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hidePivotFieldList="1"/>
  <mc:AlternateContent xmlns:mc="http://schemas.openxmlformats.org/markup-compatibility/2006">
    <mc:Choice Requires="x15">
      <x15ac:absPath xmlns:x15ac="http://schemas.microsoft.com/office/spreadsheetml/2010/11/ac" url="https://hqisolutions.sharepoint.com/sites/Communications2/Shared Documents/General/_QIN-QIO/Resources/Tracking Tools/Facility Infections Tracking Tool/"/>
    </mc:Choice>
  </mc:AlternateContent>
  <xr:revisionPtr revIDLastSave="152" documentId="8_{C806FEE7-EB90-4C52-8ED2-822452BBE059}" xr6:coauthVersionLast="47" xr6:coauthVersionMax="47" xr10:uidLastSave="{1C7CDD9E-522E-4049-8E71-BD33F77A35B5}"/>
  <bookViews>
    <workbookView xWindow="-120" yWindow="-120" windowWidth="29040" windowHeight="15720" tabRatio="841" xr2:uid="{00000000-000D-0000-FFFF-FFFF00000000}"/>
  </bookViews>
  <sheets>
    <sheet name="Patient Days" sheetId="19" r:id="rId1"/>
    <sheet name="Summary" sheetId="17" r:id="rId2"/>
    <sheet name="Calculations" sheetId="18" state="hidden" r:id="rId3"/>
    <sheet name="January" sheetId="1" r:id="rId4"/>
    <sheet name="February" sheetId="31" r:id="rId5"/>
    <sheet name="March" sheetId="32" r:id="rId6"/>
    <sheet name="April" sheetId="33" r:id="rId7"/>
    <sheet name="May" sheetId="34" r:id="rId8"/>
    <sheet name="June" sheetId="35" r:id="rId9"/>
    <sheet name="July" sheetId="36" r:id="rId10"/>
    <sheet name="August" sheetId="37" r:id="rId11"/>
    <sheet name="September" sheetId="38" r:id="rId12"/>
    <sheet name="October" sheetId="39" r:id="rId13"/>
    <sheet name="November" sheetId="40" r:id="rId14"/>
    <sheet name="December" sheetId="41" r:id="rId15"/>
    <sheet name="Lookups" sheetId="2" r:id="rId16"/>
  </sheets>
  <definedNames>
    <definedName name="_xlcn.WorksheetConnection_TrackingToolDraft.xlsxMonths1" hidden="1">Months</definedName>
    <definedName name="_xlcn.WorksheetConnection_TrackingToolDraft.xlsxTracking_Table1" hidden="1">Table_Jan[]</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racking_Table" name="Tracking_Table" connection="WorksheetConnection_Tracking Tool Draft.xlsx!Tracking_Table"/>
          <x15:modelTable id="Months" name="Months" connection="WorksheetConnection_Tracking Tool Draft.xlsx!Months"/>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 i="32" l="1"/>
  <c r="Y4" i="32"/>
  <c r="AD4" i="32"/>
  <c r="AH4" i="32"/>
  <c r="W5" i="32"/>
  <c r="Y5" i="32"/>
  <c r="AD5" i="32"/>
  <c r="AH5" i="32"/>
  <c r="CZ6" i="18"/>
  <c r="Y4" i="1"/>
  <c r="AH54" i="41"/>
  <c r="AD54" i="41"/>
  <c r="Y54" i="41"/>
  <c r="W54" i="41"/>
  <c r="AH53" i="41"/>
  <c r="AD53" i="41"/>
  <c r="Y53" i="41"/>
  <c r="W53" i="41"/>
  <c r="AH52" i="41"/>
  <c r="AD52" i="41"/>
  <c r="Y52" i="41"/>
  <c r="W52" i="41"/>
  <c r="AH51" i="41"/>
  <c r="AD51" i="41"/>
  <c r="Y51" i="41"/>
  <c r="W51" i="41"/>
  <c r="AH50" i="41"/>
  <c r="AD50" i="41"/>
  <c r="Y50" i="41"/>
  <c r="W50" i="41"/>
  <c r="AH49" i="41"/>
  <c r="AD49" i="41"/>
  <c r="Y49" i="41"/>
  <c r="W49" i="41"/>
  <c r="AH48" i="41"/>
  <c r="AD48" i="41"/>
  <c r="Y48" i="41"/>
  <c r="W48" i="41"/>
  <c r="AH47" i="41"/>
  <c r="AD47" i="41"/>
  <c r="Y47" i="41"/>
  <c r="W47" i="41"/>
  <c r="AH46" i="41"/>
  <c r="AD46" i="41"/>
  <c r="Y46" i="41"/>
  <c r="W46" i="41"/>
  <c r="AH45" i="41"/>
  <c r="AD45" i="41"/>
  <c r="Y45" i="41"/>
  <c r="W45" i="41"/>
  <c r="AH44" i="41"/>
  <c r="AD44" i="41"/>
  <c r="Y44" i="41"/>
  <c r="W44" i="41"/>
  <c r="AH43" i="41"/>
  <c r="AD43" i="41"/>
  <c r="Y43" i="41"/>
  <c r="W43" i="41"/>
  <c r="AH42" i="41"/>
  <c r="AD42" i="41"/>
  <c r="Y42" i="41"/>
  <c r="W42" i="41"/>
  <c r="AH41" i="41"/>
  <c r="AD41" i="41"/>
  <c r="Y41" i="41"/>
  <c r="W41" i="41"/>
  <c r="AH40" i="41"/>
  <c r="AD40" i="41"/>
  <c r="Y40" i="41"/>
  <c r="W40" i="41"/>
  <c r="AH39" i="41"/>
  <c r="AD39" i="41"/>
  <c r="Y39" i="41"/>
  <c r="W39" i="41"/>
  <c r="AH38" i="41"/>
  <c r="AD38" i="41"/>
  <c r="Y38" i="41"/>
  <c r="W38" i="41"/>
  <c r="AH37" i="41"/>
  <c r="AD37" i="41"/>
  <c r="Y37" i="41"/>
  <c r="W37" i="41"/>
  <c r="AH36" i="41"/>
  <c r="AD36" i="41"/>
  <c r="Y36" i="41"/>
  <c r="W36" i="41"/>
  <c r="AH35" i="41"/>
  <c r="AD35" i="41"/>
  <c r="Y35" i="41"/>
  <c r="W35" i="41"/>
  <c r="AH34" i="41"/>
  <c r="AD34" i="41"/>
  <c r="Y34" i="41"/>
  <c r="W34" i="41"/>
  <c r="AH33" i="41"/>
  <c r="AD33" i="41"/>
  <c r="Y33" i="41"/>
  <c r="W33" i="41"/>
  <c r="AH32" i="41"/>
  <c r="AD32" i="41"/>
  <c r="Y32" i="41"/>
  <c r="W32" i="41"/>
  <c r="AH31" i="41"/>
  <c r="AD31" i="41"/>
  <c r="Y31" i="41"/>
  <c r="W31" i="41"/>
  <c r="AH30" i="41"/>
  <c r="AD30" i="41"/>
  <c r="Y30" i="41"/>
  <c r="W30" i="41"/>
  <c r="AH29" i="41"/>
  <c r="AD29" i="41"/>
  <c r="Y29" i="41"/>
  <c r="W29" i="41"/>
  <c r="AH28" i="41"/>
  <c r="AD28" i="41"/>
  <c r="Y28" i="41"/>
  <c r="W28" i="41"/>
  <c r="AH27" i="41"/>
  <c r="AD27" i="41"/>
  <c r="Y27" i="41"/>
  <c r="W27" i="41"/>
  <c r="AH26" i="41"/>
  <c r="AD26" i="41"/>
  <c r="Y26" i="41"/>
  <c r="W26" i="41"/>
  <c r="AH25" i="41"/>
  <c r="AD25" i="41"/>
  <c r="Y25" i="41"/>
  <c r="W25" i="41"/>
  <c r="AH24" i="41"/>
  <c r="AD24" i="41"/>
  <c r="Y24" i="41"/>
  <c r="W24" i="41"/>
  <c r="AH23" i="41"/>
  <c r="AD23" i="41"/>
  <c r="Y23" i="41"/>
  <c r="W23" i="41"/>
  <c r="AH22" i="41"/>
  <c r="AD22" i="41"/>
  <c r="Y22" i="41"/>
  <c r="W22" i="41"/>
  <c r="AH21" i="41"/>
  <c r="AD21" i="41"/>
  <c r="Y21" i="41"/>
  <c r="W21" i="41"/>
  <c r="AH20" i="41"/>
  <c r="AD20" i="41"/>
  <c r="Y20" i="41"/>
  <c r="W20" i="41"/>
  <c r="AH19" i="41"/>
  <c r="AD19" i="41"/>
  <c r="Y19" i="41"/>
  <c r="W19" i="41"/>
  <c r="AH18" i="41"/>
  <c r="AD18" i="41"/>
  <c r="Y18" i="41"/>
  <c r="W18" i="41"/>
  <c r="AH17" i="41"/>
  <c r="AD17" i="41"/>
  <c r="Y17" i="41"/>
  <c r="W17" i="41"/>
  <c r="AH16" i="41"/>
  <c r="AD16" i="41"/>
  <c r="Y16" i="41"/>
  <c r="W16" i="41"/>
  <c r="AH15" i="41"/>
  <c r="AD15" i="41"/>
  <c r="Y15" i="41"/>
  <c r="W15" i="41"/>
  <c r="AH14" i="41"/>
  <c r="AD14" i="41"/>
  <c r="Y14" i="41"/>
  <c r="W14" i="41"/>
  <c r="AH13" i="41"/>
  <c r="AD13" i="41"/>
  <c r="Y13" i="41"/>
  <c r="W13" i="41"/>
  <c r="AH12" i="41"/>
  <c r="AD12" i="41"/>
  <c r="Y12" i="41"/>
  <c r="W12" i="41"/>
  <c r="AH11" i="41"/>
  <c r="AD11" i="41"/>
  <c r="Y11" i="41"/>
  <c r="W11" i="41"/>
  <c r="AH10" i="41"/>
  <c r="AD10" i="41"/>
  <c r="Y10" i="41"/>
  <c r="W10" i="41"/>
  <c r="AH9" i="41"/>
  <c r="AD9" i="41"/>
  <c r="Y9" i="41"/>
  <c r="W9" i="41"/>
  <c r="AH8" i="41"/>
  <c r="AD8" i="41"/>
  <c r="Y8" i="41"/>
  <c r="W8" i="41"/>
  <c r="AH7" i="41"/>
  <c r="AD7" i="41"/>
  <c r="Y7" i="41"/>
  <c r="W7" i="41"/>
  <c r="AH6" i="41"/>
  <c r="AD6" i="41"/>
  <c r="Y6" i="41"/>
  <c r="W6" i="41"/>
  <c r="AH5" i="41"/>
  <c r="AD5" i="41"/>
  <c r="Y5" i="41"/>
  <c r="W5" i="41"/>
  <c r="AH4" i="41"/>
  <c r="AD4" i="41"/>
  <c r="Y4" i="41"/>
  <c r="W4" i="41"/>
  <c r="AH54" i="40"/>
  <c r="AD54" i="40"/>
  <c r="Y54" i="40"/>
  <c r="W54" i="40"/>
  <c r="AH53" i="40"/>
  <c r="AD53" i="40"/>
  <c r="Y53" i="40"/>
  <c r="W53" i="40"/>
  <c r="AH52" i="40"/>
  <c r="AD52" i="40"/>
  <c r="Y52" i="40"/>
  <c r="W52" i="40"/>
  <c r="AH51" i="40"/>
  <c r="AD51" i="40"/>
  <c r="Y51" i="40"/>
  <c r="W51" i="40"/>
  <c r="AH50" i="40"/>
  <c r="AD50" i="40"/>
  <c r="Y50" i="40"/>
  <c r="W50" i="40"/>
  <c r="AH49" i="40"/>
  <c r="AD49" i="40"/>
  <c r="Y49" i="40"/>
  <c r="W49" i="40"/>
  <c r="AH48" i="40"/>
  <c r="AD48" i="40"/>
  <c r="Y48" i="40"/>
  <c r="W48" i="40"/>
  <c r="AH47" i="40"/>
  <c r="AD47" i="40"/>
  <c r="Y47" i="40"/>
  <c r="W47" i="40"/>
  <c r="AH46" i="40"/>
  <c r="AD46" i="40"/>
  <c r="Y46" i="40"/>
  <c r="W46" i="40"/>
  <c r="AH45" i="40"/>
  <c r="AD45" i="40"/>
  <c r="Y45" i="40"/>
  <c r="W45" i="40"/>
  <c r="AH44" i="40"/>
  <c r="AD44" i="40"/>
  <c r="Y44" i="40"/>
  <c r="W44" i="40"/>
  <c r="AH43" i="40"/>
  <c r="AD43" i="40"/>
  <c r="Y43" i="40"/>
  <c r="W43" i="40"/>
  <c r="AH42" i="40"/>
  <c r="AD42" i="40"/>
  <c r="Y42" i="40"/>
  <c r="W42" i="40"/>
  <c r="AH41" i="40"/>
  <c r="AD41" i="40"/>
  <c r="Y41" i="40"/>
  <c r="W41" i="40"/>
  <c r="AH40" i="40"/>
  <c r="AD40" i="40"/>
  <c r="Y40" i="40"/>
  <c r="W40" i="40"/>
  <c r="AH39" i="40"/>
  <c r="AD39" i="40"/>
  <c r="Y39" i="40"/>
  <c r="W39" i="40"/>
  <c r="AH38" i="40"/>
  <c r="AD38" i="40"/>
  <c r="Y38" i="40"/>
  <c r="W38" i="40"/>
  <c r="AH37" i="40"/>
  <c r="AD37" i="40"/>
  <c r="Y37" i="40"/>
  <c r="W37" i="40"/>
  <c r="AH36" i="40"/>
  <c r="AD36" i="40"/>
  <c r="Y36" i="40"/>
  <c r="W36" i="40"/>
  <c r="AH35" i="40"/>
  <c r="AD35" i="40"/>
  <c r="Y35" i="40"/>
  <c r="W35" i="40"/>
  <c r="AH34" i="40"/>
  <c r="AD34" i="40"/>
  <c r="Y34" i="40"/>
  <c r="W34" i="40"/>
  <c r="AH33" i="40"/>
  <c r="AD33" i="40"/>
  <c r="Y33" i="40"/>
  <c r="W33" i="40"/>
  <c r="AH32" i="40"/>
  <c r="AD32" i="40"/>
  <c r="Y32" i="40"/>
  <c r="W32" i="40"/>
  <c r="AH31" i="40"/>
  <c r="AD31" i="40"/>
  <c r="Y31" i="40"/>
  <c r="W31" i="40"/>
  <c r="AH30" i="40"/>
  <c r="AD30" i="40"/>
  <c r="Y30" i="40"/>
  <c r="W30" i="40"/>
  <c r="AH29" i="40"/>
  <c r="AD29" i="40"/>
  <c r="Y29" i="40"/>
  <c r="W29" i="40"/>
  <c r="AH28" i="40"/>
  <c r="AD28" i="40"/>
  <c r="Y28" i="40"/>
  <c r="W28" i="40"/>
  <c r="AH27" i="40"/>
  <c r="AD27" i="40"/>
  <c r="Y27" i="40"/>
  <c r="W27" i="40"/>
  <c r="AH26" i="40"/>
  <c r="AD26" i="40"/>
  <c r="Y26" i="40"/>
  <c r="W26" i="40"/>
  <c r="AH25" i="40"/>
  <c r="AD25" i="40"/>
  <c r="Y25" i="40"/>
  <c r="W25" i="40"/>
  <c r="AH24" i="40"/>
  <c r="AD24" i="40"/>
  <c r="Y24" i="40"/>
  <c r="W24" i="40"/>
  <c r="AH23" i="40"/>
  <c r="AD23" i="40"/>
  <c r="Y23" i="40"/>
  <c r="W23" i="40"/>
  <c r="AH22" i="40"/>
  <c r="AD22" i="40"/>
  <c r="Y22" i="40"/>
  <c r="W22" i="40"/>
  <c r="AH21" i="40"/>
  <c r="AD21" i="40"/>
  <c r="Y21" i="40"/>
  <c r="W21" i="40"/>
  <c r="AH20" i="40"/>
  <c r="AD20" i="40"/>
  <c r="Y20" i="40"/>
  <c r="W20" i="40"/>
  <c r="AH19" i="40"/>
  <c r="AD19" i="40"/>
  <c r="Y19" i="40"/>
  <c r="W19" i="40"/>
  <c r="AH18" i="40"/>
  <c r="AD18" i="40"/>
  <c r="Y18" i="40"/>
  <c r="W18" i="40"/>
  <c r="AH17" i="40"/>
  <c r="AD17" i="40"/>
  <c r="Y17" i="40"/>
  <c r="W17" i="40"/>
  <c r="AH16" i="40"/>
  <c r="AD16" i="40"/>
  <c r="Y16" i="40"/>
  <c r="W16" i="40"/>
  <c r="AH15" i="40"/>
  <c r="AD15" i="40"/>
  <c r="Y15" i="40"/>
  <c r="W15" i="40"/>
  <c r="AH14" i="40"/>
  <c r="AD14" i="40"/>
  <c r="Y14" i="40"/>
  <c r="W14" i="40"/>
  <c r="AH13" i="40"/>
  <c r="AD13" i="40"/>
  <c r="Y13" i="40"/>
  <c r="W13" i="40"/>
  <c r="AH12" i="40"/>
  <c r="AD12" i="40"/>
  <c r="Y12" i="40"/>
  <c r="W12" i="40"/>
  <c r="AH11" i="40"/>
  <c r="AD11" i="40"/>
  <c r="Y11" i="40"/>
  <c r="W11" i="40"/>
  <c r="AH10" i="40"/>
  <c r="AD10" i="40"/>
  <c r="Y10" i="40"/>
  <c r="W10" i="40"/>
  <c r="AH9" i="40"/>
  <c r="AD9" i="40"/>
  <c r="Y9" i="40"/>
  <c r="W9" i="40"/>
  <c r="AH8" i="40"/>
  <c r="AD8" i="40"/>
  <c r="Y8" i="40"/>
  <c r="W8" i="40"/>
  <c r="AH7" i="40"/>
  <c r="AD7" i="40"/>
  <c r="Y7" i="40"/>
  <c r="W7" i="40"/>
  <c r="AH6" i="40"/>
  <c r="AD6" i="40"/>
  <c r="Y6" i="40"/>
  <c r="W6" i="40"/>
  <c r="AH5" i="40"/>
  <c r="AD5" i="40"/>
  <c r="Y5" i="40"/>
  <c r="W5" i="40"/>
  <c r="AH4" i="40"/>
  <c r="AD4" i="40"/>
  <c r="Y4" i="40"/>
  <c r="W4" i="40"/>
  <c r="AH54" i="39"/>
  <c r="AD54" i="39"/>
  <c r="Y54" i="39"/>
  <c r="W54" i="39"/>
  <c r="AH53" i="39"/>
  <c r="AD53" i="39"/>
  <c r="Y53" i="39"/>
  <c r="W53" i="39"/>
  <c r="AH52" i="39"/>
  <c r="AD52" i="39"/>
  <c r="Y52" i="39"/>
  <c r="W52" i="39"/>
  <c r="AH51" i="39"/>
  <c r="AD51" i="39"/>
  <c r="Y51" i="39"/>
  <c r="W51" i="39"/>
  <c r="AH50" i="39"/>
  <c r="AD50" i="39"/>
  <c r="Y50" i="39"/>
  <c r="W50" i="39"/>
  <c r="AH49" i="39"/>
  <c r="AD49" i="39"/>
  <c r="Y49" i="39"/>
  <c r="W49" i="39"/>
  <c r="AH48" i="39"/>
  <c r="AD48" i="39"/>
  <c r="Y48" i="39"/>
  <c r="W48" i="39"/>
  <c r="AH47" i="39"/>
  <c r="AD47" i="39"/>
  <c r="Y47" i="39"/>
  <c r="W47" i="39"/>
  <c r="AH46" i="39"/>
  <c r="AD46" i="39"/>
  <c r="Y46" i="39"/>
  <c r="W46" i="39"/>
  <c r="AH45" i="39"/>
  <c r="AD45" i="39"/>
  <c r="Y45" i="39"/>
  <c r="W45" i="39"/>
  <c r="AH44" i="39"/>
  <c r="AD44" i="39"/>
  <c r="Y44" i="39"/>
  <c r="W44" i="39"/>
  <c r="AH43" i="39"/>
  <c r="AD43" i="39"/>
  <c r="Y43" i="39"/>
  <c r="W43" i="39"/>
  <c r="AH42" i="39"/>
  <c r="AD42" i="39"/>
  <c r="Y42" i="39"/>
  <c r="W42" i="39"/>
  <c r="AH41" i="39"/>
  <c r="AD41" i="39"/>
  <c r="Y41" i="39"/>
  <c r="W41" i="39"/>
  <c r="AH40" i="39"/>
  <c r="AD40" i="39"/>
  <c r="Y40" i="39"/>
  <c r="W40" i="39"/>
  <c r="AH39" i="39"/>
  <c r="AD39" i="39"/>
  <c r="Y39" i="39"/>
  <c r="W39" i="39"/>
  <c r="AH38" i="39"/>
  <c r="AD38" i="39"/>
  <c r="Y38" i="39"/>
  <c r="W38" i="39"/>
  <c r="AH37" i="39"/>
  <c r="AD37" i="39"/>
  <c r="Y37" i="39"/>
  <c r="W37" i="39"/>
  <c r="AH36" i="39"/>
  <c r="AD36" i="39"/>
  <c r="Y36" i="39"/>
  <c r="W36" i="39"/>
  <c r="AH35" i="39"/>
  <c r="AD35" i="39"/>
  <c r="Y35" i="39"/>
  <c r="W35" i="39"/>
  <c r="AH34" i="39"/>
  <c r="AD34" i="39"/>
  <c r="Y34" i="39"/>
  <c r="W34" i="39"/>
  <c r="AH33" i="39"/>
  <c r="AD33" i="39"/>
  <c r="Y33" i="39"/>
  <c r="W33" i="39"/>
  <c r="AH32" i="39"/>
  <c r="AD32" i="39"/>
  <c r="Y32" i="39"/>
  <c r="W32" i="39"/>
  <c r="AH31" i="39"/>
  <c r="AD31" i="39"/>
  <c r="Y31" i="39"/>
  <c r="W31" i="39"/>
  <c r="AH30" i="39"/>
  <c r="AD30" i="39"/>
  <c r="Y30" i="39"/>
  <c r="W30" i="39"/>
  <c r="AH29" i="39"/>
  <c r="AD29" i="39"/>
  <c r="Y29" i="39"/>
  <c r="W29" i="39"/>
  <c r="AH28" i="39"/>
  <c r="AD28" i="39"/>
  <c r="Y28" i="39"/>
  <c r="W28" i="39"/>
  <c r="AH27" i="39"/>
  <c r="AD27" i="39"/>
  <c r="Y27" i="39"/>
  <c r="W27" i="39"/>
  <c r="AH26" i="39"/>
  <c r="AD26" i="39"/>
  <c r="Y26" i="39"/>
  <c r="W26" i="39"/>
  <c r="AH25" i="39"/>
  <c r="AD25" i="39"/>
  <c r="Y25" i="39"/>
  <c r="W25" i="39"/>
  <c r="AH24" i="39"/>
  <c r="AD24" i="39"/>
  <c r="Y24" i="39"/>
  <c r="W24" i="39"/>
  <c r="AH23" i="39"/>
  <c r="AD23" i="39"/>
  <c r="Y23" i="39"/>
  <c r="W23" i="39"/>
  <c r="AH22" i="39"/>
  <c r="AD22" i="39"/>
  <c r="Y22" i="39"/>
  <c r="W22" i="39"/>
  <c r="AH21" i="39"/>
  <c r="AD21" i="39"/>
  <c r="Y21" i="39"/>
  <c r="W21" i="39"/>
  <c r="AH20" i="39"/>
  <c r="AD20" i="39"/>
  <c r="Y20" i="39"/>
  <c r="W20" i="39"/>
  <c r="AH19" i="39"/>
  <c r="AD19" i="39"/>
  <c r="Y19" i="39"/>
  <c r="W19" i="39"/>
  <c r="AH18" i="39"/>
  <c r="AD18" i="39"/>
  <c r="Y18" i="39"/>
  <c r="W18" i="39"/>
  <c r="AH17" i="39"/>
  <c r="AD17" i="39"/>
  <c r="Y17" i="39"/>
  <c r="W17" i="39"/>
  <c r="AH16" i="39"/>
  <c r="AD16" i="39"/>
  <c r="Y16" i="39"/>
  <c r="W16" i="39"/>
  <c r="AH15" i="39"/>
  <c r="AD15" i="39"/>
  <c r="Y15" i="39"/>
  <c r="W15" i="39"/>
  <c r="AH14" i="39"/>
  <c r="AD14" i="39"/>
  <c r="Y14" i="39"/>
  <c r="W14" i="39"/>
  <c r="AH13" i="39"/>
  <c r="AD13" i="39"/>
  <c r="Y13" i="39"/>
  <c r="W13" i="39"/>
  <c r="AH12" i="39"/>
  <c r="AD12" i="39"/>
  <c r="Y12" i="39"/>
  <c r="W12" i="39"/>
  <c r="AH11" i="39"/>
  <c r="AD11" i="39"/>
  <c r="Y11" i="39"/>
  <c r="W11" i="39"/>
  <c r="AH10" i="39"/>
  <c r="AD10" i="39"/>
  <c r="Y10" i="39"/>
  <c r="W10" i="39"/>
  <c r="AH9" i="39"/>
  <c r="AD9" i="39"/>
  <c r="Y9" i="39"/>
  <c r="W9" i="39"/>
  <c r="AH8" i="39"/>
  <c r="AD8" i="39"/>
  <c r="Y8" i="39"/>
  <c r="W8" i="39"/>
  <c r="AH7" i="39"/>
  <c r="AD7" i="39"/>
  <c r="Y7" i="39"/>
  <c r="W7" i="39"/>
  <c r="AH6" i="39"/>
  <c r="AD6" i="39"/>
  <c r="Y6" i="39"/>
  <c r="W6" i="39"/>
  <c r="AH5" i="39"/>
  <c r="AD5" i="39"/>
  <c r="Y5" i="39"/>
  <c r="W5" i="39"/>
  <c r="AH4" i="39"/>
  <c r="AD4" i="39"/>
  <c r="Y4" i="39"/>
  <c r="W4" i="39"/>
  <c r="AH54" i="38"/>
  <c r="AD54" i="38"/>
  <c r="Y54" i="38"/>
  <c r="W54" i="38"/>
  <c r="AH53" i="38"/>
  <c r="AD53" i="38"/>
  <c r="Y53" i="38"/>
  <c r="W53" i="38"/>
  <c r="AH52" i="38"/>
  <c r="AD52" i="38"/>
  <c r="Y52" i="38"/>
  <c r="W52" i="38"/>
  <c r="AH51" i="38"/>
  <c r="AD51" i="38"/>
  <c r="Y51" i="38"/>
  <c r="W51" i="38"/>
  <c r="AH50" i="38"/>
  <c r="AD50" i="38"/>
  <c r="Y50" i="38"/>
  <c r="W50" i="38"/>
  <c r="AH49" i="38"/>
  <c r="AD49" i="38"/>
  <c r="Y49" i="38"/>
  <c r="W49" i="38"/>
  <c r="AH48" i="38"/>
  <c r="AD48" i="38"/>
  <c r="Y48" i="38"/>
  <c r="W48" i="38"/>
  <c r="AH47" i="38"/>
  <c r="AD47" i="38"/>
  <c r="Y47" i="38"/>
  <c r="W47" i="38"/>
  <c r="AH46" i="38"/>
  <c r="AD46" i="38"/>
  <c r="Y46" i="38"/>
  <c r="W46" i="38"/>
  <c r="AH45" i="38"/>
  <c r="AD45" i="38"/>
  <c r="Y45" i="38"/>
  <c r="W45" i="38"/>
  <c r="AH44" i="38"/>
  <c r="AD44" i="38"/>
  <c r="Y44" i="38"/>
  <c r="W44" i="38"/>
  <c r="AH43" i="38"/>
  <c r="AD43" i="38"/>
  <c r="Y43" i="38"/>
  <c r="W43" i="38"/>
  <c r="AH42" i="38"/>
  <c r="AD42" i="38"/>
  <c r="Y42" i="38"/>
  <c r="W42" i="38"/>
  <c r="AH41" i="38"/>
  <c r="AD41" i="38"/>
  <c r="Y41" i="38"/>
  <c r="W41" i="38"/>
  <c r="AH40" i="38"/>
  <c r="AD40" i="38"/>
  <c r="Y40" i="38"/>
  <c r="W40" i="38"/>
  <c r="AH39" i="38"/>
  <c r="AD39" i="38"/>
  <c r="Y39" i="38"/>
  <c r="W39" i="38"/>
  <c r="AH38" i="38"/>
  <c r="AD38" i="38"/>
  <c r="Y38" i="38"/>
  <c r="W38" i="38"/>
  <c r="AH37" i="38"/>
  <c r="AD37" i="38"/>
  <c r="Y37" i="38"/>
  <c r="W37" i="38"/>
  <c r="AH36" i="38"/>
  <c r="AD36" i="38"/>
  <c r="Y36" i="38"/>
  <c r="W36" i="38"/>
  <c r="AH35" i="38"/>
  <c r="AD35" i="38"/>
  <c r="Y35" i="38"/>
  <c r="W35" i="38"/>
  <c r="AH34" i="38"/>
  <c r="AD34" i="38"/>
  <c r="Y34" i="38"/>
  <c r="W34" i="38"/>
  <c r="AH33" i="38"/>
  <c r="AD33" i="38"/>
  <c r="Y33" i="38"/>
  <c r="W33" i="38"/>
  <c r="AH32" i="38"/>
  <c r="AD32" i="38"/>
  <c r="Y32" i="38"/>
  <c r="W32" i="38"/>
  <c r="AH31" i="38"/>
  <c r="AD31" i="38"/>
  <c r="Y31" i="38"/>
  <c r="W31" i="38"/>
  <c r="AH30" i="38"/>
  <c r="AD30" i="38"/>
  <c r="Y30" i="38"/>
  <c r="W30" i="38"/>
  <c r="AH29" i="38"/>
  <c r="AD29" i="38"/>
  <c r="Y29" i="38"/>
  <c r="W29" i="38"/>
  <c r="AH28" i="38"/>
  <c r="AD28" i="38"/>
  <c r="Y28" i="38"/>
  <c r="W28" i="38"/>
  <c r="AH27" i="38"/>
  <c r="AD27" i="38"/>
  <c r="Y27" i="38"/>
  <c r="W27" i="38"/>
  <c r="AH26" i="38"/>
  <c r="AD26" i="38"/>
  <c r="Y26" i="38"/>
  <c r="W26" i="38"/>
  <c r="AH25" i="38"/>
  <c r="AD25" i="38"/>
  <c r="Y25" i="38"/>
  <c r="W25" i="38"/>
  <c r="AH24" i="38"/>
  <c r="AD24" i="38"/>
  <c r="Y24" i="38"/>
  <c r="W24" i="38"/>
  <c r="AH23" i="38"/>
  <c r="AD23" i="38"/>
  <c r="Y23" i="38"/>
  <c r="W23" i="38"/>
  <c r="AH22" i="38"/>
  <c r="AD22" i="38"/>
  <c r="Y22" i="38"/>
  <c r="W22" i="38"/>
  <c r="AH21" i="38"/>
  <c r="AD21" i="38"/>
  <c r="Y21" i="38"/>
  <c r="W21" i="38"/>
  <c r="AH20" i="38"/>
  <c r="AD20" i="38"/>
  <c r="Y20" i="38"/>
  <c r="W20" i="38"/>
  <c r="AH19" i="38"/>
  <c r="AD19" i="38"/>
  <c r="Y19" i="38"/>
  <c r="W19" i="38"/>
  <c r="AH18" i="38"/>
  <c r="AD18" i="38"/>
  <c r="Y18" i="38"/>
  <c r="W18" i="38"/>
  <c r="AH17" i="38"/>
  <c r="AD17" i="38"/>
  <c r="Y17" i="38"/>
  <c r="W17" i="38"/>
  <c r="AH16" i="38"/>
  <c r="AD16" i="38"/>
  <c r="Y16" i="38"/>
  <c r="W16" i="38"/>
  <c r="AH15" i="38"/>
  <c r="AD15" i="38"/>
  <c r="Y15" i="38"/>
  <c r="W15" i="38"/>
  <c r="AH14" i="38"/>
  <c r="AD14" i="38"/>
  <c r="Y14" i="38"/>
  <c r="W14" i="38"/>
  <c r="AH13" i="38"/>
  <c r="AD13" i="38"/>
  <c r="Y13" i="38"/>
  <c r="W13" i="38"/>
  <c r="AH12" i="38"/>
  <c r="AD12" i="38"/>
  <c r="Y12" i="38"/>
  <c r="W12" i="38"/>
  <c r="AH11" i="38"/>
  <c r="AD11" i="38"/>
  <c r="Y11" i="38"/>
  <c r="W11" i="38"/>
  <c r="AH10" i="38"/>
  <c r="AD10" i="38"/>
  <c r="Y10" i="38"/>
  <c r="W10" i="38"/>
  <c r="AH9" i="38"/>
  <c r="AD9" i="38"/>
  <c r="Y9" i="38"/>
  <c r="W9" i="38"/>
  <c r="AH8" i="38"/>
  <c r="AD8" i="38"/>
  <c r="Y8" i="38"/>
  <c r="W8" i="38"/>
  <c r="AH7" i="38"/>
  <c r="AD7" i="38"/>
  <c r="Y7" i="38"/>
  <c r="W7" i="38"/>
  <c r="AH6" i="38"/>
  <c r="AD6" i="38"/>
  <c r="Y6" i="38"/>
  <c r="W6" i="38"/>
  <c r="AH5" i="38"/>
  <c r="AD5" i="38"/>
  <c r="Y5" i="38"/>
  <c r="W5" i="38"/>
  <c r="AH4" i="38"/>
  <c r="AD4" i="38"/>
  <c r="Y4" i="38"/>
  <c r="W4" i="38"/>
  <c r="AH54" i="37"/>
  <c r="AD54" i="37"/>
  <c r="Y54" i="37"/>
  <c r="W54" i="37"/>
  <c r="AH53" i="37"/>
  <c r="AD53" i="37"/>
  <c r="Y53" i="37"/>
  <c r="W53" i="37"/>
  <c r="AH52" i="37"/>
  <c r="AD52" i="37"/>
  <c r="Y52" i="37"/>
  <c r="W52" i="37"/>
  <c r="AH51" i="37"/>
  <c r="AD51" i="37"/>
  <c r="Y51" i="37"/>
  <c r="W51" i="37"/>
  <c r="AH50" i="37"/>
  <c r="AD50" i="37"/>
  <c r="Y50" i="37"/>
  <c r="W50" i="37"/>
  <c r="AH49" i="37"/>
  <c r="AD49" i="37"/>
  <c r="Y49" i="37"/>
  <c r="W49" i="37"/>
  <c r="AH48" i="37"/>
  <c r="AD48" i="37"/>
  <c r="Y48" i="37"/>
  <c r="W48" i="37"/>
  <c r="AH47" i="37"/>
  <c r="AD47" i="37"/>
  <c r="Y47" i="37"/>
  <c r="W47" i="37"/>
  <c r="AH46" i="37"/>
  <c r="AD46" i="37"/>
  <c r="Y46" i="37"/>
  <c r="W46" i="37"/>
  <c r="AH45" i="37"/>
  <c r="AD45" i="37"/>
  <c r="Y45" i="37"/>
  <c r="W45" i="37"/>
  <c r="AH44" i="37"/>
  <c r="AD44" i="37"/>
  <c r="Y44" i="37"/>
  <c r="W44" i="37"/>
  <c r="AH43" i="37"/>
  <c r="AD43" i="37"/>
  <c r="Y43" i="37"/>
  <c r="W43" i="37"/>
  <c r="AH42" i="37"/>
  <c r="AD42" i="37"/>
  <c r="Y42" i="37"/>
  <c r="W42" i="37"/>
  <c r="AH41" i="37"/>
  <c r="AD41" i="37"/>
  <c r="Y41" i="37"/>
  <c r="W41" i="37"/>
  <c r="AH40" i="37"/>
  <c r="AD40" i="37"/>
  <c r="Y40" i="37"/>
  <c r="W40" i="37"/>
  <c r="AH39" i="37"/>
  <c r="AD39" i="37"/>
  <c r="Y39" i="37"/>
  <c r="W39" i="37"/>
  <c r="AH38" i="37"/>
  <c r="AD38" i="37"/>
  <c r="Y38" i="37"/>
  <c r="W38" i="37"/>
  <c r="AH37" i="37"/>
  <c r="AD37" i="37"/>
  <c r="Y37" i="37"/>
  <c r="W37" i="37"/>
  <c r="AH36" i="37"/>
  <c r="AD36" i="37"/>
  <c r="Y36" i="37"/>
  <c r="W36" i="37"/>
  <c r="AH35" i="37"/>
  <c r="AD35" i="37"/>
  <c r="Y35" i="37"/>
  <c r="W35" i="37"/>
  <c r="AH34" i="37"/>
  <c r="AD34" i="37"/>
  <c r="Y34" i="37"/>
  <c r="W34" i="37"/>
  <c r="AH33" i="37"/>
  <c r="AD33" i="37"/>
  <c r="Y33" i="37"/>
  <c r="W33" i="37"/>
  <c r="AH32" i="37"/>
  <c r="AD32" i="37"/>
  <c r="Y32" i="37"/>
  <c r="W32" i="37"/>
  <c r="AH31" i="37"/>
  <c r="AD31" i="37"/>
  <c r="Y31" i="37"/>
  <c r="W31" i="37"/>
  <c r="AH30" i="37"/>
  <c r="AD30" i="37"/>
  <c r="Y30" i="37"/>
  <c r="W30" i="37"/>
  <c r="AH29" i="37"/>
  <c r="AD29" i="37"/>
  <c r="Y29" i="37"/>
  <c r="W29" i="37"/>
  <c r="AH28" i="37"/>
  <c r="AD28" i="37"/>
  <c r="Y28" i="37"/>
  <c r="W28" i="37"/>
  <c r="AH27" i="37"/>
  <c r="AD27" i="37"/>
  <c r="Y27" i="37"/>
  <c r="W27" i="37"/>
  <c r="AH26" i="37"/>
  <c r="AD26" i="37"/>
  <c r="Y26" i="37"/>
  <c r="W26" i="37"/>
  <c r="AH25" i="37"/>
  <c r="AD25" i="37"/>
  <c r="Y25" i="37"/>
  <c r="W25" i="37"/>
  <c r="AH24" i="37"/>
  <c r="AD24" i="37"/>
  <c r="Y24" i="37"/>
  <c r="W24" i="37"/>
  <c r="AH23" i="37"/>
  <c r="AD23" i="37"/>
  <c r="Y23" i="37"/>
  <c r="W23" i="37"/>
  <c r="AH22" i="37"/>
  <c r="AD22" i="37"/>
  <c r="Y22" i="37"/>
  <c r="W22" i="37"/>
  <c r="AH21" i="37"/>
  <c r="AD21" i="37"/>
  <c r="Y21" i="37"/>
  <c r="W21" i="37"/>
  <c r="AH20" i="37"/>
  <c r="AD20" i="37"/>
  <c r="Y20" i="37"/>
  <c r="W20" i="37"/>
  <c r="AH19" i="37"/>
  <c r="AD19" i="37"/>
  <c r="Y19" i="37"/>
  <c r="W19" i="37"/>
  <c r="AH18" i="37"/>
  <c r="AD18" i="37"/>
  <c r="Y18" i="37"/>
  <c r="W18" i="37"/>
  <c r="AH17" i="37"/>
  <c r="AD17" i="37"/>
  <c r="Y17" i="37"/>
  <c r="W17" i="37"/>
  <c r="AH16" i="37"/>
  <c r="AD16" i="37"/>
  <c r="Y16" i="37"/>
  <c r="W16" i="37"/>
  <c r="AH15" i="37"/>
  <c r="AD15" i="37"/>
  <c r="Y15" i="37"/>
  <c r="W15" i="37"/>
  <c r="AH14" i="37"/>
  <c r="AD14" i="37"/>
  <c r="Y14" i="37"/>
  <c r="W14" i="37"/>
  <c r="AH13" i="37"/>
  <c r="AD13" i="37"/>
  <c r="Y13" i="37"/>
  <c r="W13" i="37"/>
  <c r="AH12" i="37"/>
  <c r="AD12" i="37"/>
  <c r="Y12" i="37"/>
  <c r="W12" i="37"/>
  <c r="AH11" i="37"/>
  <c r="AD11" i="37"/>
  <c r="Y11" i="37"/>
  <c r="W11" i="37"/>
  <c r="AH10" i="37"/>
  <c r="AD10" i="37"/>
  <c r="Y10" i="37"/>
  <c r="W10" i="37"/>
  <c r="AH9" i="37"/>
  <c r="AD9" i="37"/>
  <c r="Y9" i="37"/>
  <c r="W9" i="37"/>
  <c r="AH8" i="37"/>
  <c r="AD8" i="37"/>
  <c r="Y8" i="37"/>
  <c r="W8" i="37"/>
  <c r="AH7" i="37"/>
  <c r="AD7" i="37"/>
  <c r="Y7" i="37"/>
  <c r="W7" i="37"/>
  <c r="AH6" i="37"/>
  <c r="AD6" i="37"/>
  <c r="Y6" i="37"/>
  <c r="W6" i="37"/>
  <c r="AH5" i="37"/>
  <c r="AD5" i="37"/>
  <c r="Y5" i="37"/>
  <c r="W5" i="37"/>
  <c r="AH4" i="37"/>
  <c r="AD4" i="37"/>
  <c r="Y4" i="37"/>
  <c r="W4" i="37"/>
  <c r="CZ3" i="18" s="1"/>
  <c r="AH54" i="36"/>
  <c r="AD54" i="36"/>
  <c r="Y54" i="36"/>
  <c r="W54" i="36"/>
  <c r="AH53" i="36"/>
  <c r="AD53" i="36"/>
  <c r="Y53" i="36"/>
  <c r="W53" i="36"/>
  <c r="AH52" i="36"/>
  <c r="AD52" i="36"/>
  <c r="Y52" i="36"/>
  <c r="W52" i="36"/>
  <c r="AH51" i="36"/>
  <c r="AD51" i="36"/>
  <c r="Y51" i="36"/>
  <c r="W51" i="36"/>
  <c r="AH50" i="36"/>
  <c r="AD50" i="36"/>
  <c r="Y50" i="36"/>
  <c r="W50" i="36"/>
  <c r="AH49" i="36"/>
  <c r="AD49" i="36"/>
  <c r="Y49" i="36"/>
  <c r="W49" i="36"/>
  <c r="AH48" i="36"/>
  <c r="AD48" i="36"/>
  <c r="Y48" i="36"/>
  <c r="W48" i="36"/>
  <c r="AH47" i="36"/>
  <c r="AD47" i="36"/>
  <c r="Y47" i="36"/>
  <c r="W47" i="36"/>
  <c r="AH46" i="36"/>
  <c r="AD46" i="36"/>
  <c r="Y46" i="36"/>
  <c r="W46" i="36"/>
  <c r="AH45" i="36"/>
  <c r="AD45" i="36"/>
  <c r="Y45" i="36"/>
  <c r="W45" i="36"/>
  <c r="AH44" i="36"/>
  <c r="AD44" i="36"/>
  <c r="Y44" i="36"/>
  <c r="W44" i="36"/>
  <c r="AH43" i="36"/>
  <c r="AD43" i="36"/>
  <c r="Y43" i="36"/>
  <c r="W43" i="36"/>
  <c r="AH42" i="36"/>
  <c r="AD42" i="36"/>
  <c r="Y42" i="36"/>
  <c r="W42" i="36"/>
  <c r="AH41" i="36"/>
  <c r="AD41" i="36"/>
  <c r="Y41" i="36"/>
  <c r="W41" i="36"/>
  <c r="AH40" i="36"/>
  <c r="AD40" i="36"/>
  <c r="Y40" i="36"/>
  <c r="W40" i="36"/>
  <c r="AH39" i="36"/>
  <c r="AD39" i="36"/>
  <c r="Y39" i="36"/>
  <c r="W39" i="36"/>
  <c r="AH38" i="36"/>
  <c r="AD38" i="36"/>
  <c r="Y38" i="36"/>
  <c r="W38" i="36"/>
  <c r="AH37" i="36"/>
  <c r="AD37" i="36"/>
  <c r="Y37" i="36"/>
  <c r="W37" i="36"/>
  <c r="AH36" i="36"/>
  <c r="AD36" i="36"/>
  <c r="Y36" i="36"/>
  <c r="W36" i="36"/>
  <c r="AH35" i="36"/>
  <c r="AD35" i="36"/>
  <c r="Y35" i="36"/>
  <c r="W35" i="36"/>
  <c r="AH34" i="36"/>
  <c r="AD34" i="36"/>
  <c r="Y34" i="36"/>
  <c r="W34" i="36"/>
  <c r="AH33" i="36"/>
  <c r="AD33" i="36"/>
  <c r="Y33" i="36"/>
  <c r="W33" i="36"/>
  <c r="AH32" i="36"/>
  <c r="AD32" i="36"/>
  <c r="Y32" i="36"/>
  <c r="W32" i="36"/>
  <c r="AH31" i="36"/>
  <c r="AD31" i="36"/>
  <c r="Y31" i="36"/>
  <c r="W31" i="36"/>
  <c r="AH30" i="36"/>
  <c r="AD30" i="36"/>
  <c r="Y30" i="36"/>
  <c r="W30" i="36"/>
  <c r="AH29" i="36"/>
  <c r="AD29" i="36"/>
  <c r="Y29" i="36"/>
  <c r="W29" i="36"/>
  <c r="AH28" i="36"/>
  <c r="AD28" i="36"/>
  <c r="Y28" i="36"/>
  <c r="W28" i="36"/>
  <c r="AH27" i="36"/>
  <c r="AD27" i="36"/>
  <c r="Y27" i="36"/>
  <c r="W27" i="36"/>
  <c r="AH26" i="36"/>
  <c r="AD26" i="36"/>
  <c r="Y26" i="36"/>
  <c r="W26" i="36"/>
  <c r="AH25" i="36"/>
  <c r="AD25" i="36"/>
  <c r="Y25" i="36"/>
  <c r="W25" i="36"/>
  <c r="AH24" i="36"/>
  <c r="AD24" i="36"/>
  <c r="Y24" i="36"/>
  <c r="W24" i="36"/>
  <c r="AH23" i="36"/>
  <c r="AD23" i="36"/>
  <c r="Y23" i="36"/>
  <c r="W23" i="36"/>
  <c r="AH22" i="36"/>
  <c r="AD22" i="36"/>
  <c r="Y22" i="36"/>
  <c r="W22" i="36"/>
  <c r="AH21" i="36"/>
  <c r="AD21" i="36"/>
  <c r="Y21" i="36"/>
  <c r="W21" i="36"/>
  <c r="AH20" i="36"/>
  <c r="AD20" i="36"/>
  <c r="Y20" i="36"/>
  <c r="W20" i="36"/>
  <c r="AH19" i="36"/>
  <c r="AD19" i="36"/>
  <c r="Y19" i="36"/>
  <c r="W19" i="36"/>
  <c r="AH18" i="36"/>
  <c r="AD18" i="36"/>
  <c r="Y18" i="36"/>
  <c r="W18" i="36"/>
  <c r="AH17" i="36"/>
  <c r="AD17" i="36"/>
  <c r="Y17" i="36"/>
  <c r="W17" i="36"/>
  <c r="AH16" i="36"/>
  <c r="AD16" i="36"/>
  <c r="Y16" i="36"/>
  <c r="W16" i="36"/>
  <c r="AH15" i="36"/>
  <c r="AD15" i="36"/>
  <c r="Y15" i="36"/>
  <c r="W15" i="36"/>
  <c r="AH14" i="36"/>
  <c r="AD14" i="36"/>
  <c r="Y14" i="36"/>
  <c r="W14" i="36"/>
  <c r="AH13" i="36"/>
  <c r="AD13" i="36"/>
  <c r="Y13" i="36"/>
  <c r="W13" i="36"/>
  <c r="AH12" i="36"/>
  <c r="AD12" i="36"/>
  <c r="Y12" i="36"/>
  <c r="W12" i="36"/>
  <c r="AH11" i="36"/>
  <c r="AD11" i="36"/>
  <c r="Y11" i="36"/>
  <c r="W11" i="36"/>
  <c r="AH10" i="36"/>
  <c r="AD10" i="36"/>
  <c r="Y10" i="36"/>
  <c r="W10" i="36"/>
  <c r="AH9" i="36"/>
  <c r="AD9" i="36"/>
  <c r="Y9" i="36"/>
  <c r="W9" i="36"/>
  <c r="AH8" i="36"/>
  <c r="AD8" i="36"/>
  <c r="Y8" i="36"/>
  <c r="W8" i="36"/>
  <c r="AH7" i="36"/>
  <c r="AD7" i="36"/>
  <c r="Y7" i="36"/>
  <c r="W7" i="36"/>
  <c r="AH6" i="36"/>
  <c r="AD6" i="36"/>
  <c r="Y6" i="36"/>
  <c r="W6" i="36"/>
  <c r="AH5" i="36"/>
  <c r="AD5" i="36"/>
  <c r="Y5" i="36"/>
  <c r="W5" i="36"/>
  <c r="AH4" i="36"/>
  <c r="AD4" i="36"/>
  <c r="Y4" i="36"/>
  <c r="W4" i="36"/>
  <c r="AH54" i="35"/>
  <c r="AD54" i="35"/>
  <c r="Y54" i="35"/>
  <c r="W54" i="35"/>
  <c r="AH53" i="35"/>
  <c r="AD53" i="35"/>
  <c r="Y53" i="35"/>
  <c r="W53" i="35"/>
  <c r="AH52" i="35"/>
  <c r="AD52" i="35"/>
  <c r="Y52" i="35"/>
  <c r="W52" i="35"/>
  <c r="AH51" i="35"/>
  <c r="AD51" i="35"/>
  <c r="Y51" i="35"/>
  <c r="W51" i="35"/>
  <c r="AH50" i="35"/>
  <c r="AD50" i="35"/>
  <c r="Y50" i="35"/>
  <c r="W50" i="35"/>
  <c r="AH49" i="35"/>
  <c r="AD49" i="35"/>
  <c r="Y49" i="35"/>
  <c r="W49" i="35"/>
  <c r="AH48" i="35"/>
  <c r="AD48" i="35"/>
  <c r="Y48" i="35"/>
  <c r="W48" i="35"/>
  <c r="AH47" i="35"/>
  <c r="AD47" i="35"/>
  <c r="Y47" i="35"/>
  <c r="W47" i="35"/>
  <c r="AH46" i="35"/>
  <c r="AD46" i="35"/>
  <c r="Y46" i="35"/>
  <c r="W46" i="35"/>
  <c r="AH45" i="35"/>
  <c r="AD45" i="35"/>
  <c r="Y45" i="35"/>
  <c r="W45" i="35"/>
  <c r="AH44" i="35"/>
  <c r="AD44" i="35"/>
  <c r="Y44" i="35"/>
  <c r="W44" i="35"/>
  <c r="AH43" i="35"/>
  <c r="AD43" i="35"/>
  <c r="Y43" i="35"/>
  <c r="W43" i="35"/>
  <c r="AH42" i="35"/>
  <c r="AD42" i="35"/>
  <c r="Y42" i="35"/>
  <c r="W42" i="35"/>
  <c r="AH41" i="35"/>
  <c r="AD41" i="35"/>
  <c r="Y41" i="35"/>
  <c r="W41" i="35"/>
  <c r="AH40" i="35"/>
  <c r="AD40" i="35"/>
  <c r="Y40" i="35"/>
  <c r="W40" i="35"/>
  <c r="AH39" i="35"/>
  <c r="AD39" i="35"/>
  <c r="Y39" i="35"/>
  <c r="W39" i="35"/>
  <c r="AH38" i="35"/>
  <c r="AD38" i="35"/>
  <c r="Y38" i="35"/>
  <c r="W38" i="35"/>
  <c r="AH37" i="35"/>
  <c r="AD37" i="35"/>
  <c r="Y37" i="35"/>
  <c r="W37" i="35"/>
  <c r="AH36" i="35"/>
  <c r="AD36" i="35"/>
  <c r="Y36" i="35"/>
  <c r="W36" i="35"/>
  <c r="AH35" i="35"/>
  <c r="AD35" i="35"/>
  <c r="Y35" i="35"/>
  <c r="W35" i="35"/>
  <c r="AH34" i="35"/>
  <c r="AD34" i="35"/>
  <c r="Y34" i="35"/>
  <c r="W34" i="35"/>
  <c r="AH33" i="35"/>
  <c r="AD33" i="35"/>
  <c r="Y33" i="35"/>
  <c r="W33" i="35"/>
  <c r="AH32" i="35"/>
  <c r="AD32" i="35"/>
  <c r="Y32" i="35"/>
  <c r="W32" i="35"/>
  <c r="AH31" i="35"/>
  <c r="AD31" i="35"/>
  <c r="Y31" i="35"/>
  <c r="W31" i="35"/>
  <c r="AH30" i="35"/>
  <c r="AD30" i="35"/>
  <c r="Y30" i="35"/>
  <c r="W30" i="35"/>
  <c r="AH29" i="35"/>
  <c r="AD29" i="35"/>
  <c r="Y29" i="35"/>
  <c r="W29" i="35"/>
  <c r="AH28" i="35"/>
  <c r="AD28" i="35"/>
  <c r="Y28" i="35"/>
  <c r="W28" i="35"/>
  <c r="AH27" i="35"/>
  <c r="AD27" i="35"/>
  <c r="Y27" i="35"/>
  <c r="W27" i="35"/>
  <c r="AH26" i="35"/>
  <c r="AD26" i="35"/>
  <c r="Y26" i="35"/>
  <c r="W26" i="35"/>
  <c r="AH25" i="35"/>
  <c r="AD25" i="35"/>
  <c r="Y25" i="35"/>
  <c r="W25" i="35"/>
  <c r="AH24" i="35"/>
  <c r="AD24" i="35"/>
  <c r="Y24" i="35"/>
  <c r="W24" i="35"/>
  <c r="AH23" i="35"/>
  <c r="AD23" i="35"/>
  <c r="Y23" i="35"/>
  <c r="W23" i="35"/>
  <c r="AH22" i="35"/>
  <c r="AD22" i="35"/>
  <c r="Y22" i="35"/>
  <c r="W22" i="35"/>
  <c r="AH21" i="35"/>
  <c r="AD21" i="35"/>
  <c r="Y21" i="35"/>
  <c r="W21" i="35"/>
  <c r="AH20" i="35"/>
  <c r="AD20" i="35"/>
  <c r="Y20" i="35"/>
  <c r="W20" i="35"/>
  <c r="AH19" i="35"/>
  <c r="AD19" i="35"/>
  <c r="Y19" i="35"/>
  <c r="W19" i="35"/>
  <c r="AH18" i="35"/>
  <c r="AD18" i="35"/>
  <c r="Y18" i="35"/>
  <c r="W18" i="35"/>
  <c r="AH17" i="35"/>
  <c r="AD17" i="35"/>
  <c r="Y17" i="35"/>
  <c r="W17" i="35"/>
  <c r="AH16" i="35"/>
  <c r="AD16" i="35"/>
  <c r="Y16" i="35"/>
  <c r="W16" i="35"/>
  <c r="AH15" i="35"/>
  <c r="AD15" i="35"/>
  <c r="Y15" i="35"/>
  <c r="W15" i="35"/>
  <c r="AH14" i="35"/>
  <c r="AD14" i="35"/>
  <c r="Y14" i="35"/>
  <c r="W14" i="35"/>
  <c r="AH13" i="35"/>
  <c r="AD13" i="35"/>
  <c r="Y13" i="35"/>
  <c r="W13" i="35"/>
  <c r="AH12" i="35"/>
  <c r="AD12" i="35"/>
  <c r="Y12" i="35"/>
  <c r="W12" i="35"/>
  <c r="AH11" i="35"/>
  <c r="AD11" i="35"/>
  <c r="Y11" i="35"/>
  <c r="W11" i="35"/>
  <c r="AH10" i="35"/>
  <c r="AD10" i="35"/>
  <c r="Y10" i="35"/>
  <c r="W10" i="35"/>
  <c r="AH9" i="35"/>
  <c r="AD9" i="35"/>
  <c r="Y9" i="35"/>
  <c r="W9" i="35"/>
  <c r="AH8" i="35"/>
  <c r="AD8" i="35"/>
  <c r="Y8" i="35"/>
  <c r="W8" i="35"/>
  <c r="AH7" i="35"/>
  <c r="AD7" i="35"/>
  <c r="Y7" i="35"/>
  <c r="W7" i="35"/>
  <c r="AH6" i="35"/>
  <c r="AD6" i="35"/>
  <c r="Y6" i="35"/>
  <c r="W6" i="35"/>
  <c r="AH5" i="35"/>
  <c r="AD5" i="35"/>
  <c r="Y5" i="35"/>
  <c r="W5" i="35"/>
  <c r="AH4" i="35"/>
  <c r="AD4" i="35"/>
  <c r="Y4" i="35"/>
  <c r="W4" i="35"/>
  <c r="AH54" i="34"/>
  <c r="AD54" i="34"/>
  <c r="Y54" i="34"/>
  <c r="W54" i="34"/>
  <c r="AH53" i="34"/>
  <c r="AD53" i="34"/>
  <c r="Y53" i="34"/>
  <c r="W53" i="34"/>
  <c r="AH52" i="34"/>
  <c r="AD52" i="34"/>
  <c r="Y52" i="34"/>
  <c r="W52" i="34"/>
  <c r="AH51" i="34"/>
  <c r="AD51" i="34"/>
  <c r="Y51" i="34"/>
  <c r="W51" i="34"/>
  <c r="AH50" i="34"/>
  <c r="AD50" i="34"/>
  <c r="Y50" i="34"/>
  <c r="W50" i="34"/>
  <c r="AH49" i="34"/>
  <c r="AD49" i="34"/>
  <c r="Y49" i="34"/>
  <c r="W49" i="34"/>
  <c r="AH48" i="34"/>
  <c r="AD48" i="34"/>
  <c r="Y48" i="34"/>
  <c r="W48" i="34"/>
  <c r="AH47" i="34"/>
  <c r="AD47" i="34"/>
  <c r="Y47" i="34"/>
  <c r="W47" i="34"/>
  <c r="AH46" i="34"/>
  <c r="AD46" i="34"/>
  <c r="Y46" i="34"/>
  <c r="W46" i="34"/>
  <c r="AH45" i="34"/>
  <c r="AD45" i="34"/>
  <c r="Y45" i="34"/>
  <c r="W45" i="34"/>
  <c r="AH44" i="34"/>
  <c r="AD44" i="34"/>
  <c r="Y44" i="34"/>
  <c r="W44" i="34"/>
  <c r="AH43" i="34"/>
  <c r="AD43" i="34"/>
  <c r="Y43" i="34"/>
  <c r="W43" i="34"/>
  <c r="AH42" i="34"/>
  <c r="AD42" i="34"/>
  <c r="Y42" i="34"/>
  <c r="W42" i="34"/>
  <c r="AH41" i="34"/>
  <c r="AD41" i="34"/>
  <c r="Y41" i="34"/>
  <c r="W41" i="34"/>
  <c r="AH40" i="34"/>
  <c r="AD40" i="34"/>
  <c r="Y40" i="34"/>
  <c r="W40" i="34"/>
  <c r="AH39" i="34"/>
  <c r="AD39" i="34"/>
  <c r="Y39" i="34"/>
  <c r="W39" i="34"/>
  <c r="AH38" i="34"/>
  <c r="AD38" i="34"/>
  <c r="Y38" i="34"/>
  <c r="W38" i="34"/>
  <c r="AH37" i="34"/>
  <c r="AD37" i="34"/>
  <c r="Y37" i="34"/>
  <c r="W37" i="34"/>
  <c r="AH36" i="34"/>
  <c r="AD36" i="34"/>
  <c r="Y36" i="34"/>
  <c r="W36" i="34"/>
  <c r="AH35" i="34"/>
  <c r="AD35" i="34"/>
  <c r="Y35" i="34"/>
  <c r="W35" i="34"/>
  <c r="AH34" i="34"/>
  <c r="AD34" i="34"/>
  <c r="Y34" i="34"/>
  <c r="W34" i="34"/>
  <c r="AH33" i="34"/>
  <c r="AD33" i="34"/>
  <c r="Y33" i="34"/>
  <c r="W33" i="34"/>
  <c r="AH32" i="34"/>
  <c r="AD32" i="34"/>
  <c r="Y32" i="34"/>
  <c r="W32" i="34"/>
  <c r="AH31" i="34"/>
  <c r="AD31" i="34"/>
  <c r="Y31" i="34"/>
  <c r="W31" i="34"/>
  <c r="AH30" i="34"/>
  <c r="AD30" i="34"/>
  <c r="Y30" i="34"/>
  <c r="W30" i="34"/>
  <c r="AH29" i="34"/>
  <c r="AD29" i="34"/>
  <c r="Y29" i="34"/>
  <c r="W29" i="34"/>
  <c r="AH28" i="34"/>
  <c r="AD28" i="34"/>
  <c r="Y28" i="34"/>
  <c r="W28" i="34"/>
  <c r="AH27" i="34"/>
  <c r="AD27" i="34"/>
  <c r="Y27" i="34"/>
  <c r="W27" i="34"/>
  <c r="AH26" i="34"/>
  <c r="AD26" i="34"/>
  <c r="Y26" i="34"/>
  <c r="W26" i="34"/>
  <c r="AH25" i="34"/>
  <c r="AD25" i="34"/>
  <c r="Y25" i="34"/>
  <c r="W25" i="34"/>
  <c r="AH24" i="34"/>
  <c r="AD24" i="34"/>
  <c r="Y24" i="34"/>
  <c r="W24" i="34"/>
  <c r="AH23" i="34"/>
  <c r="AD23" i="34"/>
  <c r="Y23" i="34"/>
  <c r="W23" i="34"/>
  <c r="AH22" i="34"/>
  <c r="AD22" i="34"/>
  <c r="Y22" i="34"/>
  <c r="W22" i="34"/>
  <c r="AH21" i="34"/>
  <c r="AD21" i="34"/>
  <c r="Y21" i="34"/>
  <c r="W21" i="34"/>
  <c r="AH20" i="34"/>
  <c r="AD20" i="34"/>
  <c r="Y20" i="34"/>
  <c r="W20" i="34"/>
  <c r="AH19" i="34"/>
  <c r="AD19" i="34"/>
  <c r="Y19" i="34"/>
  <c r="W19" i="34"/>
  <c r="AH18" i="34"/>
  <c r="AD18" i="34"/>
  <c r="Y18" i="34"/>
  <c r="W18" i="34"/>
  <c r="AH17" i="34"/>
  <c r="AD17" i="34"/>
  <c r="Y17" i="34"/>
  <c r="W17" i="34"/>
  <c r="AH16" i="34"/>
  <c r="AD16" i="34"/>
  <c r="Y16" i="34"/>
  <c r="W16" i="34"/>
  <c r="AH15" i="34"/>
  <c r="AD15" i="34"/>
  <c r="Y15" i="34"/>
  <c r="W15" i="34"/>
  <c r="AH14" i="34"/>
  <c r="AD14" i="34"/>
  <c r="Y14" i="34"/>
  <c r="W14" i="34"/>
  <c r="AH13" i="34"/>
  <c r="AD13" i="34"/>
  <c r="Y13" i="34"/>
  <c r="W13" i="34"/>
  <c r="AH12" i="34"/>
  <c r="AD12" i="34"/>
  <c r="Y12" i="34"/>
  <c r="W12" i="34"/>
  <c r="AH11" i="34"/>
  <c r="AD11" i="34"/>
  <c r="Y11" i="34"/>
  <c r="W11" i="34"/>
  <c r="AH10" i="34"/>
  <c r="AD10" i="34"/>
  <c r="Y10" i="34"/>
  <c r="W10" i="34"/>
  <c r="AH9" i="34"/>
  <c r="AD9" i="34"/>
  <c r="Y9" i="34"/>
  <c r="W9" i="34"/>
  <c r="AH8" i="34"/>
  <c r="AD8" i="34"/>
  <c r="Y8" i="34"/>
  <c r="W8" i="34"/>
  <c r="AH7" i="34"/>
  <c r="AD7" i="34"/>
  <c r="Y7" i="34"/>
  <c r="W7" i="34"/>
  <c r="AH6" i="34"/>
  <c r="AD6" i="34"/>
  <c r="Y6" i="34"/>
  <c r="W6" i="34"/>
  <c r="AH5" i="34"/>
  <c r="AD5" i="34"/>
  <c r="Y5" i="34"/>
  <c r="W5" i="34"/>
  <c r="AH4" i="34"/>
  <c r="AD4" i="34"/>
  <c r="Y4" i="34"/>
  <c r="W4" i="34"/>
  <c r="AH54" i="33"/>
  <c r="AD54" i="33"/>
  <c r="Y54" i="33"/>
  <c r="W54" i="33"/>
  <c r="AH53" i="33"/>
  <c r="AD53" i="33"/>
  <c r="Y53" i="33"/>
  <c r="W53" i="33"/>
  <c r="AH52" i="33"/>
  <c r="AD52" i="33"/>
  <c r="Y52" i="33"/>
  <c r="W52" i="33"/>
  <c r="AH51" i="33"/>
  <c r="AD51" i="33"/>
  <c r="Y51" i="33"/>
  <c r="W51" i="33"/>
  <c r="AH50" i="33"/>
  <c r="AD50" i="33"/>
  <c r="Y50" i="33"/>
  <c r="W50" i="33"/>
  <c r="AH49" i="33"/>
  <c r="AD49" i="33"/>
  <c r="Y49" i="33"/>
  <c r="W49" i="33"/>
  <c r="AH48" i="33"/>
  <c r="AD48" i="33"/>
  <c r="Y48" i="33"/>
  <c r="W48" i="33"/>
  <c r="AH47" i="33"/>
  <c r="AD47" i="33"/>
  <c r="Y47" i="33"/>
  <c r="W47" i="33"/>
  <c r="AH46" i="33"/>
  <c r="AD46" i="33"/>
  <c r="Y46" i="33"/>
  <c r="W46" i="33"/>
  <c r="AH45" i="33"/>
  <c r="AD45" i="33"/>
  <c r="Y45" i="33"/>
  <c r="W45" i="33"/>
  <c r="AH44" i="33"/>
  <c r="AD44" i="33"/>
  <c r="Y44" i="33"/>
  <c r="W44" i="33"/>
  <c r="AH43" i="33"/>
  <c r="AD43" i="33"/>
  <c r="Y43" i="33"/>
  <c r="W43" i="33"/>
  <c r="AH42" i="33"/>
  <c r="AD42" i="33"/>
  <c r="Y42" i="33"/>
  <c r="W42" i="33"/>
  <c r="AH41" i="33"/>
  <c r="AD41" i="33"/>
  <c r="Y41" i="33"/>
  <c r="W41" i="33"/>
  <c r="AH40" i="33"/>
  <c r="AD40" i="33"/>
  <c r="Y40" i="33"/>
  <c r="W40" i="33"/>
  <c r="AH39" i="33"/>
  <c r="AD39" i="33"/>
  <c r="Y39" i="33"/>
  <c r="W39" i="33"/>
  <c r="AH38" i="33"/>
  <c r="AD38" i="33"/>
  <c r="Y38" i="33"/>
  <c r="W38" i="33"/>
  <c r="AH37" i="33"/>
  <c r="AD37" i="33"/>
  <c r="Y37" i="33"/>
  <c r="W37" i="33"/>
  <c r="AH36" i="33"/>
  <c r="AD36" i="33"/>
  <c r="Y36" i="33"/>
  <c r="W36" i="33"/>
  <c r="AH35" i="33"/>
  <c r="AD35" i="33"/>
  <c r="Y35" i="33"/>
  <c r="W35" i="33"/>
  <c r="AH34" i="33"/>
  <c r="AD34" i="33"/>
  <c r="Y34" i="33"/>
  <c r="W34" i="33"/>
  <c r="AH33" i="33"/>
  <c r="AD33" i="33"/>
  <c r="Y33" i="33"/>
  <c r="W33" i="33"/>
  <c r="AH32" i="33"/>
  <c r="AD32" i="33"/>
  <c r="Y32" i="33"/>
  <c r="W32" i="33"/>
  <c r="AH31" i="33"/>
  <c r="AD31" i="33"/>
  <c r="Y31" i="33"/>
  <c r="W31" i="33"/>
  <c r="AH30" i="33"/>
  <c r="AD30" i="33"/>
  <c r="Y30" i="33"/>
  <c r="W30" i="33"/>
  <c r="AH29" i="33"/>
  <c r="AD29" i="33"/>
  <c r="Y29" i="33"/>
  <c r="W29" i="33"/>
  <c r="AH28" i="33"/>
  <c r="AD28" i="33"/>
  <c r="Y28" i="33"/>
  <c r="W28" i="33"/>
  <c r="AH27" i="33"/>
  <c r="AD27" i="33"/>
  <c r="Y27" i="33"/>
  <c r="W27" i="33"/>
  <c r="AH26" i="33"/>
  <c r="AD26" i="33"/>
  <c r="Y26" i="33"/>
  <c r="W26" i="33"/>
  <c r="AH25" i="33"/>
  <c r="AD25" i="33"/>
  <c r="Y25" i="33"/>
  <c r="W25" i="33"/>
  <c r="AH24" i="33"/>
  <c r="AD24" i="33"/>
  <c r="Y24" i="33"/>
  <c r="W24" i="33"/>
  <c r="AH23" i="33"/>
  <c r="AD23" i="33"/>
  <c r="Y23" i="33"/>
  <c r="W23" i="33"/>
  <c r="AH22" i="33"/>
  <c r="AD22" i="33"/>
  <c r="Y22" i="33"/>
  <c r="W22" i="33"/>
  <c r="AH21" i="33"/>
  <c r="AD21" i="33"/>
  <c r="Y21" i="33"/>
  <c r="W21" i="33"/>
  <c r="AH20" i="33"/>
  <c r="AD20" i="33"/>
  <c r="Y20" i="33"/>
  <c r="W20" i="33"/>
  <c r="AH19" i="33"/>
  <c r="AD19" i="33"/>
  <c r="Y19" i="33"/>
  <c r="W19" i="33"/>
  <c r="AH18" i="33"/>
  <c r="AD18" i="33"/>
  <c r="Y18" i="33"/>
  <c r="W18" i="33"/>
  <c r="AH17" i="33"/>
  <c r="AD17" i="33"/>
  <c r="Y17" i="33"/>
  <c r="W17" i="33"/>
  <c r="AH16" i="33"/>
  <c r="AD16" i="33"/>
  <c r="Y16" i="33"/>
  <c r="W16" i="33"/>
  <c r="AH15" i="33"/>
  <c r="AD15" i="33"/>
  <c r="Y15" i="33"/>
  <c r="W15" i="33"/>
  <c r="AH14" i="33"/>
  <c r="AD14" i="33"/>
  <c r="Y14" i="33"/>
  <c r="W14" i="33"/>
  <c r="AH13" i="33"/>
  <c r="AD13" i="33"/>
  <c r="Y13" i="33"/>
  <c r="W13" i="33"/>
  <c r="AH12" i="33"/>
  <c r="AD12" i="33"/>
  <c r="Y12" i="33"/>
  <c r="W12" i="33"/>
  <c r="AH11" i="33"/>
  <c r="AD11" i="33"/>
  <c r="Y11" i="33"/>
  <c r="W11" i="33"/>
  <c r="AH10" i="33"/>
  <c r="AD10" i="33"/>
  <c r="Y10" i="33"/>
  <c r="W10" i="33"/>
  <c r="AH9" i="33"/>
  <c r="AD9" i="33"/>
  <c r="Y9" i="33"/>
  <c r="W9" i="33"/>
  <c r="AH8" i="33"/>
  <c r="AD8" i="33"/>
  <c r="Y8" i="33"/>
  <c r="W8" i="33"/>
  <c r="AH7" i="33"/>
  <c r="AD7" i="33"/>
  <c r="Y7" i="33"/>
  <c r="W7" i="33"/>
  <c r="AH6" i="33"/>
  <c r="AD6" i="33"/>
  <c r="Y6" i="33"/>
  <c r="W6" i="33"/>
  <c r="AH5" i="33"/>
  <c r="AD5" i="33"/>
  <c r="Y5" i="33"/>
  <c r="W5" i="33"/>
  <c r="AH4" i="33"/>
  <c r="AD4" i="33"/>
  <c r="Y4" i="33"/>
  <c r="W4" i="33"/>
  <c r="AH54" i="32"/>
  <c r="AD54" i="32"/>
  <c r="Y54" i="32"/>
  <c r="W54" i="32"/>
  <c r="AH53" i="32"/>
  <c r="AD53" i="32"/>
  <c r="Y53" i="32"/>
  <c r="W53" i="32"/>
  <c r="AH52" i="32"/>
  <c r="AD52" i="32"/>
  <c r="Y52" i="32"/>
  <c r="W52" i="32"/>
  <c r="AH51" i="32"/>
  <c r="AD51" i="32"/>
  <c r="Y51" i="32"/>
  <c r="W51" i="32"/>
  <c r="AH50" i="32"/>
  <c r="AD50" i="32"/>
  <c r="Y50" i="32"/>
  <c r="W50" i="32"/>
  <c r="AH49" i="32"/>
  <c r="AD49" i="32"/>
  <c r="Y49" i="32"/>
  <c r="W49" i="32"/>
  <c r="AH48" i="32"/>
  <c r="AD48" i="32"/>
  <c r="Y48" i="32"/>
  <c r="W48" i="32"/>
  <c r="AH47" i="32"/>
  <c r="AD47" i="32"/>
  <c r="Y47" i="32"/>
  <c r="W47" i="32"/>
  <c r="AH46" i="32"/>
  <c r="AD46" i="32"/>
  <c r="Y46" i="32"/>
  <c r="W46" i="32"/>
  <c r="AH45" i="32"/>
  <c r="AD45" i="32"/>
  <c r="Y45" i="32"/>
  <c r="W45" i="32"/>
  <c r="AH44" i="32"/>
  <c r="AD44" i="32"/>
  <c r="Y44" i="32"/>
  <c r="W44" i="32"/>
  <c r="AH43" i="32"/>
  <c r="AD43" i="32"/>
  <c r="Y43" i="32"/>
  <c r="W43" i="32"/>
  <c r="AH42" i="32"/>
  <c r="AD42" i="32"/>
  <c r="Y42" i="32"/>
  <c r="W42" i="32"/>
  <c r="AH41" i="32"/>
  <c r="AD41" i="32"/>
  <c r="Y41" i="32"/>
  <c r="W41" i="32"/>
  <c r="AH40" i="32"/>
  <c r="AD40" i="32"/>
  <c r="Y40" i="32"/>
  <c r="W40" i="32"/>
  <c r="AH39" i="32"/>
  <c r="AD39" i="32"/>
  <c r="Y39" i="32"/>
  <c r="W39" i="32"/>
  <c r="AH38" i="32"/>
  <c r="AD38" i="32"/>
  <c r="Y38" i="32"/>
  <c r="W38" i="32"/>
  <c r="AH37" i="32"/>
  <c r="AD37" i="32"/>
  <c r="Y37" i="32"/>
  <c r="W37" i="32"/>
  <c r="AH36" i="32"/>
  <c r="AD36" i="32"/>
  <c r="Y36" i="32"/>
  <c r="W36" i="32"/>
  <c r="AH35" i="32"/>
  <c r="AD35" i="32"/>
  <c r="Y35" i="32"/>
  <c r="W35" i="32"/>
  <c r="AH34" i="32"/>
  <c r="AD34" i="32"/>
  <c r="Y34" i="32"/>
  <c r="W34" i="32"/>
  <c r="AH33" i="32"/>
  <c r="AD33" i="32"/>
  <c r="Y33" i="32"/>
  <c r="W33" i="32"/>
  <c r="AH32" i="32"/>
  <c r="AD32" i="32"/>
  <c r="Y32" i="32"/>
  <c r="W32" i="32"/>
  <c r="AH31" i="32"/>
  <c r="AD31" i="32"/>
  <c r="Y31" i="32"/>
  <c r="W31" i="32"/>
  <c r="AH30" i="32"/>
  <c r="AD30" i="32"/>
  <c r="Y30" i="32"/>
  <c r="W30" i="32"/>
  <c r="AH29" i="32"/>
  <c r="AD29" i="32"/>
  <c r="Y29" i="32"/>
  <c r="W29" i="32"/>
  <c r="AH28" i="32"/>
  <c r="AD28" i="32"/>
  <c r="Y28" i="32"/>
  <c r="W28" i="32"/>
  <c r="AH27" i="32"/>
  <c r="AD27" i="32"/>
  <c r="Y27" i="32"/>
  <c r="W27" i="32"/>
  <c r="AH26" i="32"/>
  <c r="AD26" i="32"/>
  <c r="Y26" i="32"/>
  <c r="W26" i="32"/>
  <c r="AH25" i="32"/>
  <c r="AD25" i="32"/>
  <c r="Y25" i="32"/>
  <c r="W25" i="32"/>
  <c r="AH24" i="32"/>
  <c r="AD24" i="32"/>
  <c r="Y24" i="32"/>
  <c r="W24" i="32"/>
  <c r="AH23" i="32"/>
  <c r="AD23" i="32"/>
  <c r="Y23" i="32"/>
  <c r="W23" i="32"/>
  <c r="AH22" i="32"/>
  <c r="AD22" i="32"/>
  <c r="Y22" i="32"/>
  <c r="W22" i="32"/>
  <c r="AH21" i="32"/>
  <c r="AD21" i="32"/>
  <c r="Y21" i="32"/>
  <c r="W21" i="32"/>
  <c r="AH20" i="32"/>
  <c r="AD20" i="32"/>
  <c r="Y20" i="32"/>
  <c r="W20" i="32"/>
  <c r="AH19" i="32"/>
  <c r="AD19" i="32"/>
  <c r="Y19" i="32"/>
  <c r="W19" i="32"/>
  <c r="AH18" i="32"/>
  <c r="AD18" i="32"/>
  <c r="Y18" i="32"/>
  <c r="W18" i="32"/>
  <c r="AH17" i="32"/>
  <c r="AD17" i="32"/>
  <c r="Y17" i="32"/>
  <c r="W17" i="32"/>
  <c r="AH16" i="32"/>
  <c r="AD16" i="32"/>
  <c r="Y16" i="32"/>
  <c r="W16" i="32"/>
  <c r="AH15" i="32"/>
  <c r="AD15" i="32"/>
  <c r="Y15" i="32"/>
  <c r="W15" i="32"/>
  <c r="AH14" i="32"/>
  <c r="AD14" i="32"/>
  <c r="Y14" i="32"/>
  <c r="W14" i="32"/>
  <c r="AH13" i="32"/>
  <c r="AD13" i="32"/>
  <c r="Y13" i="32"/>
  <c r="W13" i="32"/>
  <c r="AH12" i="32"/>
  <c r="AD12" i="32"/>
  <c r="Y12" i="32"/>
  <c r="W12" i="32"/>
  <c r="AH11" i="32"/>
  <c r="AD11" i="32"/>
  <c r="Y11" i="32"/>
  <c r="W11" i="32"/>
  <c r="AH10" i="32"/>
  <c r="AD10" i="32"/>
  <c r="Y10" i="32"/>
  <c r="W10" i="32"/>
  <c r="AH9" i="32"/>
  <c r="AD9" i="32"/>
  <c r="Y9" i="32"/>
  <c r="W9" i="32"/>
  <c r="AH8" i="32"/>
  <c r="AD8" i="32"/>
  <c r="Y8" i="32"/>
  <c r="W8" i="32"/>
  <c r="AH7" i="32"/>
  <c r="AD7" i="32"/>
  <c r="Y7" i="32"/>
  <c r="W7" i="32"/>
  <c r="AH6" i="32"/>
  <c r="AD6" i="32"/>
  <c r="Y6" i="32"/>
  <c r="W6" i="32"/>
  <c r="AH54" i="31"/>
  <c r="AD54" i="31"/>
  <c r="Y54" i="31"/>
  <c r="W54" i="31"/>
  <c r="AH53" i="31"/>
  <c r="AD53" i="31"/>
  <c r="Y53" i="31"/>
  <c r="W53" i="31"/>
  <c r="AH52" i="31"/>
  <c r="AD52" i="31"/>
  <c r="Y52" i="31"/>
  <c r="W52" i="31"/>
  <c r="AH51" i="31"/>
  <c r="AD51" i="31"/>
  <c r="Y51" i="31"/>
  <c r="W51" i="31"/>
  <c r="AH50" i="31"/>
  <c r="AD50" i="31"/>
  <c r="Y50" i="31"/>
  <c r="W50" i="31"/>
  <c r="AH49" i="31"/>
  <c r="AD49" i="31"/>
  <c r="Y49" i="31"/>
  <c r="W49" i="31"/>
  <c r="AH48" i="31"/>
  <c r="AD48" i="31"/>
  <c r="Y48" i="31"/>
  <c r="W48" i="31"/>
  <c r="AH47" i="31"/>
  <c r="AD47" i="31"/>
  <c r="Y47" i="31"/>
  <c r="W47" i="31"/>
  <c r="AH46" i="31"/>
  <c r="AD46" i="31"/>
  <c r="Y46" i="31"/>
  <c r="W46" i="31"/>
  <c r="AH45" i="31"/>
  <c r="AD45" i="31"/>
  <c r="Y45" i="31"/>
  <c r="W45" i="31"/>
  <c r="AH44" i="31"/>
  <c r="AD44" i="31"/>
  <c r="Y44" i="31"/>
  <c r="W44" i="31"/>
  <c r="AH43" i="31"/>
  <c r="AD43" i="31"/>
  <c r="Y43" i="31"/>
  <c r="W43" i="31"/>
  <c r="AH42" i="31"/>
  <c r="AD42" i="31"/>
  <c r="Y42" i="31"/>
  <c r="W42" i="31"/>
  <c r="AH41" i="31"/>
  <c r="AD41" i="31"/>
  <c r="Y41" i="31"/>
  <c r="W41" i="31"/>
  <c r="AH40" i="31"/>
  <c r="AD40" i="31"/>
  <c r="Y40" i="31"/>
  <c r="W40" i="31"/>
  <c r="AH39" i="31"/>
  <c r="AD39" i="31"/>
  <c r="Y39" i="31"/>
  <c r="W39" i="31"/>
  <c r="AH38" i="31"/>
  <c r="AD38" i="31"/>
  <c r="Y38" i="31"/>
  <c r="W38" i="31"/>
  <c r="AH37" i="31"/>
  <c r="AD37" i="31"/>
  <c r="Y37" i="31"/>
  <c r="W37" i="31"/>
  <c r="AH36" i="31"/>
  <c r="AD36" i="31"/>
  <c r="Y36" i="31"/>
  <c r="W36" i="31"/>
  <c r="AH35" i="31"/>
  <c r="AD35" i="31"/>
  <c r="Y35" i="31"/>
  <c r="W35" i="31"/>
  <c r="AH34" i="31"/>
  <c r="AD34" i="31"/>
  <c r="Y34" i="31"/>
  <c r="W34" i="31"/>
  <c r="AH33" i="31"/>
  <c r="AD33" i="31"/>
  <c r="Y33" i="31"/>
  <c r="W33" i="31"/>
  <c r="AH32" i="31"/>
  <c r="AD32" i="31"/>
  <c r="Y32" i="31"/>
  <c r="W32" i="31"/>
  <c r="AH31" i="31"/>
  <c r="AD31" i="31"/>
  <c r="Y31" i="31"/>
  <c r="W31" i="31"/>
  <c r="AH30" i="31"/>
  <c r="AD30" i="31"/>
  <c r="Y30" i="31"/>
  <c r="W30" i="31"/>
  <c r="AH29" i="31"/>
  <c r="AD29" i="31"/>
  <c r="Y29" i="31"/>
  <c r="W29" i="31"/>
  <c r="AH28" i="31"/>
  <c r="AD28" i="31"/>
  <c r="Y28" i="31"/>
  <c r="W28" i="31"/>
  <c r="AH27" i="31"/>
  <c r="AD27" i="31"/>
  <c r="Y27" i="31"/>
  <c r="W27" i="31"/>
  <c r="AH26" i="31"/>
  <c r="AD26" i="31"/>
  <c r="Y26" i="31"/>
  <c r="W26" i="31"/>
  <c r="AH25" i="31"/>
  <c r="AD25" i="31"/>
  <c r="Y25" i="31"/>
  <c r="W25" i="31"/>
  <c r="AH24" i="31"/>
  <c r="AD24" i="31"/>
  <c r="Y24" i="31"/>
  <c r="W24" i="31"/>
  <c r="AH23" i="31"/>
  <c r="AD23" i="31"/>
  <c r="Y23" i="31"/>
  <c r="W23" i="31"/>
  <c r="AH22" i="31"/>
  <c r="AD22" i="31"/>
  <c r="Y22" i="31"/>
  <c r="W22" i="31"/>
  <c r="AH21" i="31"/>
  <c r="AD21" i="31"/>
  <c r="Y21" i="31"/>
  <c r="W21" i="31"/>
  <c r="AH20" i="31"/>
  <c r="AD20" i="31"/>
  <c r="Y20" i="31"/>
  <c r="W20" i="31"/>
  <c r="AH19" i="31"/>
  <c r="AD19" i="31"/>
  <c r="Y19" i="31"/>
  <c r="W19" i="31"/>
  <c r="AH18" i="31"/>
  <c r="AD18" i="31"/>
  <c r="Y18" i="31"/>
  <c r="W18" i="31"/>
  <c r="AH17" i="31"/>
  <c r="AD17" i="31"/>
  <c r="Y17" i="31"/>
  <c r="W17" i="31"/>
  <c r="AH16" i="31"/>
  <c r="AD16" i="31"/>
  <c r="Y16" i="31"/>
  <c r="W16" i="31"/>
  <c r="AH15" i="31"/>
  <c r="AD15" i="31"/>
  <c r="Y15" i="31"/>
  <c r="W15" i="31"/>
  <c r="AH14" i="31"/>
  <c r="AD14" i="31"/>
  <c r="Y14" i="31"/>
  <c r="W14" i="31"/>
  <c r="AH13" i="31"/>
  <c r="AD13" i="31"/>
  <c r="Y13" i="31"/>
  <c r="W13" i="31"/>
  <c r="AH12" i="31"/>
  <c r="AD12" i="31"/>
  <c r="Y12" i="31"/>
  <c r="W12" i="31"/>
  <c r="AH11" i="31"/>
  <c r="AD11" i="31"/>
  <c r="Y11" i="31"/>
  <c r="W11" i="31"/>
  <c r="AH10" i="31"/>
  <c r="AD10" i="31"/>
  <c r="Y10" i="31"/>
  <c r="W10" i="31"/>
  <c r="AH9" i="31"/>
  <c r="AD9" i="31"/>
  <c r="Y9" i="31"/>
  <c r="W9" i="31"/>
  <c r="AH8" i="31"/>
  <c r="AD8" i="31"/>
  <c r="Y8" i="31"/>
  <c r="W8" i="31"/>
  <c r="AH7" i="31"/>
  <c r="AD7" i="31"/>
  <c r="Y7" i="31"/>
  <c r="W7" i="31"/>
  <c r="AH6" i="31"/>
  <c r="AD6" i="31"/>
  <c r="Y6" i="31"/>
  <c r="W6" i="31"/>
  <c r="AH5" i="31"/>
  <c r="AD5" i="31"/>
  <c r="Y5" i="31"/>
  <c r="W5" i="31"/>
  <c r="AH4" i="31"/>
  <c r="AD4" i="31"/>
  <c r="Y4" i="31"/>
  <c r="W4" i="31"/>
  <c r="Y5" i="1"/>
  <c r="Y6" i="1"/>
  <c r="Y7" i="1"/>
  <c r="Y8" i="1"/>
  <c r="Y9" i="1"/>
  <c r="Y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W4" i="1"/>
  <c r="W5" i="1"/>
  <c r="W6" i="1"/>
  <c r="W7" i="1"/>
  <c r="W8" i="1"/>
  <c r="W9" i="1"/>
  <c r="W10" i="1"/>
  <c r="W11" i="1"/>
  <c r="W12"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B12" i="17"/>
  <c r="AF10" i="18"/>
  <c r="AF5" i="18"/>
  <c r="AF8" i="18"/>
  <c r="B18" i="17"/>
  <c r="AH11" i="18"/>
  <c r="AF4" i="18"/>
  <c r="AJ3" i="18"/>
  <c r="AG5" i="18"/>
  <c r="AI8" i="18"/>
  <c r="AI9" i="18"/>
  <c r="AI4" i="18"/>
  <c r="B8" i="17"/>
  <c r="AH5" i="18"/>
  <c r="AJ8" i="18"/>
  <c r="AJ7" i="18"/>
  <c r="AJ6" i="18"/>
  <c r="AI13" i="18"/>
  <c r="AG10" i="18"/>
  <c r="AF2" i="18"/>
  <c r="AH7" i="18"/>
  <c r="AJ12" i="18"/>
  <c r="B15" i="17"/>
  <c r="AG12" i="18"/>
  <c r="AI3" i="18"/>
  <c r="AJ11" i="18"/>
  <c r="AH4" i="18"/>
  <c r="AJ2" i="18"/>
  <c r="B11" i="17"/>
  <c r="AJ13" i="18"/>
  <c r="AH6" i="18"/>
  <c r="AG6" i="18"/>
  <c r="AI11" i="18"/>
  <c r="AH3" i="18"/>
  <c r="AH12" i="18"/>
  <c r="AH2" i="18"/>
  <c r="AJ4" i="18"/>
  <c r="AJ10" i="18"/>
  <c r="AI7" i="18"/>
  <c r="AH13" i="18"/>
  <c r="AG13" i="18"/>
  <c r="B14" i="17"/>
  <c r="AI12" i="18"/>
  <c r="B16" i="17"/>
  <c r="AJ9" i="18"/>
  <c r="AJ5" i="18"/>
  <c r="AH8" i="18"/>
  <c r="AG8" i="18"/>
  <c r="AI5" i="18"/>
  <c r="AH10" i="18"/>
  <c r="B10" i="17"/>
  <c r="AF9" i="18"/>
  <c r="B9" i="17"/>
  <c r="AF11" i="18"/>
  <c r="AG7" i="18"/>
  <c r="AF7" i="18"/>
  <c r="AG2" i="18"/>
  <c r="AG4" i="18"/>
  <c r="B13" i="17"/>
  <c r="AG9" i="18"/>
  <c r="AI10" i="18"/>
  <c r="AG3" i="18"/>
  <c r="AF3" i="18"/>
  <c r="AF6" i="18"/>
  <c r="AF12" i="18"/>
  <c r="AH9" i="18"/>
  <c r="AI6" i="18"/>
  <c r="AG11" i="18"/>
  <c r="B17" i="17"/>
  <c r="AF13" i="18"/>
  <c r="AI2" i="18"/>
  <c r="CZ5" i="18" l="1"/>
  <c r="CZ4" i="18"/>
  <c r="CZ2" i="18"/>
  <c r="AH4" i="1"/>
  <c r="AH5" i="1"/>
  <c r="AH6" i="1"/>
  <c r="AH7" i="1"/>
  <c r="AH8" i="1"/>
  <c r="AH9" i="1"/>
  <c r="AH10" i="1"/>
  <c r="AH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B3" i="18" l="1"/>
  <c r="B4" i="18"/>
  <c r="B5" i="18"/>
  <c r="B6" i="18"/>
  <c r="B7" i="18"/>
  <c r="B8" i="18"/>
  <c r="B9" i="18"/>
  <c r="B10" i="18"/>
  <c r="B11" i="18"/>
  <c r="B12" i="18"/>
  <c r="B13" i="18"/>
  <c r="B2" i="18"/>
  <c r="AD54" i="1" l="1"/>
  <c r="AD53" i="1"/>
  <c r="AD52" i="1"/>
  <c r="CC9" i="18"/>
  <c r="CF6" i="18"/>
  <c r="BD2" i="18"/>
  <c r="CP5" i="18"/>
  <c r="CE11" i="18"/>
  <c r="CP6" i="18"/>
  <c r="M7" i="18"/>
  <c r="W4" i="18"/>
  <c r="J12" i="18"/>
  <c r="J3" i="18"/>
  <c r="CF5" i="18"/>
  <c r="CD8" i="18"/>
  <c r="CD5" i="18"/>
  <c r="CE13" i="18"/>
  <c r="CL2" i="18"/>
  <c r="CB7" i="18"/>
  <c r="BZ4" i="18"/>
  <c r="CC13" i="18"/>
  <c r="CA5" i="18"/>
  <c r="CR6" i="18"/>
  <c r="CP9" i="18"/>
  <c r="CT9" i="18"/>
  <c r="CO9" i="18"/>
  <c r="M3" i="18"/>
  <c r="CK8" i="18"/>
  <c r="BX5" i="18"/>
  <c r="BD5" i="18"/>
  <c r="BZ5" i="18"/>
  <c r="CE7" i="18"/>
  <c r="CO13" i="18"/>
  <c r="J13" i="18"/>
  <c r="H7" i="18"/>
  <c r="W3" i="18"/>
  <c r="S5" i="18"/>
  <c r="S6" i="18"/>
  <c r="O7" i="18"/>
  <c r="K13" i="18"/>
  <c r="Y13" i="18"/>
  <c r="L13" i="18"/>
  <c r="Z13" i="18"/>
  <c r="L9" i="18"/>
  <c r="Y12" i="18"/>
  <c r="K4" i="18"/>
  <c r="J5" i="18"/>
  <c r="H11" i="18"/>
  <c r="I6" i="18"/>
  <c r="T11" i="18"/>
  <c r="H2" i="18"/>
  <c r="AA10" i="18"/>
  <c r="S7" i="18"/>
  <c r="V7" i="18"/>
  <c r="J9" i="18"/>
  <c r="BX2" i="18"/>
  <c r="AA9" i="18"/>
  <c r="CS12" i="18"/>
  <c r="BX7" i="18"/>
  <c r="CM2" i="18"/>
  <c r="J2" i="18"/>
  <c r="G4" i="18"/>
  <c r="X12" i="18"/>
  <c r="CS11" i="18"/>
  <c r="CN11" i="18"/>
  <c r="CJ5" i="18"/>
  <c r="CH8" i="18"/>
  <c r="CD7" i="18"/>
  <c r="CG4" i="18"/>
  <c r="X8" i="18"/>
  <c r="K3" i="18"/>
  <c r="X11" i="18"/>
  <c r="T10" i="18"/>
  <c r="BX8" i="18"/>
  <c r="CT10" i="18"/>
  <c r="CL10" i="18"/>
  <c r="CG5" i="18"/>
  <c r="BE4" i="18"/>
  <c r="CJ12" i="18"/>
  <c r="CE12" i="18"/>
  <c r="CE8" i="18"/>
  <c r="CK5" i="18"/>
  <c r="CJ9" i="18"/>
  <c r="CH12" i="18"/>
  <c r="CI6" i="18"/>
  <c r="CH5" i="18"/>
  <c r="V9" i="18"/>
  <c r="CC11" i="18"/>
  <c r="CF10" i="18"/>
  <c r="CR4" i="18"/>
  <c r="CP7" i="18"/>
  <c r="CT5" i="18"/>
  <c r="CU9" i="18"/>
  <c r="O11" i="18"/>
  <c r="H13" i="18"/>
  <c r="Z7" i="18"/>
  <c r="CM4" i="18"/>
  <c r="CQ13" i="18"/>
  <c r="CB8" i="18"/>
  <c r="BZ11" i="18"/>
  <c r="CL12" i="18"/>
  <c r="CQ5" i="18"/>
  <c r="G5" i="18"/>
  <c r="Q11" i="18"/>
  <c r="X9" i="18"/>
  <c r="O4" i="18"/>
  <c r="CN10" i="18"/>
  <c r="CL13" i="18"/>
  <c r="CA8" i="18"/>
  <c r="BY8" i="18"/>
  <c r="CN5" i="18"/>
  <c r="CG6" i="18"/>
  <c r="BE13" i="18"/>
  <c r="CL3" i="18"/>
  <c r="CS10" i="18"/>
  <c r="CB12" i="18"/>
  <c r="CU5" i="18"/>
  <c r="CA2" i="18"/>
  <c r="CM8" i="18"/>
  <c r="U9" i="18"/>
  <c r="CS13" i="18"/>
  <c r="CI9" i="18"/>
  <c r="CJ7" i="18"/>
  <c r="CH10" i="18"/>
  <c r="CD11" i="18"/>
  <c r="CG12" i="18"/>
  <c r="N4" i="18"/>
  <c r="J7" i="18"/>
  <c r="P3" i="18"/>
  <c r="M12" i="18"/>
  <c r="T9" i="18"/>
  <c r="V13" i="18"/>
  <c r="V2" i="18"/>
  <c r="V5" i="18"/>
  <c r="P4" i="18"/>
  <c r="P11" i="18"/>
  <c r="N10" i="18"/>
  <c r="AA5" i="18"/>
  <c r="W8" i="18"/>
  <c r="V8" i="18"/>
  <c r="W13" i="18"/>
  <c r="L8" i="18"/>
  <c r="Y7" i="18"/>
  <c r="CQ2" i="18"/>
  <c r="CM13" i="18"/>
  <c r="CA3" i="18"/>
  <c r="CE10" i="18"/>
  <c r="CB10" i="18"/>
  <c r="CA10" i="18"/>
  <c r="BZ8" i="18"/>
  <c r="Z10" i="18"/>
  <c r="H9" i="18"/>
  <c r="T3" i="18"/>
  <c r="K9" i="18"/>
  <c r="Q3" i="18"/>
  <c r="H12" i="18"/>
  <c r="M11" i="18"/>
  <c r="Z11" i="18"/>
  <c r="N2" i="18"/>
  <c r="CL11" i="18"/>
  <c r="CT6" i="18"/>
  <c r="CJ4" i="18"/>
  <c r="O9" i="18"/>
  <c r="J6" i="18"/>
  <c r="P10" i="18"/>
  <c r="S8" i="18"/>
  <c r="L5" i="18"/>
  <c r="T6" i="18"/>
  <c r="S11" i="18"/>
  <c r="CR13" i="18"/>
  <c r="T2" i="18"/>
  <c r="BE2" i="18"/>
  <c r="CM3" i="18"/>
  <c r="CH11" i="18"/>
  <c r="CT2" i="18"/>
  <c r="Y9" i="18"/>
  <c r="N9" i="18"/>
  <c r="Y5" i="18"/>
  <c r="BE11" i="18"/>
  <c r="CA12" i="18"/>
  <c r="CC8" i="18"/>
  <c r="CR10" i="18"/>
  <c r="CP13" i="18"/>
  <c r="BY2" i="18"/>
  <c r="CP10" i="18"/>
  <c r="AA7" i="18"/>
  <c r="H10" i="18"/>
  <c r="T12" i="18"/>
  <c r="Y3" i="18"/>
  <c r="CF13" i="18"/>
  <c r="CA9" i="18"/>
  <c r="CO10" i="18"/>
  <c r="BX11" i="18"/>
  <c r="CQ11" i="18"/>
  <c r="CF3" i="18"/>
  <c r="CD6" i="18"/>
  <c r="CE9" i="18"/>
  <c r="CM6" i="18"/>
  <c r="BD13" i="18"/>
  <c r="Q12" i="18"/>
  <c r="CS6" i="18"/>
  <c r="BZ13" i="18"/>
  <c r="O13" i="18"/>
  <c r="N8" i="18"/>
  <c r="P8" i="18"/>
  <c r="X7" i="18"/>
  <c r="I8" i="18"/>
  <c r="R11" i="18"/>
  <c r="W11" i="18"/>
  <c r="CT11" i="18"/>
  <c r="CU8" i="18"/>
  <c r="I7" i="18"/>
  <c r="O2" i="18"/>
  <c r="T13" i="18"/>
  <c r="U8" i="18"/>
  <c r="X3" i="18"/>
  <c r="CO4" i="18"/>
  <c r="O6" i="18"/>
  <c r="CP3" i="18"/>
  <c r="BY9" i="18"/>
  <c r="CR9" i="18"/>
  <c r="Z2" i="18"/>
  <c r="I12" i="18"/>
  <c r="U5" i="18"/>
  <c r="BD12" i="18"/>
  <c r="CT4" i="18"/>
  <c r="CK13" i="18"/>
  <c r="CJ13" i="18"/>
  <c r="CM9" i="18"/>
  <c r="BE8" i="18"/>
  <c r="BY13" i="18"/>
  <c r="AA8" i="18"/>
  <c r="L4" i="18"/>
  <c r="U6" i="18"/>
  <c r="V6" i="18"/>
  <c r="CI10" i="18"/>
  <c r="CB2" i="18"/>
  <c r="CR3" i="18"/>
  <c r="CG13" i="18"/>
  <c r="CI11" i="18"/>
  <c r="CP12" i="18"/>
  <c r="BX6" i="18"/>
  <c r="CT8" i="18"/>
  <c r="CL6" i="18"/>
  <c r="CG3" i="18"/>
  <c r="CR2" i="18"/>
  <c r="CJ8" i="18"/>
  <c r="BZ12" i="18"/>
  <c r="BD11" i="18"/>
  <c r="CD4" i="18"/>
  <c r="CC12" i="18"/>
  <c r="CR12" i="18"/>
  <c r="CM7" i="18"/>
  <c r="BE7" i="18"/>
  <c r="CS2" i="18"/>
  <c r="Y10" i="18"/>
  <c r="P9" i="18"/>
  <c r="R10" i="18"/>
  <c r="R8" i="18"/>
  <c r="S4" i="18"/>
  <c r="CQ9" i="18"/>
  <c r="X5" i="18"/>
  <c r="L11" i="18"/>
  <c r="G2" i="18"/>
  <c r="U3" i="18"/>
  <c r="X2" i="18"/>
  <c r="R2" i="18"/>
  <c r="R5" i="18"/>
  <c r="U13" i="18"/>
  <c r="S3" i="18"/>
  <c r="V3" i="18"/>
  <c r="CN4" i="18"/>
  <c r="CL7" i="18"/>
  <c r="CT3" i="18"/>
  <c r="CU10" i="18"/>
  <c r="CN2" i="18"/>
  <c r="CR5" i="18"/>
  <c r="BY11" i="18"/>
  <c r="N7" i="18"/>
  <c r="N5" i="18"/>
  <c r="L2" i="18"/>
  <c r="U4" i="18"/>
  <c r="CK4" i="18"/>
  <c r="CJ2" i="18"/>
  <c r="CB9" i="18"/>
  <c r="CQ8" i="18"/>
  <c r="CK7" i="18"/>
  <c r="CU2" i="18"/>
  <c r="CN8" i="18"/>
  <c r="BY6" i="18"/>
  <c r="BD3" i="18"/>
  <c r="CR11" i="18"/>
  <c r="BY5" i="18"/>
  <c r="BX4" i="18"/>
  <c r="CU12" i="18"/>
  <c r="CK2" i="18"/>
  <c r="BY3" i="18"/>
  <c r="K6" i="18"/>
  <c r="W10" i="18"/>
  <c r="H6" i="18"/>
  <c r="AA2" i="18"/>
  <c r="CD9" i="18"/>
  <c r="BX3" i="18"/>
  <c r="CO8" i="18"/>
  <c r="CT7" i="18"/>
  <c r="O8" i="18"/>
  <c r="Y8" i="18"/>
  <c r="K5" i="18"/>
  <c r="R12" i="18"/>
  <c r="BX10" i="18"/>
  <c r="CT12" i="18"/>
  <c r="CI4" i="18"/>
  <c r="CG7" i="18"/>
  <c r="CF4" i="18"/>
  <c r="CO3" i="18"/>
  <c r="CQ7" i="18"/>
  <c r="O10" i="18"/>
  <c r="R6" i="18"/>
  <c r="U11" i="18"/>
  <c r="J4" i="18"/>
  <c r="CS9" i="18"/>
  <c r="CN7" i="18"/>
  <c r="CJ3" i="18"/>
  <c r="CH6" i="18"/>
  <c r="CD3" i="18"/>
  <c r="CQ4" i="18"/>
  <c r="CI3" i="18"/>
  <c r="CA11" i="18"/>
  <c r="BE9" i="18"/>
  <c r="CG11" i="18"/>
  <c r="CF12" i="18"/>
  <c r="CP4" i="18"/>
  <c r="CH9" i="18"/>
  <c r="CF9" i="18"/>
  <c r="CD12" i="18"/>
  <c r="CD13" i="18"/>
  <c r="CO6" i="18"/>
  <c r="BD9" i="18"/>
  <c r="CU7" i="18"/>
  <c r="CO7" i="18"/>
  <c r="N12" i="18"/>
  <c r="X6" i="18"/>
  <c r="Q6" i="18"/>
  <c r="Z8" i="18"/>
  <c r="M5" i="18"/>
  <c r="K10" i="18"/>
  <c r="Q2" i="18"/>
  <c r="W7" i="18"/>
  <c r="K8" i="18"/>
  <c r="CN12" i="18"/>
  <c r="CA7" i="18"/>
  <c r="CP2" i="18"/>
  <c r="BY10" i="18"/>
  <c r="CN9" i="18"/>
  <c r="CA4" i="18"/>
  <c r="CO5" i="18"/>
  <c r="W9" i="18"/>
  <c r="Q4" i="18"/>
  <c r="AA4" i="18"/>
  <c r="Z4" i="18"/>
  <c r="CK12" i="18"/>
  <c r="BX13" i="18"/>
  <c r="CB6" i="18"/>
  <c r="BZ9" i="18"/>
  <c r="CL8" i="18"/>
  <c r="BY7" i="18"/>
  <c r="CQ12" i="18"/>
  <c r="CH2" i="18"/>
  <c r="CB5" i="18"/>
  <c r="CE3" i="18"/>
  <c r="CK3" i="18"/>
  <c r="CQ6" i="18"/>
  <c r="O12" i="18"/>
  <c r="BX12" i="18"/>
  <c r="CI5" i="18"/>
  <c r="CO2" i="18"/>
  <c r="CG9" i="18"/>
  <c r="CF8" i="18"/>
  <c r="CO11" i="18"/>
  <c r="CD2" i="18"/>
  <c r="G13" i="18"/>
  <c r="X4" i="18"/>
  <c r="O5" i="18"/>
  <c r="R3" i="18"/>
  <c r="N13" i="18"/>
  <c r="G6" i="18"/>
  <c r="T4" i="18"/>
  <c r="I9" i="18"/>
  <c r="U12" i="18"/>
  <c r="Y2" i="18"/>
  <c r="Y11" i="18"/>
  <c r="K7" i="18"/>
  <c r="Z12" i="18"/>
  <c r="I13" i="18"/>
  <c r="X10" i="18"/>
  <c r="H3" i="18"/>
  <c r="T7" i="18"/>
  <c r="P13" i="18"/>
  <c r="BD4" i="18"/>
  <c r="BZ3" i="18"/>
  <c r="CK11" i="18"/>
  <c r="I2" i="18"/>
  <c r="N3" i="18"/>
  <c r="BD6" i="18"/>
  <c r="CE4" i="18"/>
  <c r="BZ6" i="18"/>
  <c r="BX9" i="18"/>
  <c r="CL4" i="18"/>
  <c r="CS5" i="18"/>
  <c r="BE6" i="18"/>
  <c r="CP8" i="18"/>
  <c r="Z6" i="18"/>
  <c r="W2" i="18"/>
  <c r="M2" i="18"/>
  <c r="R4" i="18"/>
  <c r="K12" i="18"/>
  <c r="O3" i="18"/>
  <c r="AA3" i="18"/>
  <c r="R7" i="18"/>
  <c r="M4" i="18"/>
  <c r="S2" i="18"/>
  <c r="CF7" i="18"/>
  <c r="CC7" i="18"/>
  <c r="CU11" i="18"/>
  <c r="CN6" i="18"/>
  <c r="Q5" i="18"/>
  <c r="S12" i="18"/>
  <c r="H4" i="18"/>
  <c r="J11" i="18"/>
  <c r="CI8" i="18"/>
  <c r="CG2" i="18"/>
  <c r="CB3" i="18"/>
  <c r="CO12" i="18"/>
  <c r="CI7" i="18"/>
  <c r="BZ10" i="18"/>
  <c r="Q8" i="18"/>
  <c r="S9" i="18"/>
  <c r="V4" i="18"/>
  <c r="P5" i="18"/>
  <c r="G11" i="18"/>
  <c r="CE6" i="18"/>
  <c r="CC4" i="18"/>
  <c r="CR8" i="18"/>
  <c r="CP11" i="18"/>
  <c r="CT13" i="18"/>
  <c r="CI13" i="18"/>
  <c r="CC5" i="18"/>
  <c r="BE3" i="18"/>
  <c r="CJ10" i="18"/>
  <c r="CQ10" i="18"/>
  <c r="CS8" i="18"/>
  <c r="CG10" i="18"/>
  <c r="H8" i="18"/>
  <c r="CA6" i="18"/>
  <c r="CA13" i="18"/>
  <c r="BD8" i="18"/>
  <c r="BY12" i="18"/>
  <c r="CN13" i="18"/>
  <c r="CH7" i="18"/>
  <c r="CM12" i="18"/>
  <c r="L10" i="18"/>
  <c r="G10" i="18"/>
  <c r="I10" i="18"/>
  <c r="I5" i="18"/>
  <c r="H5" i="18"/>
  <c r="P2" i="18"/>
  <c r="U7" i="18"/>
  <c r="Z3" i="18"/>
  <c r="L12" i="18"/>
  <c r="M9" i="18"/>
  <c r="K11" i="18"/>
  <c r="G9" i="18"/>
  <c r="G8" i="18"/>
  <c r="J10" i="18"/>
  <c r="T8" i="18"/>
  <c r="S13" i="18"/>
  <c r="Q10" i="18"/>
  <c r="G7" i="18"/>
  <c r="CK6" i="18"/>
  <c r="CM10" i="18"/>
  <c r="L6" i="18"/>
  <c r="CE5" i="18"/>
  <c r="CM11" i="18"/>
  <c r="CK10" i="18"/>
  <c r="BZ7" i="18"/>
  <c r="CB13" i="18"/>
  <c r="BE5" i="18"/>
  <c r="CC10" i="18"/>
  <c r="AA11" i="18"/>
  <c r="I4" i="18"/>
  <c r="Y6" i="18"/>
  <c r="V11" i="18"/>
  <c r="M13" i="18"/>
  <c r="L7" i="18"/>
  <c r="AA12" i="18"/>
  <c r="G12" i="18"/>
  <c r="AA13" i="18"/>
  <c r="CD10" i="18"/>
  <c r="CF11" i="18"/>
  <c r="BY4" i="18"/>
  <c r="R13" i="18"/>
  <c r="I3" i="18"/>
  <c r="P6" i="18"/>
  <c r="CS3" i="18"/>
  <c r="CI2" i="18"/>
  <c r="CR7" i="18"/>
  <c r="CU6" i="18"/>
  <c r="CC6" i="18"/>
  <c r="CE2" i="18"/>
  <c r="U10" i="18"/>
  <c r="V12" i="18"/>
  <c r="W12" i="18"/>
  <c r="X13" i="18"/>
  <c r="BE12" i="18"/>
  <c r="CU13" i="18"/>
  <c r="CK9" i="18"/>
  <c r="CJ11" i="18"/>
  <c r="CU3" i="18"/>
  <c r="BZ2" i="18"/>
  <c r="CH13" i="18"/>
  <c r="CS7" i="18"/>
  <c r="CN3" i="18"/>
  <c r="BD10" i="18"/>
  <c r="CH4" i="18"/>
  <c r="CQ3" i="18"/>
  <c r="CG8" i="18"/>
  <c r="M6" i="18"/>
  <c r="CC3" i="18"/>
  <c r="CF2" i="18"/>
  <c r="CJ6" i="18"/>
  <c r="CU4" i="18"/>
  <c r="CS4" i="18"/>
  <c r="CC2" i="18"/>
  <c r="P12" i="18"/>
  <c r="S10" i="18"/>
  <c r="T5" i="18"/>
  <c r="Y4" i="18"/>
  <c r="P7" i="18"/>
  <c r="U2" i="18"/>
  <c r="N11" i="18"/>
  <c r="W5" i="18"/>
  <c r="G3" i="18"/>
  <c r="W6" i="18"/>
  <c r="M8" i="18"/>
  <c r="V10" i="18"/>
  <c r="J8" i="18"/>
  <c r="BE10" i="18"/>
  <c r="Q7" i="18"/>
  <c r="CL5" i="18"/>
  <c r="BD7" i="18"/>
  <c r="CB4" i="18"/>
  <c r="N6" i="18"/>
  <c r="CI12" i="18"/>
  <c r="CH3" i="18"/>
  <c r="R9" i="18"/>
  <c r="M10" i="18"/>
  <c r="Z5" i="18"/>
  <c r="AA6" i="18"/>
  <c r="L3" i="18"/>
  <c r="Z9" i="18"/>
  <c r="I11" i="18"/>
  <c r="CB11" i="18"/>
  <c r="CM5" i="18"/>
  <c r="CL9" i="18"/>
  <c r="Q9" i="18"/>
  <c r="K2" i="18"/>
  <c r="Q13" i="18"/>
  <c r="Y12" i="17" l="1"/>
  <c r="J14" i="17"/>
  <c r="T16" i="17"/>
  <c r="P18" i="17"/>
  <c r="S18" i="17"/>
  <c r="H8" i="17"/>
  <c r="Q18" i="17"/>
  <c r="K10" i="17"/>
  <c r="S16" i="17"/>
  <c r="V8" i="17"/>
  <c r="N7" i="17"/>
  <c r="L13" i="17"/>
  <c r="S7" i="17"/>
  <c r="I11" i="17"/>
  <c r="O8" i="17"/>
  <c r="F7" i="18"/>
  <c r="F12" i="17" s="1"/>
  <c r="G12" i="17"/>
  <c r="T13" i="17"/>
  <c r="X15" i="17"/>
  <c r="R17" i="17"/>
  <c r="H9" i="17"/>
  <c r="X8" i="17"/>
  <c r="S8" i="17"/>
  <c r="W16" i="17"/>
  <c r="W18" i="17"/>
  <c r="H18" i="17"/>
  <c r="H16" i="17"/>
  <c r="L12" i="17"/>
  <c r="J13" i="17"/>
  <c r="J15" i="17"/>
  <c r="I18" i="17"/>
  <c r="P11" i="17"/>
  <c r="N14" i="17"/>
  <c r="T11" i="17"/>
  <c r="U18" i="17"/>
  <c r="Z16" i="17"/>
  <c r="V13" i="17"/>
  <c r="J10" i="17"/>
  <c r="Z10" i="17"/>
  <c r="T12" i="17"/>
  <c r="G13" i="17"/>
  <c r="F8" i="18"/>
  <c r="F13" i="17" s="1"/>
  <c r="Z17" i="17"/>
  <c r="J16" i="17"/>
  <c r="K7" i="17"/>
  <c r="R10" i="17"/>
  <c r="R16" i="17"/>
  <c r="W13" i="17"/>
  <c r="V12" i="17"/>
  <c r="K9" i="17"/>
  <c r="K17" i="17"/>
  <c r="Q15" i="17"/>
  <c r="F9" i="18"/>
  <c r="F14" i="17" s="1"/>
  <c r="G14" i="17"/>
  <c r="K12" i="17"/>
  <c r="Y10" i="17"/>
  <c r="I8" i="17"/>
  <c r="U13" i="17"/>
  <c r="R7" i="17"/>
  <c r="M16" i="17"/>
  <c r="I16" i="17"/>
  <c r="Y17" i="17"/>
  <c r="M18" i="17"/>
  <c r="V15" i="17"/>
  <c r="K16" i="17"/>
  <c r="Y16" i="17"/>
  <c r="X17" i="17"/>
  <c r="I17" i="17"/>
  <c r="L10" i="17"/>
  <c r="X7" i="17"/>
  <c r="I13" i="17"/>
  <c r="N15" i="17"/>
  <c r="M9" i="17"/>
  <c r="L14" i="17"/>
  <c r="R9" i="17"/>
  <c r="M13" i="17"/>
  <c r="M14" i="17"/>
  <c r="Y7" i="17"/>
  <c r="U10" i="17"/>
  <c r="Y13" i="17"/>
  <c r="S13" i="17"/>
  <c r="U8" i="17"/>
  <c r="H17" i="17"/>
  <c r="P16" i="17"/>
  <c r="S12" i="17"/>
  <c r="Z18" i="17"/>
  <c r="V16" i="17"/>
  <c r="W11" i="17"/>
  <c r="L17" i="17"/>
  <c r="U17" i="17"/>
  <c r="K13" i="17"/>
  <c r="F4" i="18"/>
  <c r="F9" i="17" s="1"/>
  <c r="G9" i="17"/>
  <c r="H11" i="17"/>
  <c r="F2" i="18"/>
  <c r="F7" i="17" s="1"/>
  <c r="G7" i="17"/>
  <c r="X12" i="17"/>
  <c r="P9" i="17"/>
  <c r="Z14" i="17"/>
  <c r="L18" i="17"/>
  <c r="M15" i="17"/>
  <c r="G8" i="17"/>
  <c r="F3" i="18"/>
  <c r="F8" i="17" s="1"/>
  <c r="Z8" i="17"/>
  <c r="I14" i="17"/>
  <c r="W12" i="17"/>
  <c r="S17" i="17"/>
  <c r="T18" i="17"/>
  <c r="L16" i="17"/>
  <c r="Q8" i="17"/>
  <c r="V10" i="17"/>
  <c r="G17" i="17"/>
  <c r="F12" i="18"/>
  <c r="F17" i="17" s="1"/>
  <c r="Y18" i="17"/>
  <c r="M7" i="17"/>
  <c r="W10" i="17"/>
  <c r="U12" i="17"/>
  <c r="T9" i="17"/>
  <c r="Q7" i="17"/>
  <c r="Y14" i="17"/>
  <c r="P15" i="17"/>
  <c r="X10" i="17"/>
  <c r="K14" i="17"/>
  <c r="V7" i="17"/>
  <c r="R12" i="17"/>
  <c r="K18" i="17"/>
  <c r="Y11" i="17"/>
  <c r="N16" i="17"/>
  <c r="P7" i="17"/>
  <c r="G11" i="17"/>
  <c r="F6" i="18"/>
  <c r="F11" i="17" s="1"/>
  <c r="K15" i="17"/>
  <c r="R18" i="17"/>
  <c r="W15" i="17"/>
  <c r="P13" i="17"/>
  <c r="V18" i="17"/>
  <c r="O12" i="17"/>
  <c r="R14" i="17"/>
  <c r="U7" i="17"/>
  <c r="H10" i="17"/>
  <c r="N18" i="17"/>
  <c r="M10" i="17"/>
  <c r="Q14" i="17"/>
  <c r="O7" i="17"/>
  <c r="S9" i="17"/>
  <c r="T8" i="17"/>
  <c r="T14" i="17"/>
  <c r="L8" i="17"/>
  <c r="S11" i="17"/>
  <c r="W7" i="17"/>
  <c r="P12" i="17"/>
  <c r="I10" i="17"/>
  <c r="R8" i="17"/>
  <c r="Z13" i="17"/>
  <c r="Z7" i="17"/>
  <c r="J11" i="17"/>
  <c r="R13" i="17"/>
  <c r="N13" i="17"/>
  <c r="M17" i="17"/>
  <c r="O16" i="17"/>
  <c r="S10" i="17"/>
  <c r="I9" i="17"/>
  <c r="Y9" i="17"/>
  <c r="I15" i="17"/>
  <c r="O10" i="17"/>
  <c r="Q11" i="17"/>
  <c r="J7" i="17"/>
  <c r="K11" i="17"/>
  <c r="R15" i="17"/>
  <c r="H14" i="17"/>
  <c r="P8" i="17"/>
  <c r="W8" i="17"/>
  <c r="Z11" i="17"/>
  <c r="T10" i="17"/>
  <c r="G15" i="17"/>
  <c r="F10" i="18"/>
  <c r="F15" i="17" s="1"/>
  <c r="X9" i="17"/>
  <c r="X11" i="17"/>
  <c r="O13" i="17"/>
  <c r="I12" i="17"/>
  <c r="P14" i="17"/>
  <c r="Z15" i="17"/>
  <c r="J12" i="17"/>
  <c r="H12" i="17"/>
  <c r="S15" i="17"/>
  <c r="L15" i="17"/>
  <c r="G18" i="17"/>
  <c r="F13" i="18"/>
  <c r="F18" i="17" s="1"/>
  <c r="N17" i="17"/>
  <c r="Q10" i="17"/>
  <c r="O14" i="17"/>
  <c r="Y15" i="17"/>
  <c r="O18" i="17"/>
  <c r="N9" i="17"/>
  <c r="H7" i="17"/>
  <c r="J18" i="17"/>
  <c r="P17" i="17"/>
  <c r="CD14" i="18"/>
  <c r="CT14" i="18"/>
  <c r="CS14" i="18"/>
  <c r="CC14" i="18"/>
  <c r="CM14" i="18"/>
  <c r="CK14" i="18"/>
  <c r="CO14" i="18"/>
  <c r="CF14" i="18"/>
  <c r="Q17" i="17"/>
  <c r="U14" i="17"/>
  <c r="V14" i="17"/>
  <c r="M8" i="17"/>
  <c r="N11" i="17"/>
  <c r="M11" i="17"/>
  <c r="H13" i="17"/>
  <c r="O17" i="17"/>
  <c r="CA14" i="18"/>
  <c r="CR14" i="18"/>
  <c r="CH14" i="18"/>
  <c r="CU14" i="18"/>
  <c r="BZ14" i="18"/>
  <c r="CL14" i="18"/>
  <c r="CQ14" i="18"/>
  <c r="CJ14" i="18"/>
  <c r="CB14" i="18"/>
  <c r="G16" i="17"/>
  <c r="F11" i="18"/>
  <c r="F16" i="17" s="1"/>
  <c r="Z9" i="17"/>
  <c r="J9" i="17"/>
  <c r="O11" i="17"/>
  <c r="U9" i="17"/>
  <c r="V11" i="17"/>
  <c r="Y8" i="17"/>
  <c r="O9" i="17"/>
  <c r="T15" i="17"/>
  <c r="J8" i="17"/>
  <c r="L11" i="17"/>
  <c r="X18" i="17"/>
  <c r="P10" i="17"/>
  <c r="U16" i="17"/>
  <c r="L7" i="17"/>
  <c r="U11" i="17"/>
  <c r="T17" i="17"/>
  <c r="X14" i="17"/>
  <c r="X16" i="17"/>
  <c r="J17" i="17"/>
  <c r="N8" i="17"/>
  <c r="W17" i="17"/>
  <c r="V9" i="17"/>
  <c r="Q9" i="17"/>
  <c r="R11" i="17"/>
  <c r="Z12" i="17"/>
  <c r="N10" i="17"/>
  <c r="L9" i="17"/>
  <c r="H15" i="17"/>
  <c r="Q16" i="17"/>
  <c r="K8" i="17"/>
  <c r="W9" i="17"/>
  <c r="Q12" i="17"/>
  <c r="V17" i="17"/>
  <c r="S14" i="17"/>
  <c r="W14" i="17"/>
  <c r="O15" i="17"/>
  <c r="T7" i="17"/>
  <c r="N12" i="17"/>
  <c r="F5" i="18"/>
  <c r="F10" i="17" s="1"/>
  <c r="G10" i="17"/>
  <c r="X13" i="17"/>
  <c r="M12" i="17"/>
  <c r="I7" i="17"/>
  <c r="U15" i="17"/>
  <c r="Q13" i="17"/>
  <c r="CE14" i="18"/>
  <c r="BY14" i="18"/>
  <c r="BX14" i="18"/>
  <c r="CN14" i="18"/>
  <c r="CP14" i="18"/>
  <c r="CI14" i="18"/>
  <c r="CG14" i="18"/>
  <c r="AD51" i="1"/>
  <c r="AD50" i="1"/>
  <c r="AD49" i="1"/>
  <c r="AD48" i="1"/>
  <c r="AD47" i="1"/>
  <c r="AD46" i="1"/>
  <c r="AD45" i="1"/>
  <c r="AD44" i="1"/>
  <c r="AD43" i="1"/>
  <c r="AD42" i="1"/>
  <c r="AD41" i="1"/>
  <c r="AD40" i="1"/>
  <c r="AD39" i="1"/>
  <c r="AD38" i="1"/>
  <c r="AD37" i="1"/>
  <c r="AD36" i="1"/>
  <c r="AD35" i="1"/>
  <c r="AD34" i="1"/>
  <c r="AD33" i="1"/>
  <c r="AD32" i="1"/>
  <c r="AD31" i="1"/>
  <c r="AD30" i="1"/>
  <c r="AD29" i="1"/>
  <c r="AD28" i="1"/>
  <c r="AD27" i="1"/>
  <c r="AD26" i="1"/>
  <c r="AD25" i="1"/>
  <c r="AD24" i="1"/>
  <c r="AD23" i="1"/>
  <c r="AD22" i="1"/>
  <c r="AD21" i="1"/>
  <c r="AD20" i="1"/>
  <c r="AD19" i="1"/>
  <c r="AD18" i="1"/>
  <c r="AD17" i="1"/>
  <c r="AD16" i="1"/>
  <c r="AD15" i="1"/>
  <c r="AD14" i="1"/>
  <c r="AD13" i="1"/>
  <c r="AD12" i="1"/>
  <c r="AD11" i="1"/>
  <c r="AD10" i="1"/>
  <c r="AD9" i="1"/>
  <c r="AD8" i="1"/>
  <c r="AD7" i="1"/>
  <c r="AD6" i="1"/>
  <c r="AD5" i="1"/>
  <c r="AD4" i="1" l="1"/>
  <c r="B7" i="17"/>
  <c r="BC11" i="18" l="1"/>
  <c r="BR2" i="18" s="1"/>
  <c r="BC3" i="18"/>
  <c r="BJ3" i="18" s="1"/>
  <c r="CV3" i="18"/>
  <c r="BC6" i="18"/>
  <c r="BM3" i="18" s="1"/>
  <c r="BC8" i="18"/>
  <c r="BO2" i="18" s="1"/>
  <c r="CV5" i="18"/>
  <c r="AE3" i="18"/>
  <c r="AO2" i="18" s="1"/>
  <c r="BC7" i="18"/>
  <c r="BN3" i="18" s="1"/>
  <c r="BC5" i="18"/>
  <c r="BL2" i="18" s="1"/>
  <c r="BC9" i="18"/>
  <c r="BP3" i="18" s="1"/>
  <c r="BC13" i="18"/>
  <c r="BT3" i="18" s="1"/>
  <c r="BC4" i="18"/>
  <c r="BK3" i="18" s="1"/>
  <c r="AE5" i="18"/>
  <c r="AQ2" i="18" s="1"/>
  <c r="BC10" i="18"/>
  <c r="BQ2" i="18" s="1"/>
  <c r="CV6" i="18"/>
  <c r="AE6" i="18"/>
  <c r="AR2" i="18" s="1"/>
  <c r="BC12" i="18"/>
  <c r="BS3" i="18" s="1"/>
  <c r="CV2" i="18"/>
  <c r="C7" i="17"/>
  <c r="AR4" i="18" l="1"/>
  <c r="AQ6" i="18"/>
  <c r="AQ3" i="18"/>
  <c r="AR5" i="18"/>
  <c r="BR3" i="18"/>
  <c r="AR6" i="18"/>
  <c r="AQ5" i="18"/>
  <c r="AO3" i="18"/>
  <c r="AO4" i="18"/>
  <c r="AO6" i="18"/>
  <c r="AO5" i="18"/>
  <c r="BJ2" i="18"/>
  <c r="AQ4" i="18"/>
  <c r="BL3" i="18"/>
  <c r="BO3" i="18"/>
  <c r="AR3" i="18"/>
  <c r="BP2" i="18"/>
  <c r="BN2" i="18"/>
  <c r="BS2" i="18"/>
  <c r="BT2" i="18"/>
  <c r="BM2" i="18"/>
  <c r="BK2" i="18"/>
  <c r="BQ3" i="18"/>
  <c r="C11" i="17" l="1"/>
  <c r="C10" i="17"/>
  <c r="C8" i="17"/>
  <c r="CV13" i="18" l="1"/>
  <c r="AE13" i="18"/>
  <c r="AY4" i="18" s="1"/>
  <c r="AE12" i="18"/>
  <c r="AX4" i="18" s="1"/>
  <c r="AE11" i="18"/>
  <c r="AW2" i="18" s="1"/>
  <c r="AE10" i="18"/>
  <c r="AV4" i="18" s="1"/>
  <c r="AE9" i="18"/>
  <c r="AU2" i="18" s="1"/>
  <c r="AE8" i="18"/>
  <c r="AT2" i="18" s="1"/>
  <c r="AE7" i="18"/>
  <c r="AS4" i="18" s="1"/>
  <c r="AE4" i="18"/>
  <c r="AP2" i="18" s="1"/>
  <c r="CV7" i="18"/>
  <c r="CV9" i="18"/>
  <c r="CV11" i="18"/>
  <c r="CV4" i="18"/>
  <c r="CV8" i="18"/>
  <c r="CV10" i="18"/>
  <c r="CV12" i="18"/>
  <c r="C17" i="17"/>
  <c r="C14" i="17"/>
  <c r="C18" i="17"/>
  <c r="C16" i="17"/>
  <c r="C15" i="17"/>
  <c r="C13" i="17"/>
  <c r="C12" i="17"/>
  <c r="C9" i="17"/>
  <c r="AY3" i="18" l="1"/>
  <c r="AY5" i="18"/>
  <c r="AY2" i="18"/>
  <c r="AY6" i="18"/>
  <c r="AX2" i="18"/>
  <c r="AW6" i="18"/>
  <c r="AX5" i="18"/>
  <c r="AX6" i="18"/>
  <c r="AX3" i="18"/>
  <c r="AW3" i="18"/>
  <c r="AW5" i="18"/>
  <c r="AW4" i="18"/>
  <c r="AV5" i="18"/>
  <c r="AV2" i="18"/>
  <c r="AT4" i="18"/>
  <c r="AV6" i="18"/>
  <c r="AV3" i="18"/>
  <c r="AU5" i="18"/>
  <c r="AU6" i="18"/>
  <c r="AU4" i="18"/>
  <c r="AU3" i="18"/>
  <c r="AT3" i="18"/>
  <c r="AT6" i="18"/>
  <c r="AT5" i="18"/>
  <c r="AP3" i="18"/>
  <c r="AS2" i="18"/>
  <c r="AS5" i="18"/>
  <c r="AS6" i="18"/>
  <c r="AS3" i="18"/>
  <c r="AP4" i="18"/>
  <c r="AP5" i="18"/>
  <c r="AP6" i="18"/>
  <c r="CV14" i="18"/>
  <c r="BC2" i="18"/>
  <c r="BI3" i="18" s="1"/>
  <c r="BI2" i="18" l="1"/>
  <c r="AE2" i="18" l="1"/>
  <c r="AN3" i="18" s="1"/>
  <c r="AN6" i="18" l="1"/>
  <c r="AN4" i="18"/>
  <c r="AN5" i="18"/>
  <c r="AN2" i="18"/>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Tracking Tool Draft.xlsx!Months" type="102" refreshedVersion="6" minRefreshableVersion="5">
    <extLst>
      <ext xmlns:x15="http://schemas.microsoft.com/office/spreadsheetml/2010/11/main" uri="{DE250136-89BD-433C-8126-D09CA5730AF9}">
        <x15:connection id="Months">
          <x15:rangePr sourceName="_xlcn.WorksheetConnection_TrackingToolDraft.xlsxMonths1"/>
        </x15:connection>
      </ext>
    </extLst>
  </connection>
  <connection id="3" xr16:uid="{00000000-0015-0000-FFFF-FFFF02000000}" name="WorksheetConnection_Tracking Tool Draft.xlsx!Tracking_Table" type="102" refreshedVersion="6" minRefreshableVersion="5">
    <extLst>
      <ext xmlns:x15="http://schemas.microsoft.com/office/spreadsheetml/2010/11/main" uri="{DE250136-89BD-433C-8126-D09CA5730AF9}">
        <x15:connection id="Tracking_Table" autoDelete="1">
          <x15:rangePr sourceName="_xlcn.WorksheetConnection_TrackingToolDraft.xlsxTracking_Table1"/>
        </x15:connection>
      </ext>
    </extLst>
  </connection>
</connections>
</file>

<file path=xl/sharedStrings.xml><?xml version="1.0" encoding="utf-8"?>
<sst xmlns="http://schemas.openxmlformats.org/spreadsheetml/2006/main" count="1179" uniqueCount="308">
  <si>
    <t>CCN NUMBER:</t>
  </si>
  <si>
    <t>TRACKING YEAR:</t>
  </si>
  <si>
    <r>
      <rPr>
        <u/>
        <sz val="11"/>
        <color theme="1"/>
        <rFont val="Calibri"/>
        <family val="2"/>
        <scheme val="minor"/>
      </rPr>
      <t>Note</t>
    </r>
    <r>
      <rPr>
        <sz val="11"/>
        <color theme="1"/>
        <rFont val="Calibri"/>
        <family val="2"/>
        <scheme val="minor"/>
      </rPr>
      <t>: This version of the tool was adapted from a tracking sheet developed by the Minnesota Department of Health.</t>
    </r>
  </si>
  <si>
    <t>Month</t>
  </si>
  <si>
    <t>January</t>
  </si>
  <si>
    <t>February</t>
  </si>
  <si>
    <t>March</t>
  </si>
  <si>
    <t>April</t>
  </si>
  <si>
    <t>May</t>
  </si>
  <si>
    <t>June</t>
  </si>
  <si>
    <t>July</t>
  </si>
  <si>
    <t>August</t>
  </si>
  <si>
    <t>September</t>
  </si>
  <si>
    <t>October</t>
  </si>
  <si>
    <t>November</t>
  </si>
  <si>
    <t>December</t>
  </si>
  <si>
    <t>SUMMARY OF RATES</t>
  </si>
  <si>
    <t>Total Days of Therapy</t>
  </si>
  <si>
    <t>Total Days of Therapy per Month</t>
  </si>
  <si>
    <t>Total</t>
  </si>
  <si>
    <t>Pharyngitis</t>
  </si>
  <si>
    <t>Pneumonia</t>
  </si>
  <si>
    <t>UTI</t>
  </si>
  <si>
    <t>Gastroenteritis</t>
  </si>
  <si>
    <t>Norovirus</t>
  </si>
  <si>
    <t>Clostridium difficile</t>
  </si>
  <si>
    <t>Cellulitis/ Soft Tissue/ Wound</t>
  </si>
  <si>
    <t>Scabies</t>
  </si>
  <si>
    <t>Lice</t>
  </si>
  <si>
    <t>Ear</t>
  </si>
  <si>
    <t>Eye</t>
  </si>
  <si>
    <t>Other</t>
  </si>
  <si>
    <t>Number</t>
  </si>
  <si>
    <t>Infection Type</t>
  </si>
  <si>
    <t>Cellulitis/Soft Tissue/Wound</t>
  </si>
  <si>
    <t>Prophylaxis</t>
  </si>
  <si>
    <t>Location</t>
  </si>
  <si>
    <t>Total All</t>
  </si>
  <si>
    <t>ED</t>
  </si>
  <si>
    <t>Clinic</t>
  </si>
  <si>
    <t>Hospital</t>
  </si>
  <si>
    <t>Long-term Care Center</t>
  </si>
  <si>
    <t>Criteria</t>
  </si>
  <si>
    <t>Number that Meets Criteria</t>
  </si>
  <si>
    <t>Number that Does Not Meet Criteria</t>
  </si>
  <si>
    <t>% Meeting Criteria</t>
  </si>
  <si>
    <t>Class Utilization</t>
  </si>
  <si>
    <t>Aminoglycosides</t>
  </si>
  <si>
    <t>B-lactam/B-lactamase inhibitor combination</t>
  </si>
  <si>
    <t>Carbapenems</t>
  </si>
  <si>
    <t>Cephalosporins</t>
  </si>
  <si>
    <t>Fluoroquinolones</t>
  </si>
  <si>
    <t>Folate pathway inhibitors</t>
  </si>
  <si>
    <t>Fosfomycins</t>
  </si>
  <si>
    <t>Glycopeptides</t>
  </si>
  <si>
    <t>Ketolides</t>
  </si>
  <si>
    <t>Lincosamides</t>
  </si>
  <si>
    <t>Lipopeptides</t>
  </si>
  <si>
    <t>M2 ion channel inhibitors</t>
  </si>
  <si>
    <t>Macrocyclic</t>
  </si>
  <si>
    <t>Macrolides</t>
  </si>
  <si>
    <t>Monobactams</t>
  </si>
  <si>
    <t>Nitrofurans</t>
  </si>
  <si>
    <t>Nitroimidazoles</t>
  </si>
  <si>
    <t>Oxazolidinones</t>
  </si>
  <si>
    <t>Penicillins</t>
  </si>
  <si>
    <t>Phenicols</t>
  </si>
  <si>
    <t>Polymyxins</t>
  </si>
  <si>
    <t>Rifampin</t>
  </si>
  <si>
    <t>Streptogramins</t>
  </si>
  <si>
    <t>Tetracyclines</t>
  </si>
  <si>
    <t>Utilization</t>
  </si>
  <si>
    <t>Meets Criteria</t>
  </si>
  <si>
    <t>Does Not Meet Criteria</t>
  </si>
  <si>
    <t xml:space="preserve">October </t>
  </si>
  <si>
    <t>JANUARY</t>
  </si>
  <si>
    <t>Admit/Discharge Info</t>
  </si>
  <si>
    <t>Classification</t>
  </si>
  <si>
    <t>C.diff infection-specific data</t>
  </si>
  <si>
    <t>Diagnostics (microbiology, other labs, radiology)</t>
  </si>
  <si>
    <t>Other Information</t>
  </si>
  <si>
    <t>Unit Name</t>
  </si>
  <si>
    <t>MRN</t>
  </si>
  <si>
    <t>Room #</t>
  </si>
  <si>
    <t>Admit Date</t>
  </si>
  <si>
    <t>Discharge/ Transfer Date</t>
  </si>
  <si>
    <t>Discharge/ Transfer Destination</t>
  </si>
  <si>
    <t>Reason for Discharge/ Transfer</t>
  </si>
  <si>
    <t>Infection type</t>
  </si>
  <si>
    <t>Onset Date</t>
  </si>
  <si>
    <t>Device Type(s)</t>
  </si>
  <si>
    <t>If C.diff infection, insert date of diarrhea onset (mm/dd/yyyy)</t>
  </si>
  <si>
    <t>Date stool specimen collected (mm/dd/yyyy)</t>
  </si>
  <si>
    <t>Stool lab test positive for C. diff? Y/N</t>
  </si>
  <si>
    <t>Diagnostic Performed? Y/N</t>
  </si>
  <si>
    <t>Test Date</t>
  </si>
  <si>
    <t>Type of Test</t>
  </si>
  <si>
    <t>Specimen Source</t>
  </si>
  <si>
    <t>If Yes, Specify:</t>
  </si>
  <si>
    <t>Provider</t>
  </si>
  <si>
    <t xml:space="preserve">Total Days of Therapy </t>
  </si>
  <si>
    <t>Meets Criteria? Y/N</t>
  </si>
  <si>
    <t xml:space="preserve">Transmission-based Precautions required? Y/N </t>
  </si>
  <si>
    <t xml:space="preserve">Date Symptoms Resolved </t>
  </si>
  <si>
    <t>FEBRUARY</t>
  </si>
  <si>
    <t>MARCH</t>
  </si>
  <si>
    <t>APRIL</t>
  </si>
  <si>
    <t>MAY</t>
  </si>
  <si>
    <t>JUNE</t>
  </si>
  <si>
    <t>JULY</t>
  </si>
  <si>
    <t>AUGUST</t>
  </si>
  <si>
    <t>SEPTEMBER</t>
  </si>
  <si>
    <t>OCTOBER</t>
  </si>
  <si>
    <t>NOVEMBER</t>
  </si>
  <si>
    <t>DECEMBER</t>
  </si>
  <si>
    <t>Device_Type</t>
  </si>
  <si>
    <t>Body System of Infection</t>
  </si>
  <si>
    <t>Transmission-Based Precautions</t>
  </si>
  <si>
    <t>Central Line</t>
  </si>
  <si>
    <t>Respiratory Tract</t>
  </si>
  <si>
    <t>Amantadine</t>
  </si>
  <si>
    <t>IV</t>
  </si>
  <si>
    <t>Urine</t>
  </si>
  <si>
    <t>Contact Precautions</t>
  </si>
  <si>
    <t>Amphotericin B</t>
  </si>
  <si>
    <t>Urinary Catheter</t>
  </si>
  <si>
    <t>Amikacin</t>
  </si>
  <si>
    <t>IM</t>
  </si>
  <si>
    <t>Sputum</t>
  </si>
  <si>
    <t>Droplet Precautions</t>
  </si>
  <si>
    <t>Trach</t>
  </si>
  <si>
    <t>Amoxicillin</t>
  </si>
  <si>
    <t>Oral</t>
  </si>
  <si>
    <t>Blood</t>
  </si>
  <si>
    <t>Airborne Precautions</t>
  </si>
  <si>
    <t>Anidulafungin</t>
  </si>
  <si>
    <t>Wound Vac</t>
  </si>
  <si>
    <t>Amoxicillin/Clavulanate</t>
  </si>
  <si>
    <t>Respiratory</t>
  </si>
  <si>
    <t>Stool</t>
  </si>
  <si>
    <t>Caspofungin</t>
  </si>
  <si>
    <t>Ventilator</t>
  </si>
  <si>
    <t>Ampicillin</t>
  </si>
  <si>
    <t>Topical</t>
  </si>
  <si>
    <t>Throat</t>
  </si>
  <si>
    <t>Fluconazole</t>
  </si>
  <si>
    <t>No Devices</t>
  </si>
  <si>
    <t>Ampicillin/Sulbactam</t>
  </si>
  <si>
    <t>Rectal</t>
  </si>
  <si>
    <t xml:space="preserve">Urinary Tract </t>
  </si>
  <si>
    <t>Azithromycin</t>
  </si>
  <si>
    <t>Wound</t>
  </si>
  <si>
    <t>Gastrointestinal</t>
  </si>
  <si>
    <t>Aztreonam</t>
  </si>
  <si>
    <t>Nasal</t>
  </si>
  <si>
    <t>Micafungin</t>
  </si>
  <si>
    <t>Cefaclor</t>
  </si>
  <si>
    <t>Oseltamivir</t>
  </si>
  <si>
    <t>Cefadroxil</t>
  </si>
  <si>
    <t>Skin</t>
  </si>
  <si>
    <t>Cefazolin</t>
  </si>
  <si>
    <t>Cefdinir</t>
  </si>
  <si>
    <t>Posaconazole</t>
  </si>
  <si>
    <t xml:space="preserve">Other </t>
  </si>
  <si>
    <t>Cefditoren</t>
  </si>
  <si>
    <t>Voriconazole</t>
  </si>
  <si>
    <t>Cefepime</t>
  </si>
  <si>
    <t>Cefixime</t>
  </si>
  <si>
    <t>Cefotaxime</t>
  </si>
  <si>
    <t>Cefotetan</t>
  </si>
  <si>
    <t>Cefoxitin</t>
  </si>
  <si>
    <t>Cefpodoxime</t>
  </si>
  <si>
    <t>Cefprozil</t>
  </si>
  <si>
    <t>Ceftaroline</t>
  </si>
  <si>
    <t>Ceftazidime</t>
  </si>
  <si>
    <t>Ceftazidime/Avitbactam</t>
  </si>
  <si>
    <t>Ceftibuten</t>
  </si>
  <si>
    <t>Ceftizoxime</t>
  </si>
  <si>
    <t>Ceftolozane/Tazobactam</t>
  </si>
  <si>
    <t>Ceftriaxone</t>
  </si>
  <si>
    <t>Cefuroxime</t>
  </si>
  <si>
    <t>Cephalexin</t>
  </si>
  <si>
    <t>Chloramphenicol</t>
  </si>
  <si>
    <t>Ciprofloxacin</t>
  </si>
  <si>
    <t>Clarithromycin</t>
  </si>
  <si>
    <t>Clindamycin</t>
  </si>
  <si>
    <t>Colistimethate</t>
  </si>
  <si>
    <t>Dalbavancin</t>
  </si>
  <si>
    <t>Daptomycin</t>
  </si>
  <si>
    <t>Dicloxacillin</t>
  </si>
  <si>
    <t>Doripenem</t>
  </si>
  <si>
    <t>Doxycycline</t>
  </si>
  <si>
    <t>Erythromycin</t>
  </si>
  <si>
    <t>Erythromycin/Sulfisoxazole</t>
  </si>
  <si>
    <t>Fidaxomicin</t>
  </si>
  <si>
    <t>Fosfomycin</t>
  </si>
  <si>
    <t>Gemifloxacin</t>
  </si>
  <si>
    <t>Gentamicin</t>
  </si>
  <si>
    <t>Imipenem/Cilastatin</t>
  </si>
  <si>
    <t>Levofloxacin</t>
  </si>
  <si>
    <t>Linezolid</t>
  </si>
  <si>
    <t xml:space="preserve">Meropenem </t>
  </si>
  <si>
    <t>Metronidazole</t>
  </si>
  <si>
    <t>Minocycline</t>
  </si>
  <si>
    <t>Moxifloaxcin</t>
  </si>
  <si>
    <t>Nafcillin</t>
  </si>
  <si>
    <t>Neomycin</t>
  </si>
  <si>
    <t>Nitrofurantoin</t>
  </si>
  <si>
    <t>Oritavancin</t>
  </si>
  <si>
    <t>Oxacillin</t>
  </si>
  <si>
    <t>Penicillin G</t>
  </si>
  <si>
    <t>Penicillin V</t>
  </si>
  <si>
    <t>Piperacillin</t>
  </si>
  <si>
    <t>Piperacillin/Tazobactam</t>
  </si>
  <si>
    <t>Polymyxin B</t>
  </si>
  <si>
    <t>Quinupristin/Dalfopristin</t>
  </si>
  <si>
    <t>Rimantadine</t>
  </si>
  <si>
    <t>Sulfamethoxazole/Trimethoprim</t>
  </si>
  <si>
    <t>Sulfisoxazole</t>
  </si>
  <si>
    <t>Tedizolid</t>
  </si>
  <si>
    <t>Telavancin</t>
  </si>
  <si>
    <t>Telithromycin</t>
  </si>
  <si>
    <t>Tetracycline</t>
  </si>
  <si>
    <t>Ticarcillin/Clavulanate</t>
  </si>
  <si>
    <t>Tigecycline</t>
  </si>
  <si>
    <t>Glycylcyclines</t>
  </si>
  <si>
    <t>Tinidazole</t>
  </si>
  <si>
    <t>Tobramycin</t>
  </si>
  <si>
    <t>Vancomycin</t>
  </si>
  <si>
    <t>FACILITY INFECTIONS TRACKING TOOL</t>
  </si>
  <si>
    <t>FACILITY NAME:</t>
  </si>
  <si>
    <t xml:space="preserve"> Patient Days Present</t>
  </si>
  <si>
    <t>Total Patient Days per Month</t>
  </si>
  <si>
    <t>Rate per 1,000 Patient Days</t>
  </si>
  <si>
    <t>Total Infection Rates per 1,000 Patient Days</t>
  </si>
  <si>
    <t>Last physical overnight location prior to this one</t>
  </si>
  <si>
    <t>Has patient been discharged from your facility in the past 4 weeks?</t>
  </si>
  <si>
    <t>Has patient been discharged from another facility in the past 4 weeks?</t>
  </si>
  <si>
    <t>Patient Days</t>
  </si>
  <si>
    <t xml:space="preserve">Gray-shaded fields are automatically calculated and do not require manual entry.
 </t>
  </si>
  <si>
    <t>COVID</t>
  </si>
  <si>
    <t>RSV</t>
  </si>
  <si>
    <t>Influenza</t>
  </si>
  <si>
    <t>Sinusitis</t>
  </si>
  <si>
    <t>Bronchitis</t>
  </si>
  <si>
    <t>Other Influenza-like illness</t>
  </si>
  <si>
    <t>Other Lower Resp. Track illness</t>
  </si>
  <si>
    <t>Other Upper Resp. Tract Illness</t>
  </si>
  <si>
    <t>Other Influenza-like Illness</t>
  </si>
  <si>
    <t>Other Lower Resp. Tract Illness</t>
  </si>
  <si>
    <t>Contact Enteric Precautions</t>
  </si>
  <si>
    <t>Enhanced Barrier Precautions</t>
  </si>
  <si>
    <t>Type of Precaution</t>
  </si>
  <si>
    <t>Antimicrobial Starts</t>
  </si>
  <si>
    <t>Antimicrobial</t>
  </si>
  <si>
    <t>Antimicrobial Class</t>
  </si>
  <si>
    <t>Antimicrobial Rx Origin</t>
  </si>
  <si>
    <t>Antimicrobial Start Date</t>
  </si>
  <si>
    <t>Antimicrobial End Date</t>
  </si>
  <si>
    <t>Antimicrobial Reassessment (Antimicrobial "Time outs") Performed? Y/N</t>
  </si>
  <si>
    <t>Other Antimicrobial Prescribed Name</t>
  </si>
  <si>
    <t>Other Antimicrobial Prescribed Class</t>
  </si>
  <si>
    <t>Category</t>
  </si>
  <si>
    <t>Antiviral</t>
  </si>
  <si>
    <t>Neuraminidase inhibitor</t>
  </si>
  <si>
    <t>Baloxavir marboxil</t>
  </si>
  <si>
    <t>Cap-dependent endonuclease inhibitor</t>
  </si>
  <si>
    <t>Acyclovir</t>
  </si>
  <si>
    <t>Guanosine nucleoside analogue</t>
  </si>
  <si>
    <t>Valacyclovir</t>
  </si>
  <si>
    <t>Guanosine nucleoside analogue (prodrug)</t>
  </si>
  <si>
    <t>Ganciclovir</t>
  </si>
  <si>
    <t>Valganciclovir</t>
  </si>
  <si>
    <t>Remdesivir</t>
  </si>
  <si>
    <t>RNA polymerase inhibitor</t>
  </si>
  <si>
    <t>Nirmatrelvir/Ritonavir (Paxlovid)</t>
  </si>
  <si>
    <t>SARS-CoV-2 protease inhibitor</t>
  </si>
  <si>
    <t>Antifungal</t>
  </si>
  <si>
    <t>Azole</t>
  </si>
  <si>
    <t>Echinocandin</t>
  </si>
  <si>
    <t>Polyene</t>
  </si>
  <si>
    <t>Liposomal Amphotericin B</t>
  </si>
  <si>
    <t>Isavuconazonium (Cresemba)</t>
  </si>
  <si>
    <t>Antiparasitic</t>
  </si>
  <si>
    <t>Ivermectin</t>
  </si>
  <si>
    <t>Avermectin anthelmintic</t>
  </si>
  <si>
    <t>Permethrin</t>
  </si>
  <si>
    <t>Pyrethroid ectoparasiticide</t>
  </si>
  <si>
    <t>Albendazole</t>
  </si>
  <si>
    <t>Benzimidazole anthelmintic</t>
  </si>
  <si>
    <t>Praziquantel</t>
  </si>
  <si>
    <t>Anthelmintic</t>
  </si>
  <si>
    <t>Antiparasitic / Antiprotozoal</t>
  </si>
  <si>
    <t>Nitroimidazole</t>
  </si>
  <si>
    <t>Nitazoxanide</t>
  </si>
  <si>
    <t>Thiazolide</t>
  </si>
  <si>
    <t>Antibiotic</t>
  </si>
  <si>
    <t>Itraconazole</t>
  </si>
  <si>
    <t>Azoles</t>
  </si>
  <si>
    <t>Zanamvir</t>
  </si>
  <si>
    <t>Neuraminidase inhibitors</t>
  </si>
  <si>
    <t>Peramivir</t>
  </si>
  <si>
    <t>Antimicrobial Origination</t>
  </si>
  <si>
    <t>Antimicrobial Route</t>
  </si>
  <si>
    <t>G</t>
  </si>
  <si>
    <t>Antimicrobial Resistant Organism? Y/N</t>
  </si>
  <si>
    <t>Patient Information</t>
  </si>
  <si>
    <t>This material was prepared by Health Quality Innovators (HQI), a Quality Innovation Network-Quality Improvement Organization (QIN-QIO) under contract with the Centers for Medicare &amp; Medicaid Services (CMS), an agency of the U.S. Department of Health and Human Services (HHS). Views expressed in this material do not necessarily reflect the official views or policy of CMS or HHS, and any reference to a specific product or entity herein does not constitute endorsement of that product or entity by CMS or HHS. 13SOW/HQI/QIN-QIO-1174-10/20/26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</si>
</sst>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1"/>
      <name val="Calibri"/>
      <family val="2"/>
      <scheme val="minor"/>
    </font>
    <font>
      <b/>
      <sz val="11"/>
      <color theme="0"/>
      <name val="Calibri"/>
      <family val="2"/>
      <scheme val="minor"/>
    </font>
    <font>
      <sz val="11"/>
      <color theme="0"/>
      <name val="Calibri"/>
      <family val="2"/>
      <scheme val="minor"/>
    </font>
    <font>
      <b/>
      <sz val="16"/>
      <color theme="1"/>
      <name val="Calibri"/>
      <family val="2"/>
      <scheme val="minor"/>
    </font>
    <font>
      <sz val="8"/>
      <name val="Calibri"/>
      <family val="2"/>
      <scheme val="minor"/>
    </font>
    <font>
      <b/>
      <sz val="28"/>
      <color theme="1"/>
      <name val="Calibri"/>
      <family val="2"/>
      <scheme val="minor"/>
    </font>
    <font>
      <u/>
      <sz val="11"/>
      <color theme="1"/>
      <name val="Calibri"/>
      <family val="2"/>
      <scheme val="minor"/>
    </font>
    <font>
      <b/>
      <sz val="14"/>
      <color theme="1"/>
      <name val="Calibri"/>
      <family val="2"/>
      <scheme val="minor"/>
    </font>
    <font>
      <b/>
      <sz val="28"/>
      <name val="Calibri"/>
      <family val="2"/>
      <scheme val="minor"/>
    </font>
    <font>
      <u/>
      <sz val="11"/>
      <color theme="10"/>
      <name val="Calibri"/>
      <family val="2"/>
      <scheme val="minor"/>
    </font>
    <font>
      <sz val="10"/>
      <name val="Arial"/>
      <family val="2"/>
    </font>
    <font>
      <sz val="12"/>
      <name val="Calibri"/>
      <family val="2"/>
      <scheme val="minor"/>
    </font>
    <font>
      <sz val="10"/>
      <name val="Calibri"/>
      <family val="2"/>
      <scheme val="minor"/>
    </font>
    <font>
      <u/>
      <sz val="12"/>
      <color theme="10"/>
      <name val="Calibri"/>
      <family val="2"/>
      <scheme val="minor"/>
    </font>
    <font>
      <sz val="12"/>
      <color theme="1"/>
      <name val="Calibri"/>
      <family val="2"/>
      <scheme val="minor"/>
    </font>
    <font>
      <sz val="9"/>
      <color theme="1"/>
      <name val="Segoe UI"/>
      <family val="2"/>
    </font>
    <font>
      <sz val="9"/>
      <color theme="1"/>
      <name val="Calibri"/>
      <family val="2"/>
      <scheme val="minor"/>
    </font>
  </fonts>
  <fills count="15">
    <fill>
      <patternFill patternType="none"/>
    </fill>
    <fill>
      <patternFill patternType="gray125"/>
    </fill>
    <fill>
      <patternFill patternType="solid">
        <fgColor theme="0"/>
        <bgColor indexed="64"/>
      </patternFill>
    </fill>
    <fill>
      <patternFill patternType="solid">
        <fgColor rgb="FFE5F0F9"/>
        <bgColor indexed="64"/>
      </patternFill>
    </fill>
    <fill>
      <patternFill patternType="solid">
        <fgColor rgb="FF654288"/>
        <bgColor indexed="64"/>
      </patternFill>
    </fill>
    <fill>
      <patternFill patternType="solid">
        <fgColor rgb="FF98C11E"/>
        <bgColor indexed="64"/>
      </patternFill>
    </fill>
    <fill>
      <patternFill patternType="solid">
        <fgColor rgb="FF006CB6"/>
        <bgColor indexed="64"/>
      </patternFill>
    </fill>
    <fill>
      <patternFill patternType="solid">
        <fgColor theme="0" tint="-4.9989318521683403E-2"/>
        <bgColor indexed="64"/>
      </patternFill>
    </fill>
    <fill>
      <patternFill patternType="solid">
        <fgColor theme="8"/>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9" tint="0.79998168889431442"/>
        <bgColor theme="9" tint="0.79998168889431442"/>
      </patternFill>
    </fill>
    <fill>
      <patternFill patternType="solid">
        <fgColor theme="9" tint="0.79998168889431442"/>
        <bgColor indexed="64"/>
      </patternFill>
    </fill>
    <fill>
      <patternFill patternType="solid">
        <fgColor rgb="FFFF0000"/>
        <bgColor indexed="64"/>
      </patternFill>
    </fill>
    <fill>
      <patternFill patternType="solid">
        <fgColor theme="0" tint="-0.3499862666707357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theme="0"/>
      </left>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9" tint="0.39997558519241921"/>
      </left>
      <right style="thin">
        <color theme="9" tint="0.39997558519241921"/>
      </right>
      <top style="thin">
        <color theme="9" tint="0.39997558519241921"/>
      </top>
      <bottom style="thin">
        <color theme="9" tint="0.39997558519241921"/>
      </bottom>
      <diagonal/>
    </border>
    <border>
      <left/>
      <right style="thin">
        <color auto="1"/>
      </right>
      <top/>
      <bottom/>
      <diagonal/>
    </border>
    <border>
      <left style="thin">
        <color auto="1"/>
      </left>
      <right/>
      <top/>
      <bottom style="thin">
        <color auto="1"/>
      </bottom>
      <diagonal/>
    </border>
    <border>
      <left style="thin">
        <color theme="9" tint="0.39997558519241921"/>
      </left>
      <right style="thin">
        <color theme="9" tint="0.39997558519241921"/>
      </right>
      <top style="thin">
        <color theme="9" tint="0.39997558519241921"/>
      </top>
      <bottom/>
      <diagonal/>
    </border>
    <border>
      <left style="thin">
        <color auto="1"/>
      </left>
      <right/>
      <top/>
      <bottom/>
      <diagonal/>
    </border>
    <border>
      <left style="thin">
        <color theme="0" tint="-0.249977111117893"/>
      </left>
      <right/>
      <top style="thin">
        <color theme="0" tint="-0.249977111117893"/>
      </top>
      <bottom style="thin">
        <color theme="0" tint="-0.249977111117893"/>
      </bottom>
      <diagonal/>
    </border>
    <border>
      <left style="thin">
        <color theme="5" tint="0.39997558519241921"/>
      </left>
      <right style="thin">
        <color theme="0" tint="-0.249977111117893"/>
      </right>
      <top style="thin">
        <color theme="0" tint="-0.249977111117893"/>
      </top>
      <bottom style="thin">
        <color theme="0" tint="-0.249977111117893"/>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style="thin">
        <color theme="5" tint="0.39997558519241921"/>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s>
  <cellStyleXfs count="3">
    <xf numFmtId="0" fontId="0" fillId="0" borderId="0"/>
    <xf numFmtId="0" fontId="11" fillId="0" borderId="0" applyNumberFormat="0" applyFill="0" applyBorder="0" applyAlignment="0" applyProtection="0"/>
    <xf numFmtId="0" fontId="12" fillId="0" borderId="0"/>
  </cellStyleXfs>
  <cellXfs count="100">
    <xf numFmtId="0" fontId="0" fillId="0" borderId="0" xfId="0"/>
    <xf numFmtId="0" fontId="1" fillId="0" borderId="0" xfId="0" applyFont="1"/>
    <xf numFmtId="10" fontId="0" fillId="0" borderId="0" xfId="0" applyNumberFormat="1"/>
    <xf numFmtId="0" fontId="0" fillId="0" borderId="0" xfId="0" applyAlignment="1">
      <alignment wrapText="1"/>
    </xf>
    <xf numFmtId="2" fontId="0" fillId="0" borderId="0" xfId="0" applyNumberFormat="1"/>
    <xf numFmtId="0" fontId="2" fillId="2" borderId="2" xfId="0" applyFont="1" applyFill="1" applyBorder="1" applyAlignment="1" applyProtection="1">
      <alignment wrapText="1"/>
      <protection locked="0"/>
    </xf>
    <xf numFmtId="0" fontId="0" fillId="0" borderId="1" xfId="0" applyBorder="1" applyProtection="1">
      <protection locked="0"/>
    </xf>
    <xf numFmtId="0" fontId="0" fillId="0" borderId="0" xfId="0" applyProtection="1">
      <protection locked="0"/>
    </xf>
    <xf numFmtId="14" fontId="0" fillId="0" borderId="1" xfId="0" applyNumberFormat="1" applyBorder="1" applyProtection="1">
      <protection locked="0"/>
    </xf>
    <xf numFmtId="9" fontId="0" fillId="0" borderId="0" xfId="0" applyNumberFormat="1"/>
    <xf numFmtId="0" fontId="0" fillId="3" borderId="1" xfId="0" applyFill="1" applyBorder="1"/>
    <xf numFmtId="2" fontId="0" fillId="3" borderId="6" xfId="0" applyNumberFormat="1" applyFill="1" applyBorder="1"/>
    <xf numFmtId="0" fontId="0" fillId="3" borderId="6" xfId="0" applyFill="1" applyBorder="1"/>
    <xf numFmtId="0" fontId="0" fillId="0" borderId="10" xfId="0" applyBorder="1"/>
    <xf numFmtId="0" fontId="4" fillId="0" borderId="0" xfId="0" applyFont="1"/>
    <xf numFmtId="0" fontId="7" fillId="0" borderId="0" xfId="0" applyFont="1" applyAlignment="1">
      <alignment vertical="center" wrapText="1"/>
    </xf>
    <xf numFmtId="0" fontId="0" fillId="0" borderId="0" xfId="0" applyAlignment="1">
      <alignment vertical="center"/>
    </xf>
    <xf numFmtId="0" fontId="7" fillId="0" borderId="0" xfId="0" applyFont="1" applyAlignment="1">
      <alignment vertical="center"/>
    </xf>
    <xf numFmtId="0" fontId="1" fillId="0" borderId="0" xfId="0" applyFont="1" applyProtection="1">
      <protection locked="0"/>
    </xf>
    <xf numFmtId="0" fontId="2" fillId="2" borderId="0" xfId="0" applyFont="1" applyFill="1" applyAlignment="1" applyProtection="1">
      <alignment wrapText="1"/>
      <protection locked="0"/>
    </xf>
    <xf numFmtId="0" fontId="2" fillId="2" borderId="1" xfId="0" applyFont="1" applyFill="1" applyBorder="1" applyAlignment="1" applyProtection="1">
      <alignment wrapText="1"/>
      <protection locked="0"/>
    </xf>
    <xf numFmtId="0" fontId="3" fillId="4" borderId="3" xfId="0" applyFont="1" applyFill="1" applyBorder="1"/>
    <xf numFmtId="0" fontId="3" fillId="4" borderId="8" xfId="0" applyFont="1" applyFill="1" applyBorder="1" applyAlignment="1">
      <alignment wrapText="1"/>
    </xf>
    <xf numFmtId="0" fontId="3" fillId="4" borderId="9" xfId="0" applyFont="1" applyFill="1" applyBorder="1" applyAlignment="1">
      <alignment wrapText="1"/>
    </xf>
    <xf numFmtId="0" fontId="3" fillId="4" borderId="5" xfId="0" applyFont="1" applyFill="1" applyBorder="1" applyAlignment="1">
      <alignment wrapText="1"/>
    </xf>
    <xf numFmtId="0" fontId="0" fillId="7" borderId="1" xfId="0" applyFill="1" applyBorder="1" applyAlignment="1" applyProtection="1">
      <alignment horizontal="left" vertical="center"/>
      <protection locked="0"/>
    </xf>
    <xf numFmtId="0" fontId="0" fillId="7" borderId="6" xfId="0" applyFill="1" applyBorder="1" applyAlignment="1" applyProtection="1">
      <alignment horizontal="left" vertical="center"/>
      <protection locked="0"/>
    </xf>
    <xf numFmtId="0" fontId="0" fillId="0" borderId="1" xfId="0" applyBorder="1" applyAlignment="1">
      <alignment horizontal="center" vertical="center"/>
    </xf>
    <xf numFmtId="0" fontId="3" fillId="8" borderId="1" xfId="0" applyFont="1" applyFill="1" applyBorder="1" applyAlignment="1">
      <alignment horizontal="center" vertical="center"/>
    </xf>
    <xf numFmtId="0" fontId="0" fillId="9" borderId="1" xfId="0" applyFill="1" applyBorder="1" applyAlignment="1">
      <alignment horizontal="center" vertical="center"/>
    </xf>
    <xf numFmtId="0" fontId="3" fillId="2" borderId="0" xfId="0" applyFont="1" applyFill="1" applyAlignment="1">
      <alignment vertical="center"/>
    </xf>
    <xf numFmtId="0" fontId="0" fillId="2" borderId="0" xfId="0" applyFill="1" applyAlignment="1">
      <alignment vertical="center"/>
    </xf>
    <xf numFmtId="0" fontId="5" fillId="0" borderId="0" xfId="0" applyFont="1"/>
    <xf numFmtId="0" fontId="3" fillId="4" borderId="4" xfId="0" applyFont="1" applyFill="1" applyBorder="1" applyAlignment="1" applyProtection="1">
      <alignment horizontal="center"/>
      <protection locked="0"/>
    </xf>
    <xf numFmtId="0" fontId="13" fillId="2" borderId="0" xfId="2" applyFont="1" applyFill="1"/>
    <xf numFmtId="0" fontId="14" fillId="2" borderId="0" xfId="2" applyFont="1" applyFill="1"/>
    <xf numFmtId="0" fontId="15" fillId="2" borderId="0" xfId="1" applyFont="1" applyFill="1"/>
    <xf numFmtId="0" fontId="13" fillId="2" borderId="0" xfId="2" applyFont="1" applyFill="1" applyAlignment="1">
      <alignment horizontal="left" vertical="top" wrapText="1"/>
    </xf>
    <xf numFmtId="0" fontId="2" fillId="2" borderId="2" xfId="0" applyFont="1" applyFill="1" applyBorder="1" applyAlignment="1" applyProtection="1">
      <alignment vertical="center" wrapText="1"/>
      <protection locked="0"/>
    </xf>
    <xf numFmtId="0" fontId="0" fillId="10" borderId="1" xfId="0" applyFill="1" applyBorder="1"/>
    <xf numFmtId="0" fontId="16" fillId="0" borderId="0" xfId="0" applyFont="1" applyProtection="1">
      <protection locked="0"/>
    </xf>
    <xf numFmtId="0" fontId="0" fillId="3" borderId="2" xfId="0" applyFill="1" applyBorder="1"/>
    <xf numFmtId="0" fontId="0" fillId="3" borderId="4" xfId="0" applyFill="1" applyBorder="1"/>
    <xf numFmtId="0" fontId="3" fillId="6" borderId="3" xfId="0" applyFont="1" applyFill="1" applyBorder="1"/>
    <xf numFmtId="0" fontId="3" fillId="6" borderId="9" xfId="0" applyFont="1" applyFill="1" applyBorder="1" applyAlignment="1">
      <alignment wrapText="1"/>
    </xf>
    <xf numFmtId="0" fontId="3" fillId="6" borderId="8" xfId="0" applyFont="1" applyFill="1" applyBorder="1" applyAlignment="1">
      <alignment wrapText="1"/>
    </xf>
    <xf numFmtId="0" fontId="17" fillId="0" borderId="0" xfId="0" applyFont="1" applyAlignment="1">
      <alignment vertical="center"/>
    </xf>
    <xf numFmtId="0" fontId="0" fillId="0" borderId="6" xfId="0" applyBorder="1" applyProtection="1">
      <protection locked="0"/>
    </xf>
    <xf numFmtId="0" fontId="1" fillId="0" borderId="0" xfId="0" applyFont="1" applyAlignment="1">
      <alignment horizontal="center"/>
    </xf>
    <xf numFmtId="0" fontId="0" fillId="0" borderId="11" xfId="0" applyBorder="1" applyAlignment="1">
      <alignment wrapText="1"/>
    </xf>
    <xf numFmtId="0" fontId="0" fillId="0" borderId="1" xfId="0" applyBorder="1"/>
    <xf numFmtId="0" fontId="0" fillId="0" borderId="4" xfId="0" applyBorder="1"/>
    <xf numFmtId="2" fontId="0" fillId="0" borderId="6" xfId="0" applyNumberFormat="1" applyBorder="1"/>
    <xf numFmtId="0" fontId="0" fillId="0" borderId="7" xfId="0" applyBorder="1"/>
    <xf numFmtId="0" fontId="0" fillId="0" borderId="6" xfId="0" applyBorder="1"/>
    <xf numFmtId="0" fontId="0" fillId="0" borderId="13" xfId="0" applyBorder="1"/>
    <xf numFmtId="0" fontId="0" fillId="0" borderId="10" xfId="0" applyBorder="1" applyAlignment="1">
      <alignment vertical="center" wrapText="1"/>
    </xf>
    <xf numFmtId="0" fontId="0" fillId="0" borderId="13" xfId="0" applyBorder="1" applyAlignment="1">
      <alignment vertical="center" wrapText="1"/>
    </xf>
    <xf numFmtId="0" fontId="0" fillId="2" borderId="13" xfId="0" applyFill="1" applyBorder="1"/>
    <xf numFmtId="0" fontId="0" fillId="2" borderId="13" xfId="0" applyFill="1" applyBorder="1" applyAlignment="1">
      <alignment wrapText="1"/>
    </xf>
    <xf numFmtId="0" fontId="0" fillId="12" borderId="10" xfId="0" applyFill="1" applyBorder="1"/>
    <xf numFmtId="0" fontId="0" fillId="11" borderId="10" xfId="0" applyFill="1" applyBorder="1"/>
    <xf numFmtId="0" fontId="0" fillId="12" borderId="10" xfId="0" applyFill="1" applyBorder="1" applyAlignment="1">
      <alignment wrapText="1"/>
    </xf>
    <xf numFmtId="0" fontId="0" fillId="11" borderId="10" xfId="0" applyFill="1" applyBorder="1" applyAlignment="1">
      <alignment wrapText="1"/>
    </xf>
    <xf numFmtId="0" fontId="0" fillId="10" borderId="1" xfId="0" applyFill="1" applyBorder="1" applyProtection="1">
      <protection locked="0"/>
    </xf>
    <xf numFmtId="0" fontId="0" fillId="13" borderId="0" xfId="0" applyFill="1"/>
    <xf numFmtId="0" fontId="1" fillId="0" borderId="14" xfId="0" applyFont="1" applyBorder="1" applyAlignment="1">
      <alignment horizontal="center"/>
    </xf>
    <xf numFmtId="0" fontId="3" fillId="6" borderId="3" xfId="0" applyFont="1" applyFill="1" applyBorder="1" applyAlignment="1" applyProtection="1">
      <alignment horizontal="center"/>
      <protection locked="0"/>
    </xf>
    <xf numFmtId="0" fontId="3" fillId="6" borderId="4" xfId="0" applyFont="1" applyFill="1" applyBorder="1" applyAlignment="1" applyProtection="1">
      <alignment horizontal="center"/>
      <protection locked="0"/>
    </xf>
    <xf numFmtId="0" fontId="3" fillId="6" borderId="5" xfId="0" applyFont="1" applyFill="1" applyBorder="1" applyAlignment="1" applyProtection="1">
      <alignment horizontal="center"/>
      <protection locked="0"/>
    </xf>
    <xf numFmtId="0" fontId="3" fillId="4" borderId="4" xfId="0" applyFont="1" applyFill="1" applyBorder="1" applyAlignment="1" applyProtection="1">
      <alignment horizontal="center"/>
      <protection locked="0"/>
    </xf>
    <xf numFmtId="0" fontId="3" fillId="4" borderId="5" xfId="0" applyFont="1" applyFill="1" applyBorder="1" applyAlignment="1" applyProtection="1">
      <alignment horizontal="center"/>
      <protection locked="0"/>
    </xf>
    <xf numFmtId="0" fontId="7" fillId="0" borderId="7" xfId="0" applyFont="1" applyBorder="1" applyAlignment="1" applyProtection="1">
      <alignment horizontal="left"/>
      <protection locked="0"/>
    </xf>
    <xf numFmtId="0" fontId="0" fillId="0" borderId="1" xfId="0" applyBorder="1" applyAlignment="1">
      <alignment horizontal="center" vertical="center"/>
    </xf>
    <xf numFmtId="0" fontId="0" fillId="9" borderId="1" xfId="0" applyFill="1" applyBorder="1" applyAlignment="1">
      <alignment horizontal="center" vertical="center"/>
    </xf>
    <xf numFmtId="0" fontId="3" fillId="8" borderId="1" xfId="0" applyFont="1" applyFill="1" applyBorder="1" applyAlignment="1">
      <alignment horizontal="center" vertical="center"/>
    </xf>
    <xf numFmtId="0" fontId="10" fillId="0" borderId="0" xfId="0" applyFont="1" applyAlignment="1">
      <alignment horizontal="left" vertical="center" wrapText="1"/>
    </xf>
    <xf numFmtId="0" fontId="0" fillId="7" borderId="1" xfId="0" applyFill="1" applyBorder="1" applyAlignment="1" applyProtection="1">
      <alignment horizontal="left" vertical="center" wrapText="1"/>
      <protection locked="0"/>
    </xf>
    <xf numFmtId="0" fontId="9" fillId="0" borderId="0" xfId="0" applyFont="1" applyAlignment="1">
      <alignment horizontal="right"/>
    </xf>
    <xf numFmtId="0" fontId="5" fillId="0" borderId="1" xfId="0" applyFont="1" applyBorder="1" applyAlignment="1">
      <alignment horizontal="center"/>
    </xf>
    <xf numFmtId="0" fontId="0" fillId="0" borderId="0" xfId="0" applyAlignment="1">
      <alignment horizontal="left" wrapText="1"/>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0" fillId="0" borderId="0" xfId="0" applyFont="1" applyAlignment="1">
      <alignment horizontal="left" vertical="center"/>
    </xf>
    <xf numFmtId="0" fontId="3" fillId="5" borderId="3" xfId="0" applyFont="1" applyFill="1" applyBorder="1" applyAlignment="1" applyProtection="1">
      <alignment horizontal="center"/>
      <protection locked="0"/>
    </xf>
    <xf numFmtId="0" fontId="3" fillId="5" borderId="4" xfId="0" applyFont="1" applyFill="1" applyBorder="1" applyAlignment="1" applyProtection="1">
      <alignment horizontal="center"/>
      <protection locked="0"/>
    </xf>
    <xf numFmtId="0" fontId="3" fillId="5" borderId="5" xfId="0" applyFont="1" applyFill="1" applyBorder="1" applyAlignment="1" applyProtection="1">
      <alignment horizontal="center"/>
      <protection locked="0"/>
    </xf>
    <xf numFmtId="0" fontId="3" fillId="4" borderId="3" xfId="0" applyFont="1" applyFill="1" applyBorder="1" applyAlignment="1" applyProtection="1">
      <alignment horizontal="center"/>
      <protection locked="0"/>
    </xf>
    <xf numFmtId="0" fontId="3" fillId="5" borderId="1" xfId="0" applyFont="1" applyFill="1" applyBorder="1" applyAlignment="1" applyProtection="1">
      <alignment horizontal="center"/>
      <protection locked="0"/>
    </xf>
    <xf numFmtId="0" fontId="3" fillId="5" borderId="12" xfId="0" applyFont="1" applyFill="1" applyBorder="1" applyAlignment="1" applyProtection="1">
      <alignment horizontal="center"/>
      <protection locked="0"/>
    </xf>
    <xf numFmtId="0" fontId="3" fillId="5" borderId="7" xfId="0" applyFont="1" applyFill="1" applyBorder="1" applyAlignment="1" applyProtection="1">
      <alignment horizontal="center"/>
      <protection locked="0"/>
    </xf>
    <xf numFmtId="0" fontId="0" fillId="0" borderId="16" xfId="0" applyBorder="1"/>
    <xf numFmtId="0" fontId="0" fillId="0" borderId="17" xfId="0" applyBorder="1"/>
    <xf numFmtId="0" fontId="0" fillId="14" borderId="18" xfId="0" applyFill="1" applyBorder="1"/>
    <xf numFmtId="0" fontId="0" fillId="14" borderId="19" xfId="0" applyFill="1" applyBorder="1"/>
    <xf numFmtId="0" fontId="0" fillId="0" borderId="15" xfId="0" applyBorder="1"/>
    <xf numFmtId="0" fontId="0" fillId="0" borderId="20" xfId="0" applyBorder="1"/>
    <xf numFmtId="0" fontId="0" fillId="0" borderId="21" xfId="0" applyBorder="1"/>
    <xf numFmtId="0" fontId="18" fillId="0" borderId="0" xfId="0" applyFont="1" applyAlignment="1">
      <alignment wrapText="1"/>
    </xf>
  </cellXfs>
  <cellStyles count="3">
    <cellStyle name="Hyperlink" xfId="1" builtinId="8"/>
    <cellStyle name="Normal" xfId="0" builtinId="0"/>
    <cellStyle name="Normal 2" xfId="2" xr:uid="{6D0FDAFE-E706-45B8-8627-23256A0410E6}"/>
  </cellStyles>
  <dxfs count="510">
    <dxf>
      <border diagonalUp="0" diagonalDown="0">
        <left style="thin">
          <color theme="0" tint="-0.249977111117893"/>
        </left>
        <right/>
        <top style="thin">
          <color theme="0" tint="-0.249977111117893"/>
        </top>
        <bottom style="thin">
          <color theme="0" tint="-0.249977111117893"/>
        </bottom>
        <vertical/>
        <horizontal style="thin">
          <color theme="0" tint="-0.249977111117893"/>
        </horizontal>
      </border>
    </dxf>
    <dxf>
      <border diagonalUp="0" diagonalDown="0">
        <left style="thin">
          <color theme="5" tint="0.39997558519241921"/>
        </left>
        <right style="thin">
          <color theme="5" tint="0.39997558519241921"/>
        </right>
        <top style="thin">
          <color theme="0" tint="-0.249977111117893"/>
        </top>
        <bottom style="thin">
          <color theme="0" tint="-0.249977111117893"/>
        </bottom>
        <vertical/>
        <horizontal style="thin">
          <color theme="0" tint="-0.249977111117893"/>
        </horizontal>
      </border>
    </dxf>
    <dxf>
      <border>
        <top style="thin">
          <color theme="0" tint="-0.249977111117893"/>
        </top>
      </border>
    </dxf>
    <dxf>
      <border>
        <bottom style="thin">
          <color theme="0" tint="-0.249977111117893"/>
        </bottom>
      </border>
    </dxf>
    <dxf>
      <border diagonalUp="0" diagonalDown="0">
        <right style="thin">
          <color theme="0" tint="-0.249977111117893"/>
        </right>
        <top style="thin">
          <color theme="0" tint="-0.249977111117893"/>
        </top>
        <bottom style="thin">
          <color theme="0" tint="-0.249977111117893"/>
        </bottom>
      </border>
    </dxf>
    <dxf>
      <border diagonalUp="0" diagonalDown="0">
        <left/>
        <right/>
        <top/>
        <bottom/>
        <vertical/>
        <horizontal/>
      </border>
    </dxf>
    <dxf>
      <font>
        <strike val="0"/>
        <outline val="0"/>
        <shadow val="0"/>
        <u val="none"/>
        <vertAlign val="baseline"/>
        <sz val="11"/>
        <color theme="0"/>
        <name val="Calibri"/>
        <scheme val="minor"/>
      </font>
    </dxf>
    <dxf>
      <border diagonalUp="0" diagonalDown="0">
        <left style="thin">
          <color theme="9" tint="0.39997558519241921"/>
        </left>
        <right style="thin">
          <color theme="9" tint="0.39997558519241921"/>
        </right>
        <top style="thin">
          <color theme="9" tint="0.39997558519241921"/>
        </top>
        <bottom style="thin">
          <color theme="9" tint="0.39997558519241921"/>
        </bottom>
        <vertical/>
        <horizontal/>
      </border>
    </dxf>
    <dxf>
      <border diagonalUp="0" diagonalDown="0">
        <left style="thin">
          <color theme="9" tint="0.39997558519241921"/>
        </left>
        <right style="thin">
          <color theme="9" tint="0.39997558519241921"/>
        </right>
        <top style="thin">
          <color theme="9" tint="0.39997558519241921"/>
        </top>
        <bottom style="thin">
          <color theme="9" tint="0.39997558519241921"/>
        </bottom>
        <vertical/>
        <horizontal/>
      </border>
    </dxf>
    <dxf>
      <border diagonalUp="0" diagonalDown="0">
        <left style="thin">
          <color theme="9" tint="0.39997558519241921"/>
        </left>
        <right style="thin">
          <color theme="9" tint="0.39997558519241921"/>
        </right>
        <top style="thin">
          <color theme="9" tint="0.39997558519241921"/>
        </top>
        <bottom style="thin">
          <color theme="9" tint="0.39997558519241921"/>
        </bottom>
        <vertical/>
        <horizontal/>
      </border>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numFmt numFmtId="19" formatCode="m/d/yyyy"/>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indexed="64"/>
        </right>
        <top style="thin">
          <color indexed="64"/>
        </top>
        <bottom style="thin">
          <color indexed="64"/>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solid">
          <fgColor indexed="64"/>
          <bgColor theme="0" tint="-0.14999847407452621"/>
        </patternFill>
      </fill>
      <border diagonalUp="0" diagonalDown="0" outline="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19" formatCode="m/d/yyyy"/>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vertical/>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rgb="FF000000"/>
          <bgColor auto="1"/>
        </patternFill>
      </fill>
      <protection locked="0" hidden="0"/>
    </dxf>
    <dxf>
      <border>
        <bottom style="thin">
          <color auto="1"/>
        </bottom>
      </border>
    </dxf>
    <dxf>
      <font>
        <strike val="0"/>
        <outline val="0"/>
        <shadow val="0"/>
        <u val="none"/>
        <vertAlign val="baseline"/>
        <sz val="11"/>
        <color auto="1"/>
        <name val="Calibri"/>
        <scheme val="minor"/>
      </font>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bottom/>
      </border>
      <protection locked="0" hidden="0"/>
    </dxf>
    <dxf>
      <numFmt numFmtId="19" formatCode="m/d/yyyy"/>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indexed="64"/>
        </right>
        <top style="thin">
          <color indexed="64"/>
        </top>
        <bottom style="thin">
          <color indexed="64"/>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solid">
          <fgColor indexed="64"/>
          <bgColor theme="0" tint="-0.14999847407452621"/>
        </patternFill>
      </fill>
      <border diagonalUp="0" diagonalDown="0" outline="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19" formatCode="m/d/yyyy"/>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vertical/>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rgb="FF000000"/>
          <bgColor auto="1"/>
        </patternFill>
      </fill>
      <protection locked="0" hidden="0"/>
    </dxf>
    <dxf>
      <border>
        <bottom style="thin">
          <color auto="1"/>
        </bottom>
      </border>
    </dxf>
    <dxf>
      <font>
        <strike val="0"/>
        <outline val="0"/>
        <shadow val="0"/>
        <u val="none"/>
        <vertAlign val="baseline"/>
        <sz val="11"/>
        <color auto="1"/>
        <name val="Calibri"/>
        <scheme val="minor"/>
      </font>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bottom/>
      </border>
      <protection locked="0" hidden="0"/>
    </dxf>
    <dxf>
      <numFmt numFmtId="19" formatCode="m/d/yyyy"/>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indexed="64"/>
        </right>
        <top style="thin">
          <color indexed="64"/>
        </top>
        <bottom style="thin">
          <color indexed="64"/>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solid">
          <fgColor indexed="64"/>
          <bgColor theme="0" tint="-0.14999847407452621"/>
        </patternFill>
      </fill>
      <border diagonalUp="0" diagonalDown="0" outline="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19" formatCode="m/d/yyyy"/>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vertical/>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rgb="FF000000"/>
          <bgColor auto="1"/>
        </patternFill>
      </fill>
      <protection locked="0" hidden="0"/>
    </dxf>
    <dxf>
      <border>
        <bottom style="thin">
          <color auto="1"/>
        </bottom>
      </border>
    </dxf>
    <dxf>
      <font>
        <strike val="0"/>
        <outline val="0"/>
        <shadow val="0"/>
        <u val="none"/>
        <vertAlign val="baseline"/>
        <sz val="11"/>
        <color auto="1"/>
        <name val="Calibri"/>
        <scheme val="minor"/>
      </font>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bottom/>
      </border>
      <protection locked="0" hidden="0"/>
    </dxf>
    <dxf>
      <numFmt numFmtId="19" formatCode="m/d/yyyy"/>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indexed="64"/>
        </right>
        <top style="thin">
          <color indexed="64"/>
        </top>
        <bottom style="thin">
          <color indexed="64"/>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solid">
          <fgColor indexed="64"/>
          <bgColor theme="0" tint="-0.14999847407452621"/>
        </patternFill>
      </fill>
      <border diagonalUp="0" diagonalDown="0" outline="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19" formatCode="m/d/yyyy"/>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vertical/>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rgb="FF000000"/>
          <bgColor auto="1"/>
        </patternFill>
      </fill>
      <protection locked="0" hidden="0"/>
    </dxf>
    <dxf>
      <border>
        <bottom style="thin">
          <color auto="1"/>
        </bottom>
      </border>
    </dxf>
    <dxf>
      <font>
        <strike val="0"/>
        <outline val="0"/>
        <shadow val="0"/>
        <u val="none"/>
        <vertAlign val="baseline"/>
        <sz val="11"/>
        <color auto="1"/>
        <name val="Calibri"/>
        <scheme val="minor"/>
      </font>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bottom/>
      </border>
      <protection locked="0" hidden="0"/>
    </dxf>
    <dxf>
      <numFmt numFmtId="19" formatCode="m/d/yyyy"/>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indexed="64"/>
        </right>
        <top style="thin">
          <color indexed="64"/>
        </top>
        <bottom style="thin">
          <color indexed="64"/>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solid">
          <fgColor indexed="64"/>
          <bgColor theme="0" tint="-0.14999847407452621"/>
        </patternFill>
      </fill>
      <border diagonalUp="0" diagonalDown="0" outline="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19" formatCode="m/d/yyyy"/>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vertical/>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rgb="FF000000"/>
          <bgColor auto="1"/>
        </patternFill>
      </fill>
      <protection locked="0" hidden="0"/>
    </dxf>
    <dxf>
      <border>
        <bottom style="thin">
          <color auto="1"/>
        </bottom>
      </border>
    </dxf>
    <dxf>
      <font>
        <strike val="0"/>
        <outline val="0"/>
        <shadow val="0"/>
        <u val="none"/>
        <vertAlign val="baseline"/>
        <sz val="11"/>
        <color auto="1"/>
        <name val="Calibri"/>
        <scheme val="minor"/>
      </font>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bottom/>
      </border>
      <protection locked="0" hidden="0"/>
    </dxf>
    <dxf>
      <numFmt numFmtId="19" formatCode="m/d/yyyy"/>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indexed="64"/>
        </right>
        <top style="thin">
          <color indexed="64"/>
        </top>
        <bottom style="thin">
          <color indexed="64"/>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solid">
          <fgColor indexed="64"/>
          <bgColor theme="0" tint="-0.14999847407452621"/>
        </patternFill>
      </fill>
      <border diagonalUp="0" diagonalDown="0" outline="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19" formatCode="m/d/yyyy"/>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vertical/>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rgb="FF000000"/>
          <bgColor auto="1"/>
        </patternFill>
      </fill>
      <protection locked="0" hidden="0"/>
    </dxf>
    <dxf>
      <border>
        <bottom style="thin">
          <color auto="1"/>
        </bottom>
      </border>
    </dxf>
    <dxf>
      <font>
        <strike val="0"/>
        <outline val="0"/>
        <shadow val="0"/>
        <u val="none"/>
        <vertAlign val="baseline"/>
        <sz val="11"/>
        <color auto="1"/>
        <name val="Calibri"/>
        <scheme val="minor"/>
      </font>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bottom/>
      </border>
      <protection locked="0" hidden="0"/>
    </dxf>
    <dxf>
      <numFmt numFmtId="19" formatCode="m/d/yyyy"/>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indexed="64"/>
        </right>
        <top style="thin">
          <color indexed="64"/>
        </top>
        <bottom style="thin">
          <color indexed="64"/>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solid">
          <fgColor indexed="64"/>
          <bgColor theme="0" tint="-0.14999847407452621"/>
        </patternFill>
      </fill>
      <border diagonalUp="0" diagonalDown="0" outline="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19" formatCode="m/d/yyyy"/>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vertical/>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rgb="FF000000"/>
          <bgColor auto="1"/>
        </patternFill>
      </fill>
      <protection locked="0" hidden="0"/>
    </dxf>
    <dxf>
      <border>
        <bottom style="thin">
          <color auto="1"/>
        </bottom>
      </border>
    </dxf>
    <dxf>
      <font>
        <strike val="0"/>
        <outline val="0"/>
        <shadow val="0"/>
        <u val="none"/>
        <vertAlign val="baseline"/>
        <sz val="11"/>
        <color auto="1"/>
        <name val="Calibri"/>
        <scheme val="minor"/>
      </font>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bottom/>
      </border>
      <protection locked="0" hidden="0"/>
    </dxf>
    <dxf>
      <numFmt numFmtId="19" formatCode="m/d/yyyy"/>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indexed="64"/>
        </right>
        <top style="thin">
          <color indexed="64"/>
        </top>
        <bottom style="thin">
          <color indexed="64"/>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solid">
          <fgColor indexed="64"/>
          <bgColor theme="0" tint="-0.14999847407452621"/>
        </patternFill>
      </fill>
      <border diagonalUp="0" diagonalDown="0" outline="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19" formatCode="m/d/yyyy"/>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vertical/>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rgb="FF000000"/>
          <bgColor auto="1"/>
        </patternFill>
      </fill>
      <protection locked="0" hidden="0"/>
    </dxf>
    <dxf>
      <border>
        <bottom style="thin">
          <color auto="1"/>
        </bottom>
      </border>
    </dxf>
    <dxf>
      <font>
        <strike val="0"/>
        <outline val="0"/>
        <shadow val="0"/>
        <u val="none"/>
        <vertAlign val="baseline"/>
        <sz val="11"/>
        <color auto="1"/>
        <name val="Calibri"/>
        <scheme val="minor"/>
      </font>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bottom/>
      </border>
      <protection locked="0" hidden="0"/>
    </dxf>
    <dxf>
      <numFmt numFmtId="19" formatCode="m/d/yyyy"/>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indexed="64"/>
        </right>
        <top style="thin">
          <color indexed="64"/>
        </top>
        <bottom style="thin">
          <color indexed="64"/>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solid">
          <fgColor indexed="64"/>
          <bgColor theme="0" tint="-0.14999847407452621"/>
        </patternFill>
      </fill>
      <border diagonalUp="0" diagonalDown="0" outline="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19" formatCode="m/d/yyyy"/>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vertical/>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rgb="FF000000"/>
          <bgColor auto="1"/>
        </patternFill>
      </fill>
      <protection locked="0" hidden="0"/>
    </dxf>
    <dxf>
      <border>
        <bottom style="thin">
          <color auto="1"/>
        </bottom>
      </border>
    </dxf>
    <dxf>
      <font>
        <strike val="0"/>
        <outline val="0"/>
        <shadow val="0"/>
        <u val="none"/>
        <vertAlign val="baseline"/>
        <sz val="11"/>
        <color auto="1"/>
        <name val="Calibri"/>
        <scheme val="minor"/>
      </font>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bottom/>
      </border>
      <protection locked="0" hidden="0"/>
    </dxf>
    <dxf>
      <numFmt numFmtId="19" formatCode="m/d/yyyy"/>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indexed="64"/>
        </right>
        <top style="thin">
          <color indexed="64"/>
        </top>
        <bottom style="thin">
          <color indexed="64"/>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solid">
          <fgColor indexed="64"/>
          <bgColor theme="0" tint="-0.14999847407452621"/>
        </patternFill>
      </fill>
      <border diagonalUp="0" diagonalDown="0" outline="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19" formatCode="m/d/yyyy"/>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vertical/>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rgb="FF000000"/>
          <bgColor auto="1"/>
        </patternFill>
      </fill>
      <protection locked="0" hidden="0"/>
    </dxf>
    <dxf>
      <border>
        <bottom style="thin">
          <color auto="1"/>
        </bottom>
      </border>
    </dxf>
    <dxf>
      <font>
        <strike val="0"/>
        <outline val="0"/>
        <shadow val="0"/>
        <u val="none"/>
        <vertAlign val="baseline"/>
        <sz val="11"/>
        <color auto="1"/>
        <name val="Calibri"/>
        <scheme val="minor"/>
      </font>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bottom/>
      </border>
      <protection locked="0" hidden="0"/>
    </dxf>
    <dxf>
      <numFmt numFmtId="19" formatCode="m/d/yyyy"/>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indexed="64"/>
        </right>
        <top style="thin">
          <color indexed="64"/>
        </top>
        <bottom style="thin">
          <color indexed="64"/>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solid">
          <fgColor indexed="64"/>
          <bgColor theme="0" tint="-0.14999847407452621"/>
        </patternFill>
      </fill>
      <border diagonalUp="0" diagonalDown="0" outline="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19" formatCode="m/d/yyyy"/>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vertical/>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rgb="FF000000"/>
          <bgColor auto="1"/>
        </patternFill>
      </fill>
      <protection locked="0" hidden="0"/>
    </dxf>
    <dxf>
      <border>
        <bottom style="thin">
          <color auto="1"/>
        </bottom>
      </border>
    </dxf>
    <dxf>
      <font>
        <strike val="0"/>
        <outline val="0"/>
        <shadow val="0"/>
        <u val="none"/>
        <vertAlign val="baseline"/>
        <sz val="11"/>
        <color auto="1"/>
        <name val="Calibri"/>
        <scheme val="minor"/>
      </font>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bottom/>
      </border>
      <protection locked="0" hidden="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0" formatCode="General"/>
      <border diagonalUp="0" diagonalDown="0">
        <left style="thin">
          <color indexed="64"/>
        </left>
        <right style="thin">
          <color indexed="64"/>
        </right>
        <vertical/>
      </border>
    </dxf>
    <dxf>
      <border diagonalUp="0" diagonalDown="0">
        <left style="thin">
          <color indexed="64"/>
        </left>
        <right style="thin">
          <color indexed="64"/>
        </right>
        <vertical/>
      </border>
    </dxf>
    <dxf>
      <border>
        <top style="thin">
          <color auto="1"/>
        </top>
      </border>
    </dxf>
    <dxf>
      <border diagonalUp="0" diagonalDown="0">
        <left style="thin">
          <color auto="1"/>
        </left>
        <right style="thin">
          <color auto="1"/>
        </right>
        <top style="thin">
          <color auto="1"/>
        </top>
        <bottom style="thin">
          <color auto="1"/>
        </bottom>
      </border>
    </dxf>
    <dxf>
      <border>
        <bottom style="thin">
          <color indexed="64"/>
        </bottom>
      </border>
    </dxf>
    <dxf>
      <font>
        <b/>
        <strike val="0"/>
        <outline val="0"/>
        <shadow val="0"/>
        <u val="none"/>
        <vertAlign val="baseline"/>
        <sz val="11"/>
        <color theme="0"/>
        <name val="Calibri"/>
        <scheme val="minor"/>
      </font>
      <fill>
        <patternFill patternType="solid">
          <fgColor indexed="64"/>
          <bgColor rgb="FF006CB6"/>
        </patternFill>
      </fill>
      <border diagonalUp="0" diagonalDown="0" outline="0">
        <left/>
        <right/>
        <top/>
        <bottom/>
      </border>
    </dxf>
    <dxf>
      <numFmt numFmtId="19" formatCode="m/d/yyyy"/>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indexed="64"/>
        </right>
        <top style="thin">
          <color indexed="64"/>
        </top>
        <bottom style="thin">
          <color indexed="64"/>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solid">
          <fgColor indexed="64"/>
          <bgColor theme="0" tint="-0.14999847407452621"/>
        </patternFill>
      </fill>
      <border diagonalUp="0" diagonalDown="0" outline="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1"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0" formatCode="General"/>
      <fill>
        <patternFill patternType="solid">
          <fgColor indexed="64"/>
          <bgColor theme="0" tint="-0.1499984740745262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numFmt numFmtId="19" formatCode="m/d/yyyy"/>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vertical/>
        <horizontal/>
      </border>
      <protection locked="0" hidden="0"/>
    </dxf>
    <dxf>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0" formatCode="General"/>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indexed="65"/>
        </patternFill>
      </fill>
      <border diagonalUp="0" diagonalDown="0">
        <left style="thin">
          <color auto="1"/>
        </left>
        <right style="thin">
          <color auto="1"/>
        </right>
        <top style="thin">
          <color auto="1"/>
        </top>
        <bottom style="thin">
          <color auto="1"/>
        </bottom>
        <vertical/>
        <horizontal/>
      </border>
      <protection locked="0" hidden="0"/>
    </dxf>
    <dxf>
      <numFmt numFmtId="19" formatCode="m/d/yyyy"/>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border diagonalUp="0" diagonalDown="0" outline="0">
        <left style="thin">
          <color auto="1"/>
        </left>
        <right style="thin">
          <color auto="1"/>
        </right>
        <top style="thin">
          <color auto="1"/>
        </top>
        <bottom style="thin">
          <color auto="1"/>
        </bottom>
      </border>
      <protection locked="0" hidden="0"/>
    </dxf>
    <dxf>
      <fill>
        <patternFill patternType="none">
          <fgColor indexed="64"/>
          <bgColor auto="1"/>
        </patternFill>
      </fill>
      <protection locked="0" hidden="0"/>
    </dxf>
    <dxf>
      <border>
        <bottom style="thin">
          <color auto="1"/>
        </bottom>
      </border>
    </dxf>
    <dxf>
      <font>
        <strike val="0"/>
        <outline val="0"/>
        <shadow val="0"/>
        <u val="none"/>
        <vertAlign val="baseline"/>
        <sz val="11"/>
        <color auto="1"/>
        <name val="Calibri"/>
        <scheme val="minor"/>
      </font>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bottom/>
      </border>
      <protection locked="0" hidden="0"/>
    </dxf>
  </dxfs>
  <tableStyles count="0" defaultTableStyle="TableStyleMedium2" defaultPivotStyle="PivotStyleLight16"/>
  <colors>
    <mruColors>
      <color rgb="FF654288"/>
      <color rgb="FF98C11E"/>
      <color rgb="FFE5F0F9"/>
      <color rgb="FF006CB6"/>
      <color rgb="FFDB9030"/>
      <color rgb="FF13A907"/>
      <color rgb="FF003865"/>
      <color rgb="FFF5E1A4"/>
      <color rgb="FFFFC845"/>
      <color rgb="FF78BE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onnections" Target="connections.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powerPivotData" Target="model/item.data"/><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b="1">
                <a:solidFill>
                  <a:sysClr val="windowText" lastClr="000000"/>
                </a:solidFill>
              </a:rPr>
              <a:t>Rx</a:t>
            </a:r>
            <a:r>
              <a:rPr lang="en-US" b="1" baseline="0">
                <a:solidFill>
                  <a:sysClr val="windowText" lastClr="000000"/>
                </a:solidFill>
              </a:rPr>
              <a:t> Origin</a:t>
            </a:r>
          </a:p>
        </c:rich>
      </c:tx>
      <c:layout>
        <c:manualLayout>
          <c:xMode val="edge"/>
          <c:yMode val="edge"/>
          <c:x val="0.41819343682607318"/>
          <c:y val="4.67293635453804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7.8382210097753521E-2"/>
          <c:y val="0.17546666684834408"/>
          <c:w val="0.88268284884987047"/>
          <c:h val="0.55420822821591176"/>
        </c:manualLayout>
      </c:layout>
      <c:barChart>
        <c:barDir val="col"/>
        <c:grouping val="clustered"/>
        <c:varyColors val="0"/>
        <c:ser>
          <c:idx val="0"/>
          <c:order val="0"/>
          <c:tx>
            <c:strRef>
              <c:f>Calculations!$AM$2</c:f>
              <c:strCache>
                <c:ptCount val="1"/>
                <c:pt idx="0">
                  <c:v>ED</c:v>
                </c:pt>
              </c:strCache>
            </c:strRef>
          </c:tx>
          <c:spPr>
            <a:solidFill>
              <a:schemeClr val="accent1"/>
            </a:solidFill>
            <a:ln>
              <a:noFill/>
            </a:ln>
            <a:effectLst/>
          </c:spPr>
          <c:invertIfNegative val="0"/>
          <c:cat>
            <c:strRef>
              <c:f>Calculations!$AN$1:$AY$1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Calculations!$AN$2:$AY$2</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1D37-43B0-9011-556151A3FF35}"/>
            </c:ext>
          </c:extLst>
        </c:ser>
        <c:ser>
          <c:idx val="1"/>
          <c:order val="1"/>
          <c:tx>
            <c:strRef>
              <c:f>Calculations!$AM$3</c:f>
              <c:strCache>
                <c:ptCount val="1"/>
                <c:pt idx="0">
                  <c:v>Clinic</c:v>
                </c:pt>
              </c:strCache>
            </c:strRef>
          </c:tx>
          <c:spPr>
            <a:solidFill>
              <a:schemeClr val="accent4">
                <a:lumMod val="60000"/>
                <a:lumOff val="40000"/>
              </a:schemeClr>
            </a:solidFill>
            <a:ln>
              <a:noFill/>
            </a:ln>
            <a:effectLst/>
          </c:spPr>
          <c:invertIfNegative val="0"/>
          <c:cat>
            <c:strRef>
              <c:f>Calculations!$AN$1:$AY$1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Calculations!$AN$3:$AY$3</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1D37-43B0-9011-556151A3FF35}"/>
            </c:ext>
          </c:extLst>
        </c:ser>
        <c:ser>
          <c:idx val="2"/>
          <c:order val="2"/>
          <c:tx>
            <c:strRef>
              <c:f>Calculations!$AM$4</c:f>
              <c:strCache>
                <c:ptCount val="1"/>
                <c:pt idx="0">
                  <c:v>Hospital</c:v>
                </c:pt>
              </c:strCache>
            </c:strRef>
          </c:tx>
          <c:spPr>
            <a:solidFill>
              <a:schemeClr val="accent3"/>
            </a:solidFill>
            <a:ln>
              <a:noFill/>
            </a:ln>
            <a:effectLst/>
          </c:spPr>
          <c:invertIfNegative val="0"/>
          <c:cat>
            <c:strRef>
              <c:f>Calculations!$AN$1:$AY$1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Calculations!$AN$4:$AY$4</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1D37-43B0-9011-556151A3FF35}"/>
            </c:ext>
          </c:extLst>
        </c:ser>
        <c:ser>
          <c:idx val="3"/>
          <c:order val="3"/>
          <c:tx>
            <c:strRef>
              <c:f>Calculations!$AM$5</c:f>
              <c:strCache>
                <c:ptCount val="1"/>
                <c:pt idx="0">
                  <c:v>Long-term Care Center</c:v>
                </c:pt>
              </c:strCache>
            </c:strRef>
          </c:tx>
          <c:spPr>
            <a:solidFill>
              <a:srgbClr val="AC0000"/>
            </a:solidFill>
            <a:ln>
              <a:noFill/>
            </a:ln>
            <a:effectLst/>
          </c:spPr>
          <c:invertIfNegative val="0"/>
          <c:cat>
            <c:strRef>
              <c:f>Calculations!$AN$1:$AY$1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Calculations!$AN$5:$AY$5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1D37-43B0-9011-556151A3FF35}"/>
            </c:ext>
          </c:extLst>
        </c:ser>
        <c:ser>
          <c:idx val="4"/>
          <c:order val="4"/>
          <c:tx>
            <c:strRef>
              <c:f>Calculations!$AM$6</c:f>
              <c:strCache>
                <c:ptCount val="1"/>
                <c:pt idx="0">
                  <c:v>Other</c:v>
                </c:pt>
              </c:strCache>
            </c:strRef>
          </c:tx>
          <c:spPr>
            <a:solidFill>
              <a:srgbClr val="13A907"/>
            </a:solidFill>
            <a:ln>
              <a:noFill/>
            </a:ln>
            <a:effectLst/>
          </c:spPr>
          <c:invertIfNegative val="0"/>
          <c:cat>
            <c:strRef>
              <c:f>Calculations!$AN$1:$AY$1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Calculations!$AN$6:$AY$6</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1D37-43B0-9011-556151A3FF35}"/>
            </c:ext>
          </c:extLst>
        </c:ser>
        <c:dLbls>
          <c:showLegendKey val="0"/>
          <c:showVal val="0"/>
          <c:showCatName val="0"/>
          <c:showSerName val="0"/>
          <c:showPercent val="0"/>
          <c:showBubbleSize val="0"/>
        </c:dLbls>
        <c:gapWidth val="219"/>
        <c:overlap val="-27"/>
        <c:axId val="550670152"/>
        <c:axId val="550666544"/>
      </c:barChart>
      <c:catAx>
        <c:axId val="550670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550666544"/>
        <c:crosses val="autoZero"/>
        <c:auto val="1"/>
        <c:lblAlgn val="ctr"/>
        <c:lblOffset val="100"/>
        <c:noMultiLvlLbl val="0"/>
      </c:catAx>
      <c:valAx>
        <c:axId val="55066654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5506701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b="1">
                <a:solidFill>
                  <a:sysClr val="windowText" lastClr="000000"/>
                </a:solidFill>
              </a:rPr>
              <a:t>Days of Therapy (DOT)</a:t>
            </a:r>
            <a:br>
              <a:rPr lang="en-US" b="1">
                <a:solidFill>
                  <a:sysClr val="windowText" lastClr="000000"/>
                </a:solidFill>
              </a:rPr>
            </a:br>
            <a:r>
              <a:rPr lang="en-US" b="1">
                <a:solidFill>
                  <a:sysClr val="windowText" lastClr="000000"/>
                </a:solidFill>
              </a:rPr>
              <a:t>Rate per 1,000 Patient</a:t>
            </a:r>
            <a:r>
              <a:rPr lang="en-US" b="1" baseline="0">
                <a:solidFill>
                  <a:sysClr val="windowText" lastClr="000000"/>
                </a:solidFill>
              </a:rPr>
              <a:t> </a:t>
            </a:r>
            <a:r>
              <a:rPr lang="en-US" b="1">
                <a:solidFill>
                  <a:sysClr val="windowText" lastClr="000000"/>
                </a:solidFill>
              </a:rPr>
              <a:t>Days</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lineChart>
        <c:grouping val="standard"/>
        <c:varyColors val="0"/>
        <c:ser>
          <c:idx val="1"/>
          <c:order val="1"/>
          <c:tx>
            <c:strRef>
              <c:f>Summary!$C$6</c:f>
              <c:strCache>
                <c:ptCount val="1"/>
                <c:pt idx="0">
                  <c:v>Rate per 1,000 Patient Days</c:v>
                </c:pt>
              </c:strCache>
            </c:strRef>
          </c:tx>
          <c:spPr>
            <a:ln w="28575" cap="rnd">
              <a:solidFill>
                <a:schemeClr val="accent5">
                  <a:shade val="76000"/>
                </a:schemeClr>
              </a:solidFill>
              <a:round/>
            </a:ln>
            <a:effectLst/>
          </c:spPr>
          <c:marker>
            <c:symbol val="circle"/>
            <c:size val="5"/>
            <c:spPr>
              <a:solidFill>
                <a:schemeClr val="accent5">
                  <a:shade val="76000"/>
                </a:schemeClr>
              </a:solidFill>
              <a:ln w="9525">
                <a:solidFill>
                  <a:schemeClr val="accent5">
                    <a:shade val="76000"/>
                  </a:schemeClr>
                </a:solidFill>
              </a:ln>
              <a:effectLst/>
            </c:spPr>
          </c:marker>
          <c:cat>
            <c:strRef>
              <c:f>Summary!$A$7:$A$18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Summary!$C$7:$C$18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FE6E-4D44-94C3-3E59DAD4A5DE}"/>
            </c:ext>
          </c:extLst>
        </c:ser>
        <c:dLbls>
          <c:showLegendKey val="0"/>
          <c:showVal val="0"/>
          <c:showCatName val="0"/>
          <c:showSerName val="0"/>
          <c:showPercent val="0"/>
          <c:showBubbleSize val="0"/>
        </c:dLbls>
        <c:marker val="1"/>
        <c:smooth val="0"/>
        <c:axId val="550677040"/>
        <c:axId val="550677696"/>
        <c:extLst>
          <c:ext xmlns:c15="http://schemas.microsoft.com/office/drawing/2012/chart" uri="{02D57815-91ED-43cb-92C2-25804820EDAC}">
            <c15:filteredLineSeries>
              <c15:ser>
                <c:idx val="0"/>
                <c:order val="0"/>
                <c:tx>
                  <c:strRef>
                    <c:extLst>
                      <c:ext uri="{02D57815-91ED-43cb-92C2-25804820EDAC}">
                        <c15:formulaRef>
                          <c15:sqref>Summary!$B$6</c15:sqref>
                        </c15:formulaRef>
                      </c:ext>
                    </c:extLst>
                    <c:strCache>
                      <c:ptCount val="1"/>
                      <c:pt idx="0">
                        <c:v>Total Days of Therapy per Month</c:v>
                      </c:pt>
                    </c:strCache>
                  </c:strRef>
                </c:tx>
                <c:spPr>
                  <a:ln w="28575" cap="rnd">
                    <a:solidFill>
                      <a:schemeClr val="accent5">
                        <a:tint val="77000"/>
                      </a:schemeClr>
                    </a:solidFill>
                    <a:round/>
                  </a:ln>
                  <a:effectLst/>
                </c:spPr>
                <c:marker>
                  <c:symbol val="circle"/>
                  <c:size val="5"/>
                  <c:spPr>
                    <a:solidFill>
                      <a:schemeClr val="accent5">
                        <a:tint val="58000"/>
                      </a:schemeClr>
                    </a:solidFill>
                    <a:ln w="9525">
                      <a:solidFill>
                        <a:schemeClr val="accent5">
                          <a:tint val="58000"/>
                        </a:schemeClr>
                      </a:solidFill>
                    </a:ln>
                    <a:effectLst/>
                  </c:spPr>
                </c:marker>
                <c:cat>
                  <c:strRef>
                    <c:extLst>
                      <c:ext uri="{02D57815-91ED-43cb-92C2-25804820EDAC}">
                        <c15:formulaRef>
                          <c15:sqref>Summary!$A$7:$A$18</c15:sqref>
                        </c15:formulaRef>
                      </c:ext>
                    </c:extLst>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extLst>
                      <c:ext uri="{02D57815-91ED-43cb-92C2-25804820EDAC}">
                        <c15:formulaRef>
                          <c15:sqref>Summary!$B$7:$B$18</c15:sqref>
                        </c15:formulaRef>
                      </c:ext>
                    </c:extLst>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FE6E-4D44-94C3-3E59DAD4A5DE}"/>
                  </c:ext>
                </c:extLst>
              </c15:ser>
            </c15:filteredLineSeries>
          </c:ext>
        </c:extLst>
      </c:lineChart>
      <c:catAx>
        <c:axId val="55067704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550677696"/>
        <c:crosses val="autoZero"/>
        <c:auto val="1"/>
        <c:lblAlgn val="ctr"/>
        <c:lblOffset val="100"/>
        <c:noMultiLvlLbl val="0"/>
      </c:catAx>
      <c:valAx>
        <c:axId val="5506776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06770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a:solidFill>
                  <a:sysClr val="windowText" lastClr="000000"/>
                </a:solidFill>
              </a:rPr>
              <a:t>% Meeting Criteria for </a:t>
            </a:r>
            <a:r>
              <a:rPr lang="en-US" sz="1400" b="1" i="0" u="none" strike="noStrike" kern="1200" baseline="0">
                <a:solidFill>
                  <a:sysClr val="windowText" lastClr="000000"/>
                </a:solidFill>
              </a:rPr>
              <a:t>Antimicrobial</a:t>
            </a:r>
            <a:r>
              <a:rPr lang="en-US">
                <a:solidFill>
                  <a:sysClr val="windowText" lastClr="000000"/>
                </a:solidFill>
              </a:rPr>
              <a:t> Starts</a:t>
            </a:r>
          </a:p>
        </c:rich>
      </c:tx>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Calculations!$BH$2</c:f>
              <c:strCache>
                <c:ptCount val="1"/>
                <c:pt idx="0">
                  <c:v>Meets Criteria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cat>
            <c:strRef>
              <c:f>Calculations!$BI$1:$BT$1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Calculations!$BI$2:$BT$2</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C31-4795-B8F0-42A35A4128DB}"/>
            </c:ext>
          </c:extLst>
        </c:ser>
        <c:ser>
          <c:idx val="1"/>
          <c:order val="1"/>
          <c:tx>
            <c:strRef>
              <c:f>Calculations!$BH$3</c:f>
              <c:strCache>
                <c:ptCount val="1"/>
                <c:pt idx="0">
                  <c:v>Does Not Meet Criteria</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invertIfNegative val="0"/>
          <c:cat>
            <c:strRef>
              <c:f>Calculations!$BI$1:$BT$1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Calculations!$BI$3:$BT$3</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BC31-4795-B8F0-42A35A4128DB}"/>
            </c:ext>
          </c:extLst>
        </c:ser>
        <c:dLbls>
          <c:showLegendKey val="0"/>
          <c:showVal val="0"/>
          <c:showCatName val="0"/>
          <c:showSerName val="0"/>
          <c:showPercent val="0"/>
          <c:showBubbleSize val="0"/>
        </c:dLbls>
        <c:gapWidth val="100"/>
        <c:overlap val="-24"/>
        <c:axId val="203851952"/>
        <c:axId val="203858184"/>
      </c:barChart>
      <c:catAx>
        <c:axId val="203851952"/>
        <c:scaling>
          <c:orientation val="minMax"/>
        </c:scaling>
        <c:delete val="0"/>
        <c:axPos val="b"/>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203858184"/>
        <c:crosses val="autoZero"/>
        <c:auto val="1"/>
        <c:lblAlgn val="ctr"/>
        <c:lblOffset val="100"/>
        <c:noMultiLvlLbl val="0"/>
      </c:catAx>
      <c:valAx>
        <c:axId val="203858184"/>
        <c:scaling>
          <c:orientation val="minMax"/>
        </c:scaling>
        <c:delete val="0"/>
        <c:axPos val="l"/>
        <c:majorGridlines>
          <c:spPr>
            <a:ln w="9525" cap="flat" cmpd="sng" algn="ctr">
              <a:solidFill>
                <a:schemeClr val="tx2">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2038519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b="1">
                <a:solidFill>
                  <a:sysClr val="windowText" lastClr="000000"/>
                </a:solidFill>
              </a:rPr>
              <a:t>Infection rates per 1,000 Patient</a:t>
            </a:r>
            <a:r>
              <a:rPr lang="en-US" b="1" baseline="0">
                <a:solidFill>
                  <a:sysClr val="windowText" lastClr="000000"/>
                </a:solidFill>
              </a:rPr>
              <a:t> D</a:t>
            </a:r>
            <a:r>
              <a:rPr lang="en-US" b="1">
                <a:solidFill>
                  <a:sysClr val="windowText" lastClr="000000"/>
                </a:solidFill>
              </a:rPr>
              <a:t>ays</a:t>
            </a:r>
          </a:p>
        </c:rich>
      </c:tx>
      <c:layout>
        <c:manualLayout>
          <c:xMode val="edge"/>
          <c:yMode val="edge"/>
          <c:x val="0.37777861745609964"/>
          <c:y val="4.3431053203040176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4.8596897524032408E-2"/>
          <c:y val="9.5497273277637351E-2"/>
          <c:w val="0.95085346268258475"/>
          <c:h val="0.53303307770567754"/>
        </c:manualLayout>
      </c:layout>
      <c:barChart>
        <c:barDir val="col"/>
        <c:grouping val="clustered"/>
        <c:varyColors val="0"/>
        <c:ser>
          <c:idx val="1"/>
          <c:order val="1"/>
          <c:tx>
            <c:strRef>
              <c:f>Summary!$G$6</c:f>
              <c:strCache>
                <c:ptCount val="1"/>
                <c:pt idx="0">
                  <c:v>COVID</c:v>
                </c:pt>
              </c:strCache>
            </c:strRef>
          </c:tx>
          <c:spPr>
            <a:solidFill>
              <a:schemeClr val="accent2"/>
            </a:solidFill>
            <a:ln>
              <a:noFill/>
            </a:ln>
            <a:effectLst/>
          </c:spPr>
          <c:invertIfNegative val="0"/>
          <c:cat>
            <c:strRef>
              <c:f>Summary!$E$7:$E$18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Summary!$G$7:$G$18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D4A1-4987-952B-788773A1B5B1}"/>
            </c:ext>
          </c:extLst>
        </c:ser>
        <c:ser>
          <c:idx val="2"/>
          <c:order val="2"/>
          <c:tx>
            <c:strRef>
              <c:f>Summary!$H$6</c:f>
              <c:strCache>
                <c:ptCount val="1"/>
                <c:pt idx="0">
                  <c:v>RSV</c:v>
                </c:pt>
              </c:strCache>
            </c:strRef>
          </c:tx>
          <c:spPr>
            <a:solidFill>
              <a:schemeClr val="accent3"/>
            </a:solidFill>
            <a:ln>
              <a:noFill/>
            </a:ln>
            <a:effectLst/>
          </c:spPr>
          <c:invertIfNegative val="0"/>
          <c:cat>
            <c:strRef>
              <c:f>Summary!$E$7:$E$18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Summary!$H$7:$H$18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D4A1-4987-952B-788773A1B5B1}"/>
            </c:ext>
          </c:extLst>
        </c:ser>
        <c:ser>
          <c:idx val="3"/>
          <c:order val="3"/>
          <c:tx>
            <c:strRef>
              <c:f>Summary!$I$6</c:f>
              <c:strCache>
                <c:ptCount val="1"/>
                <c:pt idx="0">
                  <c:v>Influenza</c:v>
                </c:pt>
              </c:strCache>
            </c:strRef>
          </c:tx>
          <c:spPr>
            <a:solidFill>
              <a:schemeClr val="accent4"/>
            </a:solidFill>
            <a:ln>
              <a:noFill/>
            </a:ln>
            <a:effectLst/>
          </c:spPr>
          <c:invertIfNegative val="0"/>
          <c:cat>
            <c:strRef>
              <c:f>Summary!$E$7:$E$18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Summary!$I$7:$I$18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D4A1-4987-952B-788773A1B5B1}"/>
            </c:ext>
          </c:extLst>
        </c:ser>
        <c:ser>
          <c:idx val="4"/>
          <c:order val="4"/>
          <c:tx>
            <c:strRef>
              <c:f>Summary!$J$6</c:f>
              <c:strCache>
                <c:ptCount val="1"/>
                <c:pt idx="0">
                  <c:v>Sinusitis</c:v>
                </c:pt>
              </c:strCache>
            </c:strRef>
          </c:tx>
          <c:spPr>
            <a:solidFill>
              <a:schemeClr val="accent6">
                <a:lumMod val="60000"/>
                <a:lumOff val="40000"/>
              </a:schemeClr>
            </a:solidFill>
            <a:ln>
              <a:noFill/>
            </a:ln>
            <a:effectLst/>
          </c:spPr>
          <c:invertIfNegative val="0"/>
          <c:cat>
            <c:strRef>
              <c:f>Summary!$E$7:$E$18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Summary!$J$7:$J$18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D4A1-4987-952B-788773A1B5B1}"/>
            </c:ext>
          </c:extLst>
        </c:ser>
        <c:ser>
          <c:idx val="5"/>
          <c:order val="5"/>
          <c:tx>
            <c:strRef>
              <c:f>Summary!$K$6</c:f>
              <c:strCache>
                <c:ptCount val="1"/>
                <c:pt idx="0">
                  <c:v>Bronchitis</c:v>
                </c:pt>
              </c:strCache>
            </c:strRef>
          </c:tx>
          <c:spPr>
            <a:solidFill>
              <a:srgbClr val="1E9A36"/>
            </a:solidFill>
            <a:ln>
              <a:noFill/>
            </a:ln>
            <a:effectLst/>
          </c:spPr>
          <c:invertIfNegative val="0"/>
          <c:cat>
            <c:strRef>
              <c:f>Summary!$E$7:$E$18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Summary!$K$7:$K$18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D4A1-4987-952B-788773A1B5B1}"/>
            </c:ext>
          </c:extLst>
        </c:ser>
        <c:ser>
          <c:idx val="6"/>
          <c:order val="6"/>
          <c:tx>
            <c:strRef>
              <c:f>Summary!$L$6</c:f>
              <c:strCache>
                <c:ptCount val="1"/>
                <c:pt idx="0">
                  <c:v>Pharyngitis</c:v>
                </c:pt>
              </c:strCache>
            </c:strRef>
          </c:tx>
          <c:spPr>
            <a:solidFill>
              <a:srgbClr val="5597D3"/>
            </a:solidFill>
            <a:ln>
              <a:noFill/>
            </a:ln>
            <a:effectLst/>
          </c:spPr>
          <c:invertIfNegative val="0"/>
          <c:cat>
            <c:strRef>
              <c:f>Summary!$E$7:$E$18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Summary!$L$7:$L$18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D4A1-4987-952B-788773A1B5B1}"/>
            </c:ext>
          </c:extLst>
        </c:ser>
        <c:ser>
          <c:idx val="7"/>
          <c:order val="7"/>
          <c:tx>
            <c:strRef>
              <c:f>Summary!$M$6</c:f>
              <c:strCache>
                <c:ptCount val="1"/>
                <c:pt idx="0">
                  <c:v>Other Influenza-like illness</c:v>
                </c:pt>
              </c:strCache>
            </c:strRef>
          </c:tx>
          <c:spPr>
            <a:solidFill>
              <a:schemeClr val="accent2">
                <a:lumMod val="60000"/>
              </a:schemeClr>
            </a:solidFill>
            <a:ln>
              <a:noFill/>
            </a:ln>
            <a:effectLst/>
          </c:spPr>
          <c:invertIfNegative val="0"/>
          <c:cat>
            <c:strRef>
              <c:f>Summary!$E$7:$E$18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Summary!$M$7:$M$18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D4A1-4987-952B-788773A1B5B1}"/>
            </c:ext>
          </c:extLst>
        </c:ser>
        <c:ser>
          <c:idx val="8"/>
          <c:order val="8"/>
          <c:tx>
            <c:strRef>
              <c:f>Summary!$N$6</c:f>
              <c:strCache>
                <c:ptCount val="1"/>
                <c:pt idx="0">
                  <c:v>Pneumonia</c:v>
                </c:pt>
              </c:strCache>
            </c:strRef>
          </c:tx>
          <c:spPr>
            <a:solidFill>
              <a:srgbClr val="9D810B"/>
            </a:solidFill>
            <a:ln>
              <a:noFill/>
            </a:ln>
            <a:effectLst/>
          </c:spPr>
          <c:invertIfNegative val="0"/>
          <c:cat>
            <c:strRef>
              <c:f>Summary!$E$7:$E$18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Summary!$N$7:$N$18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D4A1-4987-952B-788773A1B5B1}"/>
            </c:ext>
          </c:extLst>
        </c:ser>
        <c:ser>
          <c:idx val="9"/>
          <c:order val="9"/>
          <c:tx>
            <c:strRef>
              <c:f>Summary!$O$6</c:f>
              <c:strCache>
                <c:ptCount val="1"/>
                <c:pt idx="0">
                  <c:v>Other Lower Resp. Track illness</c:v>
                </c:pt>
              </c:strCache>
            </c:strRef>
          </c:tx>
          <c:spPr>
            <a:solidFill>
              <a:srgbClr val="F676F0"/>
            </a:solidFill>
            <a:ln>
              <a:noFill/>
            </a:ln>
            <a:effectLst/>
          </c:spPr>
          <c:invertIfNegative val="0"/>
          <c:cat>
            <c:strRef>
              <c:f>Summary!$E$7:$E$18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Summary!$O$7:$O$18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D4A1-4987-952B-788773A1B5B1}"/>
            </c:ext>
          </c:extLst>
        </c:ser>
        <c:ser>
          <c:idx val="10"/>
          <c:order val="10"/>
          <c:tx>
            <c:strRef>
              <c:f>Summary!$P$6</c:f>
              <c:strCache>
                <c:ptCount val="1"/>
                <c:pt idx="0">
                  <c:v>Other Upper Resp. Tract Illness</c:v>
                </c:pt>
              </c:strCache>
            </c:strRef>
          </c:tx>
          <c:spPr>
            <a:solidFill>
              <a:schemeClr val="tx1"/>
            </a:solidFill>
            <a:ln>
              <a:noFill/>
            </a:ln>
            <a:effectLst/>
          </c:spPr>
          <c:invertIfNegative val="0"/>
          <c:cat>
            <c:strRef>
              <c:f>Summary!$E$7:$E$18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Summary!$P$7:$P$18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D4A1-4987-952B-788773A1B5B1}"/>
            </c:ext>
          </c:extLst>
        </c:ser>
        <c:ser>
          <c:idx val="11"/>
          <c:order val="11"/>
          <c:tx>
            <c:strRef>
              <c:f>Summary!$Q$6</c:f>
              <c:strCache>
                <c:ptCount val="1"/>
                <c:pt idx="0">
                  <c:v>UTI</c:v>
                </c:pt>
              </c:strCache>
            </c:strRef>
          </c:tx>
          <c:spPr>
            <a:solidFill>
              <a:srgbClr val="5EF852"/>
            </a:solidFill>
            <a:ln>
              <a:noFill/>
            </a:ln>
            <a:effectLst/>
          </c:spPr>
          <c:invertIfNegative val="0"/>
          <c:cat>
            <c:strRef>
              <c:f>Summary!$E$7:$E$18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Summary!$Q$7:$Q$18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B-D4A1-4987-952B-788773A1B5B1}"/>
            </c:ext>
          </c:extLst>
        </c:ser>
        <c:ser>
          <c:idx val="12"/>
          <c:order val="12"/>
          <c:tx>
            <c:strRef>
              <c:f>Summary!$R$6</c:f>
              <c:strCache>
                <c:ptCount val="1"/>
                <c:pt idx="0">
                  <c:v>Gastroenteritis</c:v>
                </c:pt>
              </c:strCache>
            </c:strRef>
          </c:tx>
          <c:spPr>
            <a:solidFill>
              <a:srgbClr val="6262D8"/>
            </a:solidFill>
            <a:ln>
              <a:noFill/>
            </a:ln>
            <a:effectLst/>
          </c:spPr>
          <c:invertIfNegative val="0"/>
          <c:cat>
            <c:strRef>
              <c:f>Summary!$E$7:$E$18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Summary!$R$7:$R$18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D4A1-4987-952B-788773A1B5B1}"/>
            </c:ext>
          </c:extLst>
        </c:ser>
        <c:ser>
          <c:idx val="13"/>
          <c:order val="13"/>
          <c:tx>
            <c:strRef>
              <c:f>Summary!$S$6</c:f>
              <c:strCache>
                <c:ptCount val="1"/>
                <c:pt idx="0">
                  <c:v>Norovirus</c:v>
                </c:pt>
              </c:strCache>
            </c:strRef>
          </c:tx>
          <c:spPr>
            <a:solidFill>
              <a:srgbClr val="53EFF7"/>
            </a:solidFill>
            <a:ln>
              <a:noFill/>
            </a:ln>
            <a:effectLst/>
          </c:spPr>
          <c:invertIfNegative val="0"/>
          <c:cat>
            <c:strRef>
              <c:f>Summary!$E$7:$E$18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Summary!$S$7:$S$18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D4A1-4987-952B-788773A1B5B1}"/>
            </c:ext>
          </c:extLst>
        </c:ser>
        <c:ser>
          <c:idx val="14"/>
          <c:order val="14"/>
          <c:tx>
            <c:strRef>
              <c:f>Summary!$T$6</c:f>
              <c:strCache>
                <c:ptCount val="1"/>
                <c:pt idx="0">
                  <c:v>Clostridium difficile</c:v>
                </c:pt>
              </c:strCache>
            </c:strRef>
          </c:tx>
          <c:spPr>
            <a:solidFill>
              <a:srgbClr val="8D42C6"/>
            </a:solidFill>
            <a:ln>
              <a:noFill/>
            </a:ln>
            <a:effectLst/>
          </c:spPr>
          <c:invertIfNegative val="0"/>
          <c:cat>
            <c:strRef>
              <c:f>Summary!$E$7:$E$18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Summary!$T$7:$T$18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E-D4A1-4987-952B-788773A1B5B1}"/>
            </c:ext>
          </c:extLst>
        </c:ser>
        <c:ser>
          <c:idx val="15"/>
          <c:order val="15"/>
          <c:tx>
            <c:strRef>
              <c:f>Summary!$U$6</c:f>
              <c:strCache>
                <c:ptCount val="1"/>
                <c:pt idx="0">
                  <c:v>Cellulitis/ Soft Tissue/ Wound</c:v>
                </c:pt>
              </c:strCache>
            </c:strRef>
          </c:tx>
          <c:spPr>
            <a:solidFill>
              <a:srgbClr val="FF0000"/>
            </a:solidFill>
            <a:ln>
              <a:noFill/>
            </a:ln>
            <a:effectLst/>
          </c:spPr>
          <c:invertIfNegative val="0"/>
          <c:cat>
            <c:strRef>
              <c:f>Summary!$E$7:$E$18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Summary!$U$7:$U$18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F-D4A1-4987-952B-788773A1B5B1}"/>
            </c:ext>
          </c:extLst>
        </c:ser>
        <c:ser>
          <c:idx val="16"/>
          <c:order val="16"/>
          <c:tx>
            <c:strRef>
              <c:f>Summary!$V$6</c:f>
              <c:strCache>
                <c:ptCount val="1"/>
                <c:pt idx="0">
                  <c:v>Scabies</c:v>
                </c:pt>
              </c:strCache>
            </c:strRef>
          </c:tx>
          <c:spPr>
            <a:solidFill>
              <a:schemeClr val="accent5">
                <a:lumMod val="80000"/>
                <a:lumOff val="20000"/>
              </a:schemeClr>
            </a:solidFill>
            <a:ln>
              <a:noFill/>
            </a:ln>
            <a:effectLst/>
          </c:spPr>
          <c:invertIfNegative val="0"/>
          <c:cat>
            <c:strRef>
              <c:f>Summary!$E$7:$E$18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Summary!$V$7:$V$18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0-D4A1-4987-952B-788773A1B5B1}"/>
            </c:ext>
          </c:extLst>
        </c:ser>
        <c:ser>
          <c:idx val="17"/>
          <c:order val="17"/>
          <c:tx>
            <c:strRef>
              <c:f>Summary!$W$6</c:f>
              <c:strCache>
                <c:ptCount val="1"/>
                <c:pt idx="0">
                  <c:v>Lice</c:v>
                </c:pt>
              </c:strCache>
            </c:strRef>
          </c:tx>
          <c:spPr>
            <a:solidFill>
              <a:schemeClr val="accent6">
                <a:lumMod val="80000"/>
                <a:lumOff val="20000"/>
              </a:schemeClr>
            </a:solidFill>
            <a:ln>
              <a:noFill/>
            </a:ln>
            <a:effectLst/>
          </c:spPr>
          <c:invertIfNegative val="0"/>
          <c:val>
            <c:numRef>
              <c:f>Summary!$W$7:$W$18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E9DE-4F48-98F3-95CD04E17FB6}"/>
            </c:ext>
          </c:extLst>
        </c:ser>
        <c:ser>
          <c:idx val="18"/>
          <c:order val="18"/>
          <c:tx>
            <c:strRef>
              <c:f>Summary!$X$6</c:f>
              <c:strCache>
                <c:ptCount val="1"/>
                <c:pt idx="0">
                  <c:v>Ear</c:v>
                </c:pt>
              </c:strCache>
            </c:strRef>
          </c:tx>
          <c:spPr>
            <a:solidFill>
              <a:schemeClr val="accent1">
                <a:lumMod val="80000"/>
              </a:schemeClr>
            </a:solidFill>
            <a:ln>
              <a:noFill/>
            </a:ln>
            <a:effectLst/>
          </c:spPr>
          <c:invertIfNegative val="0"/>
          <c:val>
            <c:numRef>
              <c:f>Summary!$X$7:$X$18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E9DE-4F48-98F3-95CD04E17FB6}"/>
            </c:ext>
          </c:extLst>
        </c:ser>
        <c:ser>
          <c:idx val="19"/>
          <c:order val="19"/>
          <c:tx>
            <c:strRef>
              <c:f>Summary!$Y$6</c:f>
              <c:strCache>
                <c:ptCount val="1"/>
                <c:pt idx="0">
                  <c:v>Eye</c:v>
                </c:pt>
              </c:strCache>
            </c:strRef>
          </c:tx>
          <c:spPr>
            <a:solidFill>
              <a:schemeClr val="accent2">
                <a:lumMod val="80000"/>
              </a:schemeClr>
            </a:solidFill>
            <a:ln>
              <a:noFill/>
            </a:ln>
            <a:effectLst/>
          </c:spPr>
          <c:invertIfNegative val="0"/>
          <c:val>
            <c:numRef>
              <c:f>Summary!$Y$7:$Y$18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E9DE-4F48-98F3-95CD04E17FB6}"/>
            </c:ext>
          </c:extLst>
        </c:ser>
        <c:ser>
          <c:idx val="20"/>
          <c:order val="20"/>
          <c:tx>
            <c:strRef>
              <c:f>Summary!$Z$6</c:f>
              <c:strCache>
                <c:ptCount val="1"/>
                <c:pt idx="0">
                  <c:v>Other</c:v>
                </c:pt>
              </c:strCache>
            </c:strRef>
          </c:tx>
          <c:spPr>
            <a:solidFill>
              <a:schemeClr val="accent3">
                <a:lumMod val="80000"/>
              </a:schemeClr>
            </a:solidFill>
            <a:ln>
              <a:noFill/>
            </a:ln>
            <a:effectLst/>
          </c:spPr>
          <c:invertIfNegative val="0"/>
          <c:val>
            <c:numRef>
              <c:f>Summary!$Z$7:$Z$18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E9DE-4F48-98F3-95CD04E17FB6}"/>
            </c:ext>
          </c:extLst>
        </c:ser>
        <c:dLbls>
          <c:showLegendKey val="0"/>
          <c:showVal val="0"/>
          <c:showCatName val="0"/>
          <c:showSerName val="0"/>
          <c:showPercent val="0"/>
          <c:showBubbleSize val="0"/>
        </c:dLbls>
        <c:gapWidth val="219"/>
        <c:overlap val="-27"/>
        <c:axId val="376231864"/>
        <c:axId val="376225304"/>
        <c:extLst>
          <c:ext xmlns:c15="http://schemas.microsoft.com/office/drawing/2012/chart" uri="{02D57815-91ED-43cb-92C2-25804820EDAC}">
            <c15:filteredBarSeries>
              <c15:ser>
                <c:idx val="0"/>
                <c:order val="0"/>
                <c:tx>
                  <c:strRef>
                    <c:extLst>
                      <c:ext uri="{02D57815-91ED-43cb-92C2-25804820EDAC}">
                        <c15:formulaRef>
                          <c15:sqref>Summary!$F$6</c15:sqref>
                        </c15:formulaRef>
                      </c:ext>
                    </c:extLst>
                    <c:strCache>
                      <c:ptCount val="1"/>
                      <c:pt idx="0">
                        <c:v>Total</c:v>
                      </c:pt>
                    </c:strCache>
                  </c:strRef>
                </c:tx>
                <c:spPr>
                  <a:solidFill>
                    <a:schemeClr val="accent1"/>
                  </a:solidFill>
                  <a:ln>
                    <a:noFill/>
                  </a:ln>
                  <a:effectLst/>
                </c:spPr>
                <c:invertIfNegative val="0"/>
                <c:cat>
                  <c:strRef>
                    <c:extLst>
                      <c:ext uri="{02D57815-91ED-43cb-92C2-25804820EDAC}">
                        <c15:formulaRef>
                          <c15:sqref>Summary!$E$7:$E$18</c15:sqref>
                        </c15:formulaRef>
                      </c:ext>
                    </c:extLst>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extLst>
                      <c:ext uri="{02D57815-91ED-43cb-92C2-25804820EDAC}">
                        <c15:formulaRef>
                          <c15:sqref>Summary!$F$7:$F$18</c15:sqref>
                        </c15:formulaRef>
                      </c:ext>
                    </c:extLst>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D4A1-4987-952B-788773A1B5B1}"/>
                  </c:ext>
                </c:extLst>
              </c15:ser>
            </c15:filteredBarSeries>
          </c:ext>
        </c:extLst>
      </c:barChart>
      <c:catAx>
        <c:axId val="37623186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76225304"/>
        <c:crosses val="autoZero"/>
        <c:auto val="1"/>
        <c:lblAlgn val="ctr"/>
        <c:lblOffset val="100"/>
        <c:tickMarkSkip val="1"/>
        <c:noMultiLvlLbl val="0"/>
      </c:catAx>
      <c:valAx>
        <c:axId val="3762253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762318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b="1">
                <a:solidFill>
                  <a:sysClr val="windowText" lastClr="000000"/>
                </a:solidFill>
              </a:rPr>
              <a:t>Antimicrobial Utilization by</a:t>
            </a:r>
            <a:r>
              <a:rPr lang="en-US" b="1" baseline="0">
                <a:solidFill>
                  <a:sysClr val="windowText" lastClr="000000"/>
                </a:solidFill>
              </a:rPr>
              <a:t> Category (% of Total DOT)</a:t>
            </a:r>
            <a:endParaRPr lang="en-US" b="1">
              <a:solidFill>
                <a:sysClr val="windowText" lastClr="000000"/>
              </a:solidFill>
            </a:endParaRPr>
          </a:p>
        </c:rich>
      </c:tx>
      <c:layout>
        <c:manualLayout>
          <c:xMode val="edge"/>
          <c:yMode val="edge"/>
          <c:x val="0.25180039995000625"/>
          <c:y val="3.133801823159202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Calculations!$CY$2:$CY$6</c:f>
              <c:strCache>
                <c:ptCount val="5"/>
                <c:pt idx="0">
                  <c:v>Antibiotic</c:v>
                </c:pt>
                <c:pt idx="1">
                  <c:v>Antiviral</c:v>
                </c:pt>
                <c:pt idx="2">
                  <c:v>Antifungal</c:v>
                </c:pt>
                <c:pt idx="3">
                  <c:v>Antiparasitic</c:v>
                </c:pt>
                <c:pt idx="4">
                  <c:v>Antiparasitic / Antiprotozoal</c:v>
                </c:pt>
              </c:strCache>
            </c:strRef>
          </c:cat>
          <c:val>
            <c:numRef>
              <c:f>Calculations!$CZ$2:$CZ$6</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B2DC-4B2E-90B9-54D583FED8F8}"/>
            </c:ext>
          </c:extLst>
        </c:ser>
        <c:dLbls>
          <c:dLblPos val="outEnd"/>
          <c:showLegendKey val="0"/>
          <c:showVal val="1"/>
          <c:showCatName val="0"/>
          <c:showSerName val="0"/>
          <c:showPercent val="0"/>
          <c:showBubbleSize val="0"/>
        </c:dLbls>
        <c:gapWidth val="182"/>
        <c:axId val="617481648"/>
        <c:axId val="617482960"/>
      </c:barChart>
      <c:valAx>
        <c:axId val="61748296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617481648"/>
        <c:crosses val="autoZero"/>
        <c:crossBetween val="between"/>
      </c:valAx>
      <c:catAx>
        <c:axId val="6174816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617482960"/>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Reversed" id="25">
  <a:schemeClr val="accent5"/>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southeastqinqio.org/" TargetMode="External"/></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3</xdr:col>
      <xdr:colOff>238122</xdr:colOff>
      <xdr:row>6</xdr:row>
      <xdr:rowOff>228600</xdr:rowOff>
    </xdr:from>
    <xdr:to>
      <xdr:col>11</xdr:col>
      <xdr:colOff>1285875</xdr:colOff>
      <xdr:row>17</xdr:row>
      <xdr:rowOff>110067</xdr:rowOff>
    </xdr:to>
    <xdr:sp macro="" textlink="">
      <xdr:nvSpPr>
        <xdr:cNvPr id="3" name="Rounded Rectangle 2">
          <a:extLst>
            <a:ext uri="{FF2B5EF4-FFF2-40B4-BE49-F238E27FC236}">
              <a16:creationId xmlns:a16="http://schemas.microsoft.com/office/drawing/2014/main" id="{00000000-0008-0000-0000-000003000000}"/>
            </a:ext>
          </a:extLst>
        </xdr:cNvPr>
        <xdr:cNvSpPr/>
      </xdr:nvSpPr>
      <xdr:spPr>
        <a:xfrm>
          <a:off x="3963455" y="1464733"/>
          <a:ext cx="6398687" cy="2446867"/>
        </a:xfrm>
        <a:prstGeom prst="roundRect">
          <a:avLst/>
        </a:prstGeom>
        <a:solidFill>
          <a:srgbClr val="E5F0F9"/>
        </a:solidFill>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r>
            <a:rPr lang="en-US" sz="1600" b="1">
              <a:solidFill>
                <a:schemeClr val="dk1"/>
              </a:solidFill>
              <a:effectLst/>
              <a:latin typeface="+mn-lt"/>
              <a:ea typeface="+mn-ea"/>
              <a:cs typeface="+mn-cs"/>
            </a:rPr>
            <a:t>Patient days must be manually entered before any auto-calculations and/or charts can be generated by Excel</a:t>
          </a:r>
          <a:r>
            <a:rPr lang="en-US" sz="1600">
              <a:solidFill>
                <a:schemeClr val="dk1"/>
              </a:solidFill>
              <a:effectLst/>
              <a:latin typeface="+mn-lt"/>
              <a:ea typeface="+mn-ea"/>
              <a:cs typeface="+mn-cs"/>
            </a:rPr>
            <a:t>. </a:t>
          </a:r>
        </a:p>
        <a:p>
          <a:endParaRPr lang="en-US" sz="1600">
            <a:solidFill>
              <a:schemeClr val="dk1"/>
            </a:solidFill>
            <a:effectLst/>
            <a:latin typeface="+mn-lt"/>
            <a:ea typeface="+mn-ea"/>
            <a:cs typeface="+mn-cs"/>
          </a:endParaRPr>
        </a:p>
        <a:p>
          <a:r>
            <a:rPr lang="en-US" sz="1600">
              <a:solidFill>
                <a:schemeClr val="dk1"/>
              </a:solidFill>
              <a:effectLst/>
              <a:latin typeface="+mn-lt"/>
              <a:ea typeface="+mn-ea"/>
              <a:cs typeface="+mn-cs"/>
            </a:rPr>
            <a:t>Calculate Patient Days to align with NHSN reporting</a:t>
          </a:r>
        </a:p>
        <a:p>
          <a:endParaRPr lang="en-US" sz="1600">
            <a:solidFill>
              <a:schemeClr val="dk1"/>
            </a:solidFill>
            <a:effectLst/>
            <a:latin typeface="+mn-lt"/>
            <a:ea typeface="+mn-ea"/>
            <a:cs typeface="+mn-cs"/>
          </a:endParaRPr>
        </a:p>
        <a:p>
          <a:pPr marL="285750" indent="-285750">
            <a:buFont typeface="Arial" panose="020B0604020202020204" pitchFamily="34" charset="0"/>
            <a:buChar char="•"/>
          </a:pPr>
          <a:r>
            <a:rPr lang="en-US" sz="1600">
              <a:solidFill>
                <a:schemeClr val="dk1"/>
              </a:solidFill>
              <a:effectLst/>
              <a:latin typeface="+mn-lt"/>
              <a:ea typeface="+mn-ea"/>
              <a:cs typeface="+mn-cs"/>
            </a:rPr>
            <a:t>To calculate patient days, for each day of the month, at the same time each day, record the number of patients in the facility. </a:t>
          </a:r>
        </a:p>
        <a:p>
          <a:pPr marL="285750" indent="-285750">
            <a:buFont typeface="Arial" panose="020B0604020202020204" pitchFamily="34" charset="0"/>
            <a:buChar char="•"/>
          </a:pPr>
          <a:r>
            <a:rPr lang="en-US" sz="1600">
              <a:solidFill>
                <a:schemeClr val="dk1"/>
              </a:solidFill>
              <a:effectLst/>
              <a:latin typeface="+mn-lt"/>
              <a:ea typeface="+mn-ea"/>
              <a:cs typeface="+mn-cs"/>
            </a:rPr>
            <a:t>At the end of the month, sum the daily counts and enter the total. </a:t>
          </a:r>
        </a:p>
      </xdr:txBody>
    </xdr:sp>
    <xdr:clientData/>
  </xdr:twoCellAnchor>
  <xdr:twoCellAnchor>
    <xdr:from>
      <xdr:col>3</xdr:col>
      <xdr:colOff>297180</xdr:colOff>
      <xdr:row>18</xdr:row>
      <xdr:rowOff>3810</xdr:rowOff>
    </xdr:from>
    <xdr:to>
      <xdr:col>11</xdr:col>
      <xdr:colOff>1386840</xdr:colOff>
      <xdr:row>23</xdr:row>
      <xdr:rowOff>53340</xdr:rowOff>
    </xdr:to>
    <xdr:grpSp>
      <xdr:nvGrpSpPr>
        <xdr:cNvPr id="7" name="Group 6">
          <a:extLst>
            <a:ext uri="{FF2B5EF4-FFF2-40B4-BE49-F238E27FC236}">
              <a16:creationId xmlns:a16="http://schemas.microsoft.com/office/drawing/2014/main" id="{68CD3439-6C1B-0A3F-D33D-B8FA6F79F6B5}"/>
            </a:ext>
          </a:extLst>
        </xdr:cNvPr>
        <xdr:cNvGrpSpPr/>
      </xdr:nvGrpSpPr>
      <xdr:grpSpPr>
        <a:xfrm>
          <a:off x="3926205" y="4004310"/>
          <a:ext cx="6376035" cy="1021080"/>
          <a:chOff x="4023360" y="3943350"/>
          <a:chExt cx="6446520" cy="1009650"/>
        </a:xfrm>
      </xdr:grpSpPr>
      <xdr:sp macro="" textlink="">
        <xdr:nvSpPr>
          <xdr:cNvPr id="2" name="TextBox 1">
            <a:extLst>
              <a:ext uri="{FF2B5EF4-FFF2-40B4-BE49-F238E27FC236}">
                <a16:creationId xmlns:a16="http://schemas.microsoft.com/office/drawing/2014/main" id="{F34D11C3-500F-7266-5EDF-C5C7AAE071F6}"/>
              </a:ext>
            </a:extLst>
          </xdr:cNvPr>
          <xdr:cNvSpPr txBox="1"/>
        </xdr:nvSpPr>
        <xdr:spPr>
          <a:xfrm>
            <a:off x="4030980" y="3943350"/>
            <a:ext cx="6438900"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i="0" u="none" strike="noStrike">
                <a:solidFill>
                  <a:schemeClr val="dk1"/>
                </a:solidFill>
                <a:effectLst/>
                <a:latin typeface="+mn-lt"/>
                <a:ea typeface="+mn-ea"/>
                <a:cs typeface="+mn-cs"/>
              </a:rPr>
              <a:t>For questions or more information, please </a:t>
            </a:r>
            <a:r>
              <a:rPr lang="en-US" sz="1200" b="1" i="0" u="none" strike="noStrike">
                <a:solidFill>
                  <a:schemeClr val="dk1"/>
                </a:solidFill>
                <a:effectLst/>
                <a:latin typeface="+mn-lt"/>
                <a:ea typeface="+mn-ea"/>
                <a:cs typeface="+mn-cs"/>
              </a:rPr>
              <a:t>connect with HQI</a:t>
            </a:r>
            <a:r>
              <a:rPr lang="en-US" sz="1200" b="0" i="0" u="none" strike="noStrike">
                <a:solidFill>
                  <a:schemeClr val="dk1"/>
                </a:solidFill>
                <a:effectLst/>
                <a:latin typeface="+mn-lt"/>
                <a:ea typeface="+mn-ea"/>
                <a:cs typeface="+mn-cs"/>
              </a:rPr>
              <a:t>:</a:t>
            </a:r>
            <a:r>
              <a:rPr lang="en-US" sz="1200">
                <a:effectLst/>
              </a:rPr>
              <a:t> </a:t>
            </a:r>
          </a:p>
          <a:p>
            <a:endParaRPr lang="en-US" sz="1200" b="0" i="0" u="none" strike="noStrike">
              <a:solidFill>
                <a:schemeClr val="dk1"/>
              </a:solidFill>
              <a:effectLst/>
              <a:latin typeface="+mn-lt"/>
              <a:ea typeface="+mn-ea"/>
              <a:cs typeface="+mn-cs"/>
            </a:endParaRPr>
          </a:p>
          <a:p>
            <a:r>
              <a:rPr lang="en-US" sz="1200" b="1" i="0" u="none" strike="noStrike">
                <a:solidFill>
                  <a:schemeClr val="dk1"/>
                </a:solidFill>
                <a:effectLst/>
                <a:latin typeface="+mn-lt"/>
                <a:ea typeface="+mn-ea"/>
                <a:cs typeface="+mn-cs"/>
              </a:rPr>
              <a:t>Phone: </a:t>
            </a:r>
            <a:r>
              <a:rPr lang="en-US" sz="1200" b="0" i="0" u="none" strike="noStrike">
                <a:solidFill>
                  <a:schemeClr val="dk1"/>
                </a:solidFill>
                <a:effectLst/>
                <a:latin typeface="+mn-lt"/>
                <a:ea typeface="+mn-ea"/>
                <a:cs typeface="+mn-cs"/>
              </a:rPr>
              <a:t>877.731.4746</a:t>
            </a:r>
            <a:r>
              <a:rPr lang="en-US" sz="1200">
                <a:effectLst/>
              </a:rPr>
              <a:t> </a:t>
            </a:r>
          </a:p>
        </xdr:txBody>
      </xdr:sp>
      <xdr:sp macro="" textlink="">
        <xdr:nvSpPr>
          <xdr:cNvPr id="5" name="TextBox 4">
            <a:hlinkClick xmlns:r="http://schemas.openxmlformats.org/officeDocument/2006/relationships" r:id="rId1"/>
            <a:extLst>
              <a:ext uri="{FF2B5EF4-FFF2-40B4-BE49-F238E27FC236}">
                <a16:creationId xmlns:a16="http://schemas.microsoft.com/office/drawing/2014/main" id="{F64A973F-735B-4757-937B-4CD8D3F8BB6B}"/>
              </a:ext>
            </a:extLst>
          </xdr:cNvPr>
          <xdr:cNvSpPr txBox="1"/>
        </xdr:nvSpPr>
        <xdr:spPr>
          <a:xfrm>
            <a:off x="4023360" y="4655820"/>
            <a:ext cx="3162300" cy="297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dk1"/>
                </a:solidFill>
                <a:effectLst/>
                <a:latin typeface="+mn-lt"/>
                <a:ea typeface="+mn-ea"/>
                <a:cs typeface="+mn-cs"/>
              </a:rPr>
              <a:t>Website:</a:t>
            </a:r>
            <a:r>
              <a:rPr lang="en-US" sz="1200" b="1" i="0" baseline="0">
                <a:solidFill>
                  <a:schemeClr val="dk1"/>
                </a:solidFill>
                <a:effectLst/>
                <a:latin typeface="+mn-lt"/>
                <a:ea typeface="+mn-ea"/>
                <a:cs typeface="+mn-cs"/>
              </a:rPr>
              <a:t> </a:t>
            </a:r>
            <a:r>
              <a:rPr lang="en-US" sz="1200" b="0" i="0">
                <a:solidFill>
                  <a:srgbClr val="006CB6"/>
                </a:solidFill>
                <a:effectLst/>
                <a:latin typeface="+mn-lt"/>
                <a:ea typeface="+mn-ea"/>
                <a:cs typeface="+mn-cs"/>
              </a:rPr>
              <a:t>www.southeastqinqio.org</a:t>
            </a:r>
            <a:r>
              <a:rPr lang="en-US" sz="1200">
                <a:solidFill>
                  <a:srgbClr val="006CB6"/>
                </a:solidFill>
                <a:effectLst/>
                <a:latin typeface="+mn-lt"/>
                <a:ea typeface="+mn-ea"/>
                <a:cs typeface="+mn-cs"/>
              </a:rPr>
              <a:t> </a:t>
            </a:r>
            <a:endParaRPr lang="en-US" sz="1200" u="none">
              <a:solidFill>
                <a:srgbClr val="006CB6"/>
              </a:solidFill>
              <a:effectLst/>
            </a:endParaRPr>
          </a:p>
        </xdr:txBody>
      </xdr:sp>
    </xdr:grpSp>
    <xdr:clientData/>
  </xdr:twoCellAnchor>
  <xdr:twoCellAnchor editAs="oneCell">
    <xdr:from>
      <xdr:col>10</xdr:col>
      <xdr:colOff>238125</xdr:colOff>
      <xdr:row>0</xdr:row>
      <xdr:rowOff>85725</xdr:rowOff>
    </xdr:from>
    <xdr:to>
      <xdr:col>13</xdr:col>
      <xdr:colOff>133350</xdr:colOff>
      <xdr:row>4</xdr:row>
      <xdr:rowOff>174469</xdr:rowOff>
    </xdr:to>
    <xdr:pic>
      <xdr:nvPicPr>
        <xdr:cNvPr id="8" name="Picture 7" descr="Logo depicting Health Quality Innovators as the Quality Innovation Network-Quality Improvement Organization over CMS' Southeast Region">
          <a:extLst>
            <a:ext uri="{FF2B5EF4-FFF2-40B4-BE49-F238E27FC236}">
              <a16:creationId xmlns:a16="http://schemas.microsoft.com/office/drawing/2014/main" id="{6277A488-196A-5781-7CBF-1829784D1D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29625" y="85725"/>
          <a:ext cx="2743200" cy="8126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38</xdr:row>
      <xdr:rowOff>66674</xdr:rowOff>
    </xdr:from>
    <xdr:to>
      <xdr:col>9</xdr:col>
      <xdr:colOff>47624</xdr:colOff>
      <xdr:row>54</xdr:row>
      <xdr:rowOff>76200</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xdr:colOff>
      <xdr:row>19</xdr:row>
      <xdr:rowOff>0</xdr:rowOff>
    </xdr:from>
    <xdr:to>
      <xdr:col>8</xdr:col>
      <xdr:colOff>342900</xdr:colOff>
      <xdr:row>34</xdr:row>
      <xdr:rowOff>180975</xdr:rowOff>
    </xdr:to>
    <xdr:graphicFrame macro="">
      <xdr:nvGraphicFramePr>
        <xdr:cNvPr id="5" name="Chart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247650</xdr:colOff>
      <xdr:row>38</xdr:row>
      <xdr:rowOff>85725</xdr:rowOff>
    </xdr:from>
    <xdr:to>
      <xdr:col>15</xdr:col>
      <xdr:colOff>716280</xdr:colOff>
      <xdr:row>54</xdr:row>
      <xdr:rowOff>95250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542924</xdr:colOff>
      <xdr:row>19</xdr:row>
      <xdr:rowOff>0</xdr:rowOff>
    </xdr:from>
    <xdr:to>
      <xdr:col>24</xdr:col>
      <xdr:colOff>9524</xdr:colOff>
      <xdr:row>35</xdr:row>
      <xdr:rowOff>28575</xdr:rowOff>
    </xdr:to>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895352</xdr:colOff>
      <xdr:row>38</xdr:row>
      <xdr:rowOff>76200</xdr:rowOff>
    </xdr:from>
    <xdr:to>
      <xdr:col>23</xdr:col>
      <xdr:colOff>781052</xdr:colOff>
      <xdr:row>54</xdr:row>
      <xdr:rowOff>15240</xdr:rowOff>
    </xdr:to>
    <xdr:graphicFrame macro="">
      <xdr:nvGraphicFramePr>
        <xdr:cNvPr id="6" name="Chart 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DOT" displayName="DOT" ref="A6:C18" totalsRowShown="0" headerRowDxfId="469" headerRowBorderDxfId="468" tableBorderDxfId="467" totalsRowBorderDxfId="466">
  <tableColumns count="3">
    <tableColumn id="1" xr3:uid="{00000000-0010-0000-0100-000001000000}" name="Month" dataDxfId="465"/>
    <tableColumn id="2" xr3:uid="{00000000-0010-0000-0100-000002000000}" name="Total Days of Therapy per Month" dataDxfId="464">
      <calculatedColumnFormula>SUM(INDIRECT("'"&amp;$A7&amp;"'!$AD$3:$AD$550"))</calculatedColumnFormula>
    </tableColumn>
    <tableColumn id="3" xr3:uid="{00000000-0010-0000-0100-000003000000}" name="Rate per 1,000 Patient Days">
      <calculatedColumnFormula>IFERROR(SUM(B7)/SUM(Calculations!B2)*1000,0)</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Location_Percentage" displayName="Location_Percentage" ref="AM1:AY6" totalsRowShown="0">
  <autoFilter ref="AM1:AY6" xr:uid="{00000000-0009-0000-0100-000008000000}"/>
  <tableColumns count="13">
    <tableColumn id="1" xr3:uid="{00000000-0010-0000-0200-000001000000}" name="Location"/>
    <tableColumn id="2" xr3:uid="{00000000-0010-0000-0200-000002000000}" name="January" dataDxfId="463"/>
    <tableColumn id="3" xr3:uid="{00000000-0010-0000-0200-000003000000}" name="February" dataDxfId="462"/>
    <tableColumn id="4" xr3:uid="{00000000-0010-0000-0200-000004000000}" name="March" dataDxfId="461"/>
    <tableColumn id="5" xr3:uid="{00000000-0010-0000-0200-000005000000}" name="April" dataDxfId="460"/>
    <tableColumn id="6" xr3:uid="{00000000-0010-0000-0200-000006000000}" name="May" dataDxfId="459"/>
    <tableColumn id="7" xr3:uid="{00000000-0010-0000-0200-000007000000}" name="June" dataDxfId="458"/>
    <tableColumn id="8" xr3:uid="{00000000-0010-0000-0200-000008000000}" name="July" dataDxfId="457"/>
    <tableColumn id="9" xr3:uid="{00000000-0010-0000-0200-000009000000}" name="August" dataDxfId="456"/>
    <tableColumn id="10" xr3:uid="{00000000-0010-0000-0200-00000A000000}" name="September" dataDxfId="455"/>
    <tableColumn id="11" xr3:uid="{00000000-0010-0000-0200-00000B000000}" name="October" dataDxfId="454"/>
    <tableColumn id="12" xr3:uid="{00000000-0010-0000-0200-00000C000000}" name="November" dataDxfId="453"/>
    <tableColumn id="13" xr3:uid="{00000000-0010-0000-0200-00000D000000}" name="December" dataDxfId="45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le_Jan" displayName="Table_Jan" ref="A3:AK54" totalsRowShown="0" headerRowDxfId="509" dataDxfId="507" headerRowBorderDxfId="508">
  <autoFilter ref="A3:AK54" xr:uid="{00000000-0009-0000-0100-000001000000}"/>
  <tableColumns count="37">
    <tableColumn id="1" xr3:uid="{00000000-0010-0000-0300-000001000000}" name="Unit Name" dataDxfId="506"/>
    <tableColumn id="2" xr3:uid="{00000000-0010-0000-0300-000002000000}" name="MRN" dataDxfId="505"/>
    <tableColumn id="3" xr3:uid="{00000000-0010-0000-0300-000003000000}" name="Room #" dataDxfId="504"/>
    <tableColumn id="4" xr3:uid="{00000000-0010-0000-0300-000004000000}" name="Admit Date" dataDxfId="503"/>
    <tableColumn id="35" xr3:uid="{D73E7B8F-4CF6-4DAE-8609-971A81BF9306}" name="Discharge/ Transfer Date" dataDxfId="502"/>
    <tableColumn id="9" xr3:uid="{445054F7-DF6B-4375-9B00-26CC2E077DBD}" name="Discharge/ Transfer Destination" dataDxfId="501"/>
    <tableColumn id="36" xr3:uid="{DD375BDD-2384-4E2F-BDF6-9AF4DC9A74ED}" name="Reason for Discharge/ Transfer" dataDxfId="500"/>
    <tableColumn id="15" xr3:uid="{C6A101EA-43E8-49F8-85FC-F1CE2A9DD85B}" name="Has patient been discharged from your facility in the past 4 weeks?" dataDxfId="499"/>
    <tableColumn id="16" xr3:uid="{B4A5D7C0-27BF-4835-84C7-E94FB8A7A3A6}" name="Has patient been discharged from another facility in the past 4 weeks?" dataDxfId="498"/>
    <tableColumn id="5" xr3:uid="{00000000-0010-0000-0300-000005000000}" name="Infection type" dataDxfId="497"/>
    <tableColumn id="12" xr3:uid="{00000000-0010-0000-0300-00000C000000}" name="Onset Date" dataDxfId="496"/>
    <tableColumn id="13" xr3:uid="{00000000-0010-0000-0300-00000D000000}" name="Device Type(s)" dataDxfId="495"/>
    <tableColumn id="6" xr3:uid="{1C53F198-9649-43CC-A178-1CC6AD879B8B}" name="If C.diff infection, insert date of diarrhea onset (mm/dd/yyyy)" dataDxfId="494"/>
    <tableColumn id="7" xr3:uid="{D75A1778-0AA2-4B01-A7FE-5EADB69035F3}" name="Date stool specimen collected (mm/dd/yyyy)" dataDxfId="493"/>
    <tableColumn id="11" xr3:uid="{6AB4496E-DC60-4841-9492-F7209B85A61B}" name="Stool lab test positive for C. diff? Y/N" dataDxfId="492"/>
    <tableColumn id="14" xr3:uid="{EF47774E-2038-446C-9095-D6CD0E9A5906}" name="Last physical overnight location prior to this one" dataDxfId="491"/>
    <tableColumn id="18" xr3:uid="{00000000-0010-0000-0300-000012000000}" name="Diagnostic Performed? Y/N" dataDxfId="490"/>
    <tableColumn id="19" xr3:uid="{00000000-0010-0000-0300-000013000000}" name="Test Date" dataDxfId="489"/>
    <tableColumn id="20" xr3:uid="{00000000-0010-0000-0300-000014000000}" name="Type of Test" dataDxfId="488"/>
    <tableColumn id="21" xr3:uid="{00000000-0010-0000-0300-000015000000}" name="Specimen Source" dataDxfId="487"/>
    <tableColumn id="23" xr3:uid="{00000000-0010-0000-0300-000017000000}" name="Antimicrobial Resistant Organism? Y/N" dataDxfId="486"/>
    <tableColumn id="24" xr3:uid="{00000000-0010-0000-0300-000018000000}" name="If Yes, Specify:" dataDxfId="485"/>
    <tableColumn id="22" xr3:uid="{B9537E5B-5078-49F1-A45A-8E63478DFEAC}" name="Category" dataDxfId="484">
      <calculatedColumnFormula>IF(X4="","",IFERROR(_xlfn.XLOOKUP(X4,Lookups!$H:$H,Lookups!$G:$G,""),""))</calculatedColumnFormula>
    </tableColumn>
    <tableColumn id="26" xr3:uid="{00000000-0010-0000-0300-00001A000000}" name="Antimicrobial" dataDxfId="483"/>
    <tableColumn id="63" xr3:uid="{00000000-0010-0000-0300-00003F000000}" name="Antimicrobial Class" dataDxfId="482">
      <calculatedColumnFormula>IF(X4="","",IFERROR(_xlfn.XLOOKUP(X4,Lookups!$H:$H,Lookups!$I:$I,""),""))</calculatedColumnFormula>
    </tableColumn>
    <tableColumn id="27" xr3:uid="{00000000-0010-0000-0300-00001B000000}" name="Provider" dataDxfId="481"/>
    <tableColumn id="28" xr3:uid="{00000000-0010-0000-0300-00001C000000}" name="Antimicrobial Rx Origin" dataDxfId="480"/>
    <tableColumn id="29" xr3:uid="{00000000-0010-0000-0300-00001D000000}" name="Antimicrobial Start Date" dataDxfId="479"/>
    <tableColumn id="30" xr3:uid="{00000000-0010-0000-0300-00001E000000}" name="Antimicrobial End Date" dataDxfId="478"/>
    <tableColumn id="31" xr3:uid="{00000000-0010-0000-0300-00001F000000}" name="Total Days of Therapy " dataDxfId="477">
      <calculatedColumnFormula>IF(OR(ISBLANK(AB4),ISBLANK(AC4)),"",(AC4-AB4)+1)</calculatedColumnFormula>
    </tableColumn>
    <tableColumn id="32" xr3:uid="{00000000-0010-0000-0300-000020000000}" name="Meets Criteria? Y/N" dataDxfId="476"/>
    <tableColumn id="33" xr3:uid="{00000000-0010-0000-0300-000021000000}" name="Antimicrobial Reassessment (Antimicrobial &quot;Time outs&quot;) Performed? Y/N" dataDxfId="475"/>
    <tableColumn id="10" xr3:uid="{00000000-0010-0000-0300-00000A000000}" name="Other Antimicrobial Prescribed Name" dataDxfId="474"/>
    <tableColumn id="25" xr3:uid="{00000000-0010-0000-0300-000019000000}" name="Other Antimicrobial Prescribed Class" dataDxfId="473">
      <calculatedColumnFormula>IF(AG4="","",IFERROR(_xlfn.XLOOKUP(AG4,Lookups!$H$2:$H$103,Lookups!$I$2:$I$103,""),""))</calculatedColumnFormula>
    </tableColumn>
    <tableColumn id="51" xr3:uid="{00000000-0010-0000-0300-000033000000}" name="Transmission-based Precautions required? Y/N " dataDxfId="472"/>
    <tableColumn id="8" xr3:uid="{71FA0F83-6A88-4D27-B7CC-85935F9CE0CC}" name="Type of Precaution" dataDxfId="471"/>
    <tableColumn id="53" xr3:uid="{00000000-0010-0000-0300-000035000000}" name="Date Symptoms Resolved " dataDxfId="47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FB53978-B0B0-448A-966B-6EE4BECC7E4A}" name="Table_Jan4" displayName="Table_Jan4" ref="A3:AK54" totalsRowShown="0" headerRowDxfId="451" dataDxfId="449" headerRowBorderDxfId="450">
  <autoFilter ref="A3:AK54" xr:uid="{00000000-0009-0000-0100-000001000000}"/>
  <tableColumns count="37">
    <tableColumn id="1" xr3:uid="{686E66E4-3CB1-408B-982B-D76F3D34DC0B}" name="Unit Name" dataDxfId="448"/>
    <tableColumn id="2" xr3:uid="{3845B5C4-78C7-49F3-BF89-5EC9C206C599}" name="MRN" dataDxfId="447"/>
    <tableColumn id="3" xr3:uid="{973B340F-F2D8-4ED9-A976-9D78683A5978}" name="Room #" dataDxfId="446"/>
    <tableColumn id="4" xr3:uid="{11E43DE1-90BD-45A4-849C-2A75B0560B93}" name="Admit Date" dataDxfId="445"/>
    <tableColumn id="35" xr3:uid="{E4B09C76-1939-49CA-9F18-39CAB8B58074}" name="Discharge/ Transfer Date" dataDxfId="444"/>
    <tableColumn id="9" xr3:uid="{83E2EE2B-F9EC-4364-BE95-DC22345E867C}" name="Discharge/ Transfer Destination" dataDxfId="443"/>
    <tableColumn id="36" xr3:uid="{5BFE935D-B778-4BAF-BDC3-DDDCEB1EEDB8}" name="Reason for Discharge/ Transfer" dataDxfId="442"/>
    <tableColumn id="15" xr3:uid="{3ED67E88-3E0A-46FD-88D9-5AD429F58A8F}" name="Has patient been discharged from your facility in the past 4 weeks?" dataDxfId="441"/>
    <tableColumn id="16" xr3:uid="{741DB1C3-0B63-460B-8ED7-4B8E73508F33}" name="Has patient been discharged from another facility in the past 4 weeks?" dataDxfId="440"/>
    <tableColumn id="5" xr3:uid="{9A0FD6C2-FB09-45A3-8FF5-3114E0FB60EE}" name="Infection type" dataDxfId="439"/>
    <tableColumn id="12" xr3:uid="{354D8C7E-93F8-44C7-8D07-5580E256BBB4}" name="Onset Date" dataDxfId="438"/>
    <tableColumn id="13" xr3:uid="{60287E89-E3C2-4742-8DEC-BA5AD3D4A96E}" name="Device Type(s)" dataDxfId="437"/>
    <tableColumn id="6" xr3:uid="{E1CA3F8C-AA41-495D-8055-EA1B64118D5D}" name="If C.diff infection, insert date of diarrhea onset (mm/dd/yyyy)" dataDxfId="436"/>
    <tableColumn id="7" xr3:uid="{954C90F5-B6A4-44CF-89FC-68879D7BCC9F}" name="Date stool specimen collected (mm/dd/yyyy)" dataDxfId="435"/>
    <tableColumn id="11" xr3:uid="{66113DB4-5191-4795-8B51-0F1937BB440E}" name="Stool lab test positive for C. diff? Y/N" dataDxfId="434"/>
    <tableColumn id="14" xr3:uid="{1F7AD7DF-E538-4B5F-B1E3-A7F0A7ACDDB4}" name="Last physical overnight location prior to this one" dataDxfId="433"/>
    <tableColumn id="18" xr3:uid="{1ED9252E-E55A-44F2-BBFA-7C0D46FBCD71}" name="Diagnostic Performed? Y/N" dataDxfId="432"/>
    <tableColumn id="19" xr3:uid="{DEA5D542-78BC-41D5-BF9F-4D92A64E9C7E}" name="Test Date" dataDxfId="431"/>
    <tableColumn id="20" xr3:uid="{65D06D97-89D7-4E77-92DB-6B74FD133D3F}" name="Type of Test" dataDxfId="430"/>
    <tableColumn id="21" xr3:uid="{F3699891-6B4F-4FA8-B50F-14156362AE4A}" name="Specimen Source" dataDxfId="429"/>
    <tableColumn id="23" xr3:uid="{14CBBEDD-A182-4199-A6E3-E546A5BD1FC8}" name="Antimicrobial Resistant Organism? Y/N" dataDxfId="428"/>
    <tableColumn id="24" xr3:uid="{3EAAB4B1-FBBF-4CED-9433-B98FEDA9125F}" name="If Yes, Specify:" dataDxfId="427"/>
    <tableColumn id="22" xr3:uid="{084EBAF8-FB21-4F58-AB74-8E5B646E8CDD}" name="Category" dataDxfId="426">
      <calculatedColumnFormula>IF(X4="","",IFERROR(_xlfn.XLOOKUP(X4,Lookups!$H:$H,Lookups!$G:$G,""),""))</calculatedColumnFormula>
    </tableColumn>
    <tableColumn id="26" xr3:uid="{FAD5EE6B-5B34-4C62-BEC2-BF127D82B41B}" name="Antimicrobial" dataDxfId="425"/>
    <tableColumn id="63" xr3:uid="{4FEF0D3C-B049-4305-9F2F-02ADF0AC9B1F}" name="Antimicrobial Class" dataDxfId="424">
      <calculatedColumnFormula>IF(X4="","",IFERROR(_xlfn.XLOOKUP(X4,Lookups!$H:$H,Lookups!$I:$I,""),""))</calculatedColumnFormula>
    </tableColumn>
    <tableColumn id="27" xr3:uid="{FAB83001-B8A7-46A7-AB44-BE6DD1C58E70}" name="Provider" dataDxfId="423"/>
    <tableColumn id="28" xr3:uid="{D43303B9-9C4B-4A94-8095-A8C356786440}" name="Antimicrobial Rx Origin" dataDxfId="422"/>
    <tableColumn id="29" xr3:uid="{BA4BB239-FD23-4C90-A3ED-10055862A43A}" name="Antimicrobial Start Date" dataDxfId="421"/>
    <tableColumn id="30" xr3:uid="{5545D358-CDDC-4594-A3C4-FFF68F0D72EA}" name="Antimicrobial End Date" dataDxfId="420"/>
    <tableColumn id="31" xr3:uid="{2D8F1DC2-3B11-44F5-8085-E8A22B6BE9D9}" name="Total Days of Therapy " dataDxfId="419">
      <calculatedColumnFormula>IF(OR(ISBLANK(AB4),ISBLANK(AC4)),"",(AC4-AB4)+1)</calculatedColumnFormula>
    </tableColumn>
    <tableColumn id="32" xr3:uid="{CC4ED673-E24A-4EE6-BA90-898C87DD412F}" name="Meets Criteria? Y/N" dataDxfId="418"/>
    <tableColumn id="33" xr3:uid="{51826562-7777-45DA-AE76-43D59AA02755}" name="Antimicrobial Reassessment (Antimicrobial &quot;Time outs&quot;) Performed? Y/N" dataDxfId="417"/>
    <tableColumn id="10" xr3:uid="{88DF907F-3EE9-4472-8AFA-D53395855ACA}" name="Other Antimicrobial Prescribed Name" dataDxfId="416"/>
    <tableColumn id="25" xr3:uid="{6F8A9F10-2A7D-4274-BB10-6F79C2B01A81}" name="Other Antimicrobial Prescribed Class" dataDxfId="415">
      <calculatedColumnFormula>IF(AG4="","",IFERROR(_xlfn.XLOOKUP(AG4,Lookups!$H$2:$H$103,Lookups!$I$2:$I$103,""),""))</calculatedColumnFormula>
    </tableColumn>
    <tableColumn id="51" xr3:uid="{F1DAE832-008F-4E46-8EBC-81B1FA3E8C7D}" name="Transmission-based Precautions required? Y/N " dataDxfId="414"/>
    <tableColumn id="8" xr3:uid="{72BA0960-3A6B-4B34-96A1-CCD8BD910AED}" name="Type of Precaution" dataDxfId="413"/>
    <tableColumn id="53" xr3:uid="{95761A8F-F62C-4F31-ABE6-70DFF60977E5}" name="Date Symptoms Resolved " dataDxfId="41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4B4DFE1-79E2-4964-8114-229D330BA98B}" name="Table_Jan411" displayName="Table_Jan411" ref="A3:AK54" totalsRowShown="0" headerRowDxfId="411" dataDxfId="409" headerRowBorderDxfId="410">
  <autoFilter ref="A3:AK54" xr:uid="{00000000-0009-0000-0100-000001000000}"/>
  <tableColumns count="37">
    <tableColumn id="1" xr3:uid="{D505037F-992C-4C25-8794-1926F07CBCD1}" name="Unit Name" dataDxfId="408"/>
    <tableColumn id="2" xr3:uid="{CA38C1FF-2812-4025-A9D5-0AF99CF8676B}" name="MRN" dataDxfId="407"/>
    <tableColumn id="3" xr3:uid="{DEE08C9E-1BA3-4DA5-9677-77E051621EA3}" name="Room #" dataDxfId="406"/>
    <tableColumn id="4" xr3:uid="{C928C8B1-A592-4073-BB56-2ADFC4A40A01}" name="Admit Date" dataDxfId="405"/>
    <tableColumn id="35" xr3:uid="{DCA53BB8-4D5B-481D-A297-43B8C44C23F3}" name="Discharge/ Transfer Date" dataDxfId="404"/>
    <tableColumn id="9" xr3:uid="{58BB38A3-94E7-42F7-92DE-528FBEE1A99A}" name="Discharge/ Transfer Destination" dataDxfId="403"/>
    <tableColumn id="36" xr3:uid="{79144CC5-1E7E-4F6B-B465-778510D4448C}" name="Reason for Discharge/ Transfer" dataDxfId="402"/>
    <tableColumn id="15" xr3:uid="{3F454B91-EC54-4ACF-818F-1AFA03F2A89E}" name="Has patient been discharged from your facility in the past 4 weeks?" dataDxfId="401"/>
    <tableColumn id="16" xr3:uid="{BB26AA42-84F8-4D3C-9634-6CE801243D8D}" name="Has patient been discharged from another facility in the past 4 weeks?" dataDxfId="400"/>
    <tableColumn id="5" xr3:uid="{10811713-66C1-4E17-8F95-54BCED8F4884}" name="Infection type" dataDxfId="399"/>
    <tableColumn id="12" xr3:uid="{14DFFD69-FFDD-413A-A08D-955BB78EF53C}" name="Onset Date" dataDxfId="398"/>
    <tableColumn id="13" xr3:uid="{4842B9D9-48EB-4673-A166-362139756FB7}" name="Device Type(s)" dataDxfId="397"/>
    <tableColumn id="6" xr3:uid="{80515DF6-7371-4718-BFF5-0E2DB49B6E2A}" name="If C.diff infection, insert date of diarrhea onset (mm/dd/yyyy)" dataDxfId="396"/>
    <tableColumn id="7" xr3:uid="{BC8C75EB-70C5-42BB-9B80-75A4BE3AC718}" name="Date stool specimen collected (mm/dd/yyyy)" dataDxfId="395"/>
    <tableColumn id="11" xr3:uid="{1E5A8633-B343-4AE1-B7F8-C05FA0B93AE1}" name="Stool lab test positive for C. diff? Y/N" dataDxfId="394"/>
    <tableColumn id="14" xr3:uid="{476F6FCD-D672-43C1-A2AF-A7E878BCBA77}" name="Last physical overnight location prior to this one" dataDxfId="393"/>
    <tableColumn id="18" xr3:uid="{0ABD57E0-1983-4D9A-A945-7DF5BFC20196}" name="Diagnostic Performed? Y/N" dataDxfId="392"/>
    <tableColumn id="19" xr3:uid="{8EA51368-2146-4DA0-ABB8-81392FF2A5E0}" name="Test Date" dataDxfId="391"/>
    <tableColumn id="20" xr3:uid="{FECAB16E-BF3C-4EC9-9728-6DF68C08CD72}" name="Type of Test" dataDxfId="390"/>
    <tableColumn id="21" xr3:uid="{E14F998D-DE2D-4593-A97E-E803153E506A}" name="Specimen Source" dataDxfId="389"/>
    <tableColumn id="23" xr3:uid="{E6BF90DF-9C5D-481F-85B4-99C53768DC64}" name="Antimicrobial Resistant Organism? Y/N" dataDxfId="388"/>
    <tableColumn id="24" xr3:uid="{8B6D6EA4-C18B-49DB-8741-D9BE281D40F2}" name="If Yes, Specify:" dataDxfId="387"/>
    <tableColumn id="22" xr3:uid="{C7E20899-185F-4974-8F5A-68C57F4427DA}" name="Category" dataDxfId="386">
      <calculatedColumnFormula>IF(X4="","",IFERROR(_xlfn.XLOOKUP(X4,Lookups!$H:$H,Lookups!$G:$G,""),""))</calculatedColumnFormula>
    </tableColumn>
    <tableColumn id="26" xr3:uid="{299EEDA9-9DD9-4621-8F12-6149CE7D9463}" name="Antimicrobial" dataDxfId="385"/>
    <tableColumn id="63" xr3:uid="{7F869256-2F1C-48EA-8D01-28F96060C772}" name="Antimicrobial Class" dataDxfId="384">
      <calculatedColumnFormula>IF(X4="","",IFERROR(_xlfn.XLOOKUP(X4,Lookups!$H:$H,Lookups!$I:$I,""),""))</calculatedColumnFormula>
    </tableColumn>
    <tableColumn id="27" xr3:uid="{A21DE631-D026-4F49-ADE1-087DF72F147D}" name="Provider" dataDxfId="383"/>
    <tableColumn id="28" xr3:uid="{F5EEC1B3-C971-4973-A357-4B64711B4CC4}" name="Antimicrobial Rx Origin" dataDxfId="382"/>
    <tableColumn id="29" xr3:uid="{553E3614-7B28-4F0D-B7DC-DF49251CF071}" name="Antimicrobial Start Date" dataDxfId="381"/>
    <tableColumn id="30" xr3:uid="{53267764-1355-4619-B786-AA810F9B6D2E}" name="Antimicrobial End Date" dataDxfId="380"/>
    <tableColumn id="31" xr3:uid="{C232CAEF-E2BD-488C-AD76-B6A03BF35564}" name="Total Days of Therapy " dataDxfId="379">
      <calculatedColumnFormula>IF(OR(ISBLANK(AB4),ISBLANK(AC4)),"",(AC4-AB4)+1)</calculatedColumnFormula>
    </tableColumn>
    <tableColumn id="32" xr3:uid="{BE2B9548-BA2B-45F1-AA29-4A45318E107B}" name="Meets Criteria? Y/N" dataDxfId="378"/>
    <tableColumn id="33" xr3:uid="{281020A2-2C1C-43C2-A9A1-50C5E8C79F7D}" name="Antimicrobial Reassessment (Antimicrobial &quot;Time outs&quot;) Performed? Y/N" dataDxfId="377"/>
    <tableColumn id="10" xr3:uid="{CBF0AEC6-C396-4A89-B49D-90F203862F60}" name="Other Antimicrobial Prescribed Name" dataDxfId="376"/>
    <tableColumn id="25" xr3:uid="{96137AF9-2A43-4222-94C1-DAA2084A0059}" name="Other Antimicrobial Prescribed Class" dataDxfId="375">
      <calculatedColumnFormula>IF(AG4="","",IFERROR(_xlfn.XLOOKUP(AG4,Lookups!$H$2:$H$103,Lookups!$I$2:$I$103,""),""))</calculatedColumnFormula>
    </tableColumn>
    <tableColumn id="51" xr3:uid="{D55E966D-9A50-4BA0-B59E-E236281C54C9}" name="Transmission-based Precautions required? Y/N " dataDxfId="374"/>
    <tableColumn id="8" xr3:uid="{F9ED2789-8484-440F-ACF1-FA68F3DD885D}" name="Type of Precaution" dataDxfId="373"/>
    <tableColumn id="53" xr3:uid="{1717950C-C897-493A-B324-60CB6E7B6E11}" name="Date Symptoms Resolved " dataDxfId="37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884DDDF-7EE0-4BD7-930A-866BACA0699C}" name="Table_Jan41112" displayName="Table_Jan41112" ref="A3:AK54" totalsRowShown="0" headerRowDxfId="371" dataDxfId="369" headerRowBorderDxfId="370">
  <autoFilter ref="A3:AK54" xr:uid="{00000000-0009-0000-0100-000001000000}"/>
  <tableColumns count="37">
    <tableColumn id="1" xr3:uid="{CC0743C1-AA85-4934-A737-E0D9F917F286}" name="Unit Name" dataDxfId="368"/>
    <tableColumn id="2" xr3:uid="{3F18EE76-FF03-439F-AAB9-BDE97842D7E9}" name="MRN" dataDxfId="367"/>
    <tableColumn id="3" xr3:uid="{0511EF83-0A82-48EA-8574-6F47EC3CAD80}" name="Room #" dataDxfId="366"/>
    <tableColumn id="4" xr3:uid="{18B88240-2531-47C6-A5F8-F03F0DBA4874}" name="Admit Date" dataDxfId="365"/>
    <tableColumn id="35" xr3:uid="{9308C445-3E8E-477E-A29D-3A90A92B4E7A}" name="Discharge/ Transfer Date" dataDxfId="364"/>
    <tableColumn id="9" xr3:uid="{20B341B1-F56F-4A55-9018-71F8D03595AC}" name="Discharge/ Transfer Destination" dataDxfId="363"/>
    <tableColumn id="36" xr3:uid="{90EFC7BD-5705-43B4-A474-C895406A6DB9}" name="Reason for Discharge/ Transfer" dataDxfId="362"/>
    <tableColumn id="15" xr3:uid="{A66C10CC-24FB-49CE-86D5-A16707510505}" name="Has patient been discharged from your facility in the past 4 weeks?" dataDxfId="361"/>
    <tableColumn id="16" xr3:uid="{BF897A2A-9C70-452B-A472-3EEEA6EEFEB4}" name="Has patient been discharged from another facility in the past 4 weeks?" dataDxfId="360"/>
    <tableColumn id="5" xr3:uid="{B826EE17-1144-4A83-886B-9C2FA63F1D20}" name="Infection type" dataDxfId="359"/>
    <tableColumn id="12" xr3:uid="{AEE27F1D-8203-452F-B81C-429307C1D042}" name="Onset Date" dataDxfId="358"/>
    <tableColumn id="13" xr3:uid="{2495A78B-C091-486A-9B9C-3AB2DF9D6C17}" name="Device Type(s)" dataDxfId="357"/>
    <tableColumn id="6" xr3:uid="{A085F896-CBDB-4D54-8DA2-376D56A7F664}" name="If C.diff infection, insert date of diarrhea onset (mm/dd/yyyy)" dataDxfId="356"/>
    <tableColumn id="7" xr3:uid="{31A7BEE0-7450-4CA7-99FA-FE4B46579DF5}" name="Date stool specimen collected (mm/dd/yyyy)" dataDxfId="355"/>
    <tableColumn id="11" xr3:uid="{5FC73DAD-182F-4FDF-8E70-92287A95378E}" name="Stool lab test positive for C. diff? Y/N" dataDxfId="354"/>
    <tableColumn id="14" xr3:uid="{A2BB280D-9500-4A08-B851-DA875DFF31A8}" name="Last physical overnight location prior to this one" dataDxfId="353"/>
    <tableColumn id="18" xr3:uid="{2AFF8C9A-7D13-4106-8391-741C06BB394F}" name="Diagnostic Performed? Y/N" dataDxfId="352"/>
    <tableColumn id="19" xr3:uid="{54DAA0CF-F104-4506-A849-CEE7F472CE79}" name="Test Date" dataDxfId="351"/>
    <tableColumn id="20" xr3:uid="{E3266D93-2137-48F3-9650-4E1F512DABD4}" name="Type of Test" dataDxfId="350"/>
    <tableColumn id="21" xr3:uid="{902B60C6-0EBE-4316-9681-F4F593B53E18}" name="Specimen Source" dataDxfId="349"/>
    <tableColumn id="23" xr3:uid="{2AFE4541-ABE3-404F-91BF-E4F2ABC634E1}" name="Antimicrobial Resistant Organism? Y/N" dataDxfId="348"/>
    <tableColumn id="24" xr3:uid="{80BD1630-AAAD-4C0E-801C-E72DB7905E3E}" name="If Yes, Specify:" dataDxfId="347"/>
    <tableColumn id="22" xr3:uid="{42C263EA-727A-4EE9-A536-28B17AEA7302}" name="Category" dataDxfId="346">
      <calculatedColumnFormula>IF(X4="","",IFERROR(_xlfn.XLOOKUP(X4,Lookups!$H:$H,Lookups!$G:$G,""),""))</calculatedColumnFormula>
    </tableColumn>
    <tableColumn id="26" xr3:uid="{6C2B29D2-BC44-4FB0-8D1D-3C73F0AFE77A}" name="Antimicrobial" dataDxfId="345"/>
    <tableColumn id="63" xr3:uid="{87B6C4F1-5D9E-45E4-AC4C-F3EAD0AD81E1}" name="Antimicrobial Class" dataDxfId="344">
      <calculatedColumnFormula>IF(X4="","",IFERROR(_xlfn.XLOOKUP(X4,Lookups!$H:$H,Lookups!$I:$I,""),""))</calculatedColumnFormula>
    </tableColumn>
    <tableColumn id="27" xr3:uid="{36AB3CB6-518C-4ABA-8AF5-314FF8D06235}" name="Provider" dataDxfId="343"/>
    <tableColumn id="28" xr3:uid="{DD4AAA00-256C-4686-87E4-C7D8671D5C28}" name="Antimicrobial Rx Origin" dataDxfId="342"/>
    <tableColumn id="29" xr3:uid="{35FF25C7-B9DD-4385-B62A-8247DB0339DD}" name="Antimicrobial Start Date" dataDxfId="341"/>
    <tableColumn id="30" xr3:uid="{771F2DB9-8461-4B8F-AEF5-23FE1CFB6611}" name="Antimicrobial End Date" dataDxfId="340"/>
    <tableColumn id="31" xr3:uid="{134CBA72-45C7-4E02-AB19-58B1329CEDBD}" name="Total Days of Therapy " dataDxfId="339">
      <calculatedColumnFormula>IF(OR(ISBLANK(AB4),ISBLANK(AC4)),"",(AC4-AB4)+1)</calculatedColumnFormula>
    </tableColumn>
    <tableColumn id="32" xr3:uid="{4C2099FE-0C32-40EC-84D3-B55166A1A20F}" name="Meets Criteria? Y/N" dataDxfId="338"/>
    <tableColumn id="33" xr3:uid="{7779A5EC-6459-409B-8497-CE7E68ED46D9}" name="Antimicrobial Reassessment (Antimicrobial &quot;Time outs&quot;) Performed? Y/N" dataDxfId="337"/>
    <tableColumn id="10" xr3:uid="{39ED7FD5-B695-4B37-913D-FFAAB48C89F0}" name="Other Antimicrobial Prescribed Name" dataDxfId="336"/>
    <tableColumn id="25" xr3:uid="{9EBDFBB9-02CA-41B1-9305-265BA194B2DF}" name="Other Antimicrobial Prescribed Class" dataDxfId="335">
      <calculatedColumnFormula>IF(AG4="","",IFERROR(_xlfn.XLOOKUP(AG4,Lookups!$H$2:$H$103,Lookups!$I$2:$I$103,""),""))</calculatedColumnFormula>
    </tableColumn>
    <tableColumn id="51" xr3:uid="{7AAA31DB-5738-4A4C-A1FE-E78C12F0A1E0}" name="Transmission-based Precautions required? Y/N " dataDxfId="334"/>
    <tableColumn id="8" xr3:uid="{2F939B04-EDC3-4B6A-B8FF-1499EA033523}" name="Type of Precaution" dataDxfId="333"/>
    <tableColumn id="53" xr3:uid="{E51261EC-EE84-472C-AB68-751227AB0858}" name="Date Symptoms Resolved " dataDxfId="33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ABE1F89-9F70-4352-9F4B-A2B15C170B88}" name="Table_Jan4111213" displayName="Table_Jan4111213" ref="A3:AK54" totalsRowShown="0" headerRowDxfId="331" dataDxfId="329" headerRowBorderDxfId="330">
  <autoFilter ref="A3:AK54" xr:uid="{00000000-0009-0000-0100-000001000000}"/>
  <tableColumns count="37">
    <tableColumn id="1" xr3:uid="{4F56107C-657E-4B3A-AB9B-1D0AF6D03AC6}" name="Unit Name" dataDxfId="328"/>
    <tableColumn id="2" xr3:uid="{FE7E7B16-F215-496D-B06C-14D96F8A8981}" name="MRN" dataDxfId="327"/>
    <tableColumn id="3" xr3:uid="{E24A48E8-B1E5-4555-A409-9A558715F13F}" name="Room #" dataDxfId="326"/>
    <tableColumn id="4" xr3:uid="{67714658-9F83-4B07-ACFC-54A475DA9290}" name="Admit Date" dataDxfId="325"/>
    <tableColumn id="35" xr3:uid="{CF703C39-A126-4204-9E69-47AA7F809DBC}" name="Discharge/ Transfer Date" dataDxfId="324"/>
    <tableColumn id="9" xr3:uid="{68F151A7-E240-4B39-8555-49DD52E6AC5E}" name="Discharge/ Transfer Destination" dataDxfId="323"/>
    <tableColumn id="36" xr3:uid="{79926AA9-54FE-4CB3-A8ED-63C1D206B4E8}" name="Reason for Discharge/ Transfer" dataDxfId="322"/>
    <tableColumn id="15" xr3:uid="{1B7A84FC-6F57-4DF5-9D73-AAE5AFACC412}" name="Has patient been discharged from your facility in the past 4 weeks?" dataDxfId="321"/>
    <tableColumn id="16" xr3:uid="{35EC9A6D-95F2-44F1-8A5D-367F1F71E331}" name="Has patient been discharged from another facility in the past 4 weeks?" dataDxfId="320"/>
    <tableColumn id="5" xr3:uid="{E3F11339-D49D-41F9-AC36-975A075E64B9}" name="Infection type" dataDxfId="319"/>
    <tableColumn id="12" xr3:uid="{481750DA-3116-4FCF-A45C-FF71E0365403}" name="Onset Date" dataDxfId="318"/>
    <tableColumn id="13" xr3:uid="{0925C906-181C-47C9-B1BA-11ECF631350E}" name="Device Type(s)" dataDxfId="317"/>
    <tableColumn id="6" xr3:uid="{4485E680-61D2-4DDA-AE92-B85EEF1F2768}" name="If C.diff infection, insert date of diarrhea onset (mm/dd/yyyy)" dataDxfId="316"/>
    <tableColumn id="7" xr3:uid="{696F2EF9-2FB9-4593-AB5F-3AF7BBCC946E}" name="Date stool specimen collected (mm/dd/yyyy)" dataDxfId="315"/>
    <tableColumn id="11" xr3:uid="{C8432626-360D-4067-8794-BC39800CA462}" name="Stool lab test positive for C. diff? Y/N" dataDxfId="314"/>
    <tableColumn id="14" xr3:uid="{FCD351DD-9335-4D68-BF6F-09BC5014543A}" name="Last physical overnight location prior to this one" dataDxfId="313"/>
    <tableColumn id="18" xr3:uid="{C1D6D520-EC49-4675-84A9-A1371C8C37AE}" name="Diagnostic Performed? Y/N" dataDxfId="312"/>
    <tableColumn id="19" xr3:uid="{029DED1D-C455-461D-B063-E4A900F84C7B}" name="Test Date" dataDxfId="311"/>
    <tableColumn id="20" xr3:uid="{F46CCC56-4003-4067-9333-B1E82D2C707F}" name="Type of Test" dataDxfId="310"/>
    <tableColumn id="21" xr3:uid="{19785E16-9670-4D07-AF6A-951B248413B6}" name="Specimen Source" dataDxfId="309"/>
    <tableColumn id="23" xr3:uid="{81ADA460-19D5-4AD6-87CA-2886D2EC7AF8}" name="Antimicrobial Resistant Organism? Y/N" dataDxfId="308"/>
    <tableColumn id="24" xr3:uid="{7F63E5B2-AFCE-4145-BE7C-013CCE549E48}" name="If Yes, Specify:" dataDxfId="307"/>
    <tableColumn id="22" xr3:uid="{31DE63B8-2C0B-4AD0-B6F7-85238C2FF35C}" name="Category" dataDxfId="306">
      <calculatedColumnFormula>IF(X4="","",IFERROR(_xlfn.XLOOKUP(X4,Lookups!$H:$H,Lookups!$G:$G,""),""))</calculatedColumnFormula>
    </tableColumn>
    <tableColumn id="26" xr3:uid="{19FB4257-36D2-4E7F-96B1-303A4A9E9772}" name="Antimicrobial" dataDxfId="305"/>
    <tableColumn id="63" xr3:uid="{AB68F785-CC2F-477B-BC8E-FCDE5293C6F0}" name="Antimicrobial Class" dataDxfId="304">
      <calculatedColumnFormula>IF(X4="","",IFERROR(_xlfn.XLOOKUP(X4,Lookups!$H:$H,Lookups!$I:$I,""),""))</calculatedColumnFormula>
    </tableColumn>
    <tableColumn id="27" xr3:uid="{34A7955D-C881-4FF5-8E42-67A55C92B0CD}" name="Provider" dataDxfId="303"/>
    <tableColumn id="28" xr3:uid="{9E8F6D06-EA5D-4225-BE57-4215842411D6}" name="Antimicrobial Rx Origin" dataDxfId="302"/>
    <tableColumn id="29" xr3:uid="{41DBBC69-171B-401C-9EC2-9FCDF93F90B0}" name="Antimicrobial Start Date" dataDxfId="301"/>
    <tableColumn id="30" xr3:uid="{D7E0BCF4-D193-4267-B17A-B0AEB18BE7A4}" name="Antimicrobial End Date" dataDxfId="300"/>
    <tableColumn id="31" xr3:uid="{DA96F1F4-6936-4865-8EFB-3F4957DE3B6C}" name="Total Days of Therapy " dataDxfId="299">
      <calculatedColumnFormula>IF(OR(ISBLANK(AB4),ISBLANK(AC4)),"",(AC4-AB4)+1)</calculatedColumnFormula>
    </tableColumn>
    <tableColumn id="32" xr3:uid="{BA145448-7909-4E6B-A1EB-A887E65B99CB}" name="Meets Criteria? Y/N" dataDxfId="298"/>
    <tableColumn id="33" xr3:uid="{2D728EC0-4568-4231-B223-4B30B597011C}" name="Antimicrobial Reassessment (Antimicrobial &quot;Time outs&quot;) Performed? Y/N" dataDxfId="297"/>
    <tableColumn id="10" xr3:uid="{7532824C-9102-48AE-94B2-7371FD382133}" name="Other Antimicrobial Prescribed Name" dataDxfId="296"/>
    <tableColumn id="25" xr3:uid="{8CE3F86C-9B89-4BBE-96EE-E0E884B960D6}" name="Other Antimicrobial Prescribed Class" dataDxfId="295">
      <calculatedColumnFormula>IF(AG4="","",IFERROR(_xlfn.XLOOKUP(AG4,Lookups!$H$2:$H$103,Lookups!$I$2:$I$103,""),""))</calculatedColumnFormula>
    </tableColumn>
    <tableColumn id="51" xr3:uid="{28F13595-9449-4FF0-BDFD-D632C60145B5}" name="Transmission-based Precautions required? Y/N " dataDxfId="294"/>
    <tableColumn id="8" xr3:uid="{0F175CFA-E83D-44F8-8415-14D10577B413}" name="Type of Precaution" dataDxfId="293"/>
    <tableColumn id="53" xr3:uid="{45E2FDB5-C79A-46F0-9752-3DDEBE4C17AC}" name="Date Symptoms Resolved " dataDxfId="29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8460B16-7B84-4901-A417-B486B51E9417}" name="Table_Jan411121314" displayName="Table_Jan411121314" ref="A3:AK54" totalsRowShown="0" headerRowDxfId="291" dataDxfId="289" headerRowBorderDxfId="290">
  <autoFilter ref="A3:AK54" xr:uid="{00000000-0009-0000-0100-000001000000}"/>
  <tableColumns count="37">
    <tableColumn id="1" xr3:uid="{4236FD97-4605-431A-A932-D7DD9761D940}" name="Unit Name" dataDxfId="288"/>
    <tableColumn id="2" xr3:uid="{D2429E1C-B190-489E-A1AE-977FD04F989F}" name="MRN" dataDxfId="287"/>
    <tableColumn id="3" xr3:uid="{8ADE6274-BB2C-4579-AEB7-CFD8EAADE21F}" name="Room #" dataDxfId="286"/>
    <tableColumn id="4" xr3:uid="{8C6BFD88-E775-41C0-A1D4-96D8465D7BAF}" name="Admit Date" dataDxfId="285"/>
    <tableColumn id="35" xr3:uid="{A1F0F727-AF94-4592-B7C3-039472CDBE45}" name="Discharge/ Transfer Date" dataDxfId="284"/>
    <tableColumn id="9" xr3:uid="{34892B07-B923-41A3-8158-4D99A77C8DBC}" name="Discharge/ Transfer Destination" dataDxfId="283"/>
    <tableColumn id="36" xr3:uid="{D90791FE-C0F5-4E69-8D80-66ACF9AC9537}" name="Reason for Discharge/ Transfer" dataDxfId="282"/>
    <tableColumn id="15" xr3:uid="{D9B6A5F0-4DEE-4090-8B4F-8AE489A14D69}" name="Has patient been discharged from your facility in the past 4 weeks?" dataDxfId="281"/>
    <tableColumn id="16" xr3:uid="{87822024-7B17-41EA-A5C9-66A999F1BD30}" name="Has patient been discharged from another facility in the past 4 weeks?" dataDxfId="280"/>
    <tableColumn id="5" xr3:uid="{93852582-F89F-472D-8567-5C8E56985C9D}" name="Infection type" dataDxfId="279"/>
    <tableColumn id="12" xr3:uid="{451BBF18-8D6F-4021-9728-B5AF8843AA03}" name="Onset Date" dataDxfId="278"/>
    <tableColumn id="13" xr3:uid="{FC76EC10-E5F7-40A4-8EE0-8245AE2AB9B9}" name="Device Type(s)" dataDxfId="277"/>
    <tableColumn id="6" xr3:uid="{A4952EEE-A3B9-481D-B875-A77F56983D9F}" name="If C.diff infection, insert date of diarrhea onset (mm/dd/yyyy)" dataDxfId="276"/>
    <tableColumn id="7" xr3:uid="{24D1964D-EFE3-457E-A1E9-1B48A055B9E8}" name="Date stool specimen collected (mm/dd/yyyy)" dataDxfId="275"/>
    <tableColumn id="11" xr3:uid="{1A047C3B-C603-4788-B4E9-D3AE20F13382}" name="Stool lab test positive for C. diff? Y/N" dataDxfId="274"/>
    <tableColumn id="14" xr3:uid="{1919AF74-E5CD-4787-93AD-05176605BA68}" name="Last physical overnight location prior to this one" dataDxfId="273"/>
    <tableColumn id="18" xr3:uid="{5E3E4E3D-7462-4CF2-9DAA-47AF910B2268}" name="Diagnostic Performed? Y/N" dataDxfId="272"/>
    <tableColumn id="19" xr3:uid="{D5B714C7-5DB1-4034-8B43-A2873694EEB0}" name="Test Date" dataDxfId="271"/>
    <tableColumn id="20" xr3:uid="{156D4F2B-2F02-4608-97EF-490785C171A4}" name="Type of Test" dataDxfId="270"/>
    <tableColumn id="21" xr3:uid="{11A48405-DE03-4A20-BBBF-B12652026866}" name="Specimen Source" dataDxfId="269"/>
    <tableColumn id="23" xr3:uid="{46955F28-5CF6-456C-AE3E-AF131AE6B735}" name="Antimicrobial Resistant Organism? Y/N" dataDxfId="268"/>
    <tableColumn id="24" xr3:uid="{80B67ED4-FED4-4947-BD46-BC6F2F5759E0}" name="If Yes, Specify:" dataDxfId="267"/>
    <tableColumn id="22" xr3:uid="{998FCBB0-92C7-46D9-9E8F-E5F4C5512A03}" name="Category" dataDxfId="266">
      <calculatedColumnFormula>IF(X4="","",IFERROR(_xlfn.XLOOKUP(X4,Lookups!$H:$H,Lookups!$G:$G,""),""))</calculatedColumnFormula>
    </tableColumn>
    <tableColumn id="26" xr3:uid="{7F59AB94-601B-4039-974B-82A8FE845F5D}" name="Antimicrobial" dataDxfId="265"/>
    <tableColumn id="63" xr3:uid="{6501BEE5-F9D0-488B-BB11-F2A7109B8765}" name="Antimicrobial Class" dataDxfId="264">
      <calculatedColumnFormula>IF(X4="","",IFERROR(_xlfn.XLOOKUP(X4,Lookups!$H:$H,Lookups!$I:$I,""),""))</calculatedColumnFormula>
    </tableColumn>
    <tableColumn id="27" xr3:uid="{1350B3DF-AE15-47F4-B3E5-CBB0F788D3E6}" name="Provider" dataDxfId="263"/>
    <tableColumn id="28" xr3:uid="{D41202F0-6DB5-450C-AF90-1CBBBC191E19}" name="Antimicrobial Rx Origin" dataDxfId="262"/>
    <tableColumn id="29" xr3:uid="{E18F54C4-5F97-4FC8-9FF5-3515B6ACA8C8}" name="Antimicrobial Start Date" dataDxfId="261"/>
    <tableColumn id="30" xr3:uid="{034E8C56-EC1F-444C-AC43-5C6CC695FA55}" name="Antimicrobial End Date" dataDxfId="260"/>
    <tableColumn id="31" xr3:uid="{F39EBAEB-CC96-4B11-B778-E00217909C0B}" name="Total Days of Therapy " dataDxfId="259">
      <calculatedColumnFormula>IF(OR(ISBLANK(AB4),ISBLANK(AC4)),"",(AC4-AB4)+1)</calculatedColumnFormula>
    </tableColumn>
    <tableColumn id="32" xr3:uid="{581540C0-C797-4D76-9CBB-88AE4437C0F7}" name="Meets Criteria? Y/N" dataDxfId="258"/>
    <tableColumn id="33" xr3:uid="{D23FB09C-53C1-4CA2-8595-549D0C114E2D}" name="Antimicrobial Reassessment (Antimicrobial &quot;Time outs&quot;) Performed? Y/N" dataDxfId="257"/>
    <tableColumn id="10" xr3:uid="{EA7D14A9-3EDE-4A9E-887B-3B8348DC0068}" name="Other Antimicrobial Prescribed Name" dataDxfId="256"/>
    <tableColumn id="25" xr3:uid="{E35A0CEC-BB1C-405C-8C42-B5258A0BB741}" name="Other Antimicrobial Prescribed Class" dataDxfId="255">
      <calculatedColumnFormula>IF(AG4="","",IFERROR(_xlfn.XLOOKUP(AG4,Lookups!$H$2:$H$103,Lookups!$I$2:$I$103,""),""))</calculatedColumnFormula>
    </tableColumn>
    <tableColumn id="51" xr3:uid="{571F8DE3-163B-40EF-844E-4B812F1A3AAA}" name="Transmission-based Precautions required? Y/N " dataDxfId="254"/>
    <tableColumn id="8" xr3:uid="{59071D56-EFD9-4075-BAF1-2057F0C76CBF}" name="Type of Precaution" dataDxfId="253"/>
    <tableColumn id="53" xr3:uid="{D0FBCE7E-6485-4846-9782-FDD838F5E8F0}" name="Date Symptoms Resolved " dataDxfId="252"/>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8F0661B-23CE-4A9B-BADD-827754D8C8CF}" name="Table_Jan41112131415" displayName="Table_Jan41112131415" ref="A3:AK54" totalsRowShown="0" headerRowDxfId="251" dataDxfId="249" headerRowBorderDxfId="250">
  <autoFilter ref="A3:AK54" xr:uid="{00000000-0009-0000-0100-000001000000}"/>
  <tableColumns count="37">
    <tableColumn id="1" xr3:uid="{D3C4F92C-F6F9-42A9-8E8A-236C0628AF35}" name="Unit Name" dataDxfId="248"/>
    <tableColumn id="2" xr3:uid="{7B77AF37-B933-4E69-B745-4E10E5D0A4CD}" name="MRN" dataDxfId="247"/>
    <tableColumn id="3" xr3:uid="{69B672B7-1C50-41F1-8939-4506497D9AF9}" name="Room #" dataDxfId="246"/>
    <tableColumn id="4" xr3:uid="{B5F3C1F9-68A2-4730-A0BF-B96EE38C015A}" name="Admit Date" dataDxfId="245"/>
    <tableColumn id="35" xr3:uid="{FF94A339-E82B-4CC7-B66A-5F9E8B39EA6F}" name="Discharge/ Transfer Date" dataDxfId="244"/>
    <tableColumn id="9" xr3:uid="{4E3B4015-297F-4BC8-80DB-464D611C6828}" name="Discharge/ Transfer Destination" dataDxfId="243"/>
    <tableColumn id="36" xr3:uid="{7417AA35-5C6E-465E-937E-4E32E03A1E57}" name="Reason for Discharge/ Transfer" dataDxfId="242"/>
    <tableColumn id="15" xr3:uid="{087CBF43-7496-4287-8FAD-B390BD56CA3B}" name="Has patient been discharged from your facility in the past 4 weeks?" dataDxfId="241"/>
    <tableColumn id="16" xr3:uid="{DF071E27-2184-4DFD-8EBD-935B1A3E640C}" name="Has patient been discharged from another facility in the past 4 weeks?" dataDxfId="240"/>
    <tableColumn id="5" xr3:uid="{20D6BA07-C242-49CE-9B25-0090DAE90039}" name="Infection type" dataDxfId="239"/>
    <tableColumn id="12" xr3:uid="{5E3232AF-3668-476A-A02C-534C5C385DCC}" name="Onset Date" dataDxfId="238"/>
    <tableColumn id="13" xr3:uid="{EA1C88F8-02A7-4CAE-8425-54938CF93993}" name="Device Type(s)" dataDxfId="237"/>
    <tableColumn id="6" xr3:uid="{F5C4F4CF-A8C8-4406-92A2-EFAF07649155}" name="If C.diff infection, insert date of diarrhea onset (mm/dd/yyyy)" dataDxfId="236"/>
    <tableColumn id="7" xr3:uid="{8FAD78AC-DB53-45DA-A3C7-5AE07BD34FF1}" name="Date stool specimen collected (mm/dd/yyyy)" dataDxfId="235"/>
    <tableColumn id="11" xr3:uid="{3AB34F99-B325-437E-A826-E41DAC35AC9A}" name="Stool lab test positive for C. diff? Y/N" dataDxfId="234"/>
    <tableColumn id="14" xr3:uid="{B6104B24-CE77-4BEC-9BA0-8161BDBFD26F}" name="Last physical overnight location prior to this one" dataDxfId="233"/>
    <tableColumn id="18" xr3:uid="{8D369FBF-7169-4689-AB4F-BC8BA7F92B1A}" name="Diagnostic Performed? Y/N" dataDxfId="232"/>
    <tableColumn id="19" xr3:uid="{B98BA991-DE2E-401D-83B6-1D642FD8372D}" name="Test Date" dataDxfId="231"/>
    <tableColumn id="20" xr3:uid="{2822DAA6-41BE-4AB2-A0CD-0C300D1ABAD7}" name="Type of Test" dataDxfId="230"/>
    <tableColumn id="21" xr3:uid="{4EA12CCF-D255-487E-B10E-6703EBE756F0}" name="Specimen Source" dataDxfId="229"/>
    <tableColumn id="23" xr3:uid="{FFB12FFE-81BB-4D2C-91C1-10AA9BDD26F2}" name="Antimicrobial Resistant Organism? Y/N" dataDxfId="228"/>
    <tableColumn id="24" xr3:uid="{445CF94F-62C7-49A6-A9D5-91A5745D6628}" name="If Yes, Specify:" dataDxfId="227"/>
    <tableColumn id="22" xr3:uid="{DD2F3F5D-335E-4A99-83D9-AF7639FF1976}" name="Category" dataDxfId="226">
      <calculatedColumnFormula>IF(X4="","",IFERROR(_xlfn.XLOOKUP(X4,Lookups!$H:$H,Lookups!$G:$G,""),""))</calculatedColumnFormula>
    </tableColumn>
    <tableColumn id="26" xr3:uid="{0347781E-435C-489B-B399-A6C200426A8D}" name="Antimicrobial" dataDxfId="225"/>
    <tableColumn id="63" xr3:uid="{2AEDB507-D78B-4A92-A6BC-1ED3E0CB20BE}" name="Antimicrobial Class" dataDxfId="224">
      <calculatedColumnFormula>IF(X4="","",IFERROR(_xlfn.XLOOKUP(X4,Lookups!$H:$H,Lookups!$I:$I,""),""))</calculatedColumnFormula>
    </tableColumn>
    <tableColumn id="27" xr3:uid="{3A7C7492-E45D-4D0C-B052-8B4F14B141F7}" name="Provider" dataDxfId="223"/>
    <tableColumn id="28" xr3:uid="{B4B4C8A6-5BB7-4E8A-BF0A-D2A8741B75ED}" name="Antimicrobial Rx Origin" dataDxfId="222"/>
    <tableColumn id="29" xr3:uid="{47FE81A8-F792-4D24-8F2B-34FDF8518B75}" name="Antimicrobial Start Date" dataDxfId="221"/>
    <tableColumn id="30" xr3:uid="{08218F83-1656-4084-BB16-1B210F8C26BF}" name="Antimicrobial End Date" dataDxfId="220"/>
    <tableColumn id="31" xr3:uid="{4EFD5DC4-B705-42AD-AB6A-55A0F70390DE}" name="Total Days of Therapy " dataDxfId="219">
      <calculatedColumnFormula>IF(OR(ISBLANK(AB4),ISBLANK(AC4)),"",(AC4-AB4)+1)</calculatedColumnFormula>
    </tableColumn>
    <tableColumn id="32" xr3:uid="{8AA03C47-510E-4557-8CCE-A68A503BC84D}" name="Meets Criteria? Y/N" dataDxfId="218"/>
    <tableColumn id="33" xr3:uid="{9F804BEB-48BF-4AD7-B061-B31DCF6FE4E3}" name="Antimicrobial Reassessment (Antimicrobial &quot;Time outs&quot;) Performed? Y/N" dataDxfId="217"/>
    <tableColumn id="10" xr3:uid="{C1689748-AC42-4B18-B160-A14E7257387B}" name="Other Antimicrobial Prescribed Name" dataDxfId="216"/>
    <tableColumn id="25" xr3:uid="{D774597D-437F-4198-BAD7-4476D7B08108}" name="Other Antimicrobial Prescribed Class" dataDxfId="215">
      <calculatedColumnFormula>IF(AG4="","",IFERROR(_xlfn.XLOOKUP(AG4,Lookups!$H$2:$H$103,Lookups!$I$2:$I$103,""),""))</calculatedColumnFormula>
    </tableColumn>
    <tableColumn id="51" xr3:uid="{5B73E4A5-C869-4731-BEFC-18F8FB5DF362}" name="Transmission-based Precautions required? Y/N " dataDxfId="214"/>
    <tableColumn id="8" xr3:uid="{D7FC927F-5404-4ADA-A622-E61FF2F9CCFD}" name="Type of Precaution" dataDxfId="213"/>
    <tableColumn id="53" xr3:uid="{EC734557-2BA2-4FEC-AAA6-6E96B0687298}" name="Date Symptoms Resolved " dataDxfId="21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4D518B0-09E3-40CD-97E2-FFC75FED8676}" name="Table_Jan4111213141516" displayName="Table_Jan4111213141516" ref="A3:AK54" totalsRowShown="0" headerRowDxfId="211" dataDxfId="209" headerRowBorderDxfId="210">
  <autoFilter ref="A3:AK54" xr:uid="{00000000-0009-0000-0100-000001000000}"/>
  <tableColumns count="37">
    <tableColumn id="1" xr3:uid="{D2739037-2FCB-492E-BE2B-BCC7C1FF0CE6}" name="Unit Name" dataDxfId="208"/>
    <tableColumn id="2" xr3:uid="{463C9731-7DE5-4479-A073-80682346EEDC}" name="MRN" dataDxfId="207"/>
    <tableColumn id="3" xr3:uid="{FE86BDA9-AA90-42C8-BA5D-D84948623F7B}" name="Room #" dataDxfId="206"/>
    <tableColumn id="4" xr3:uid="{A23FAB61-A72C-465E-A065-7A4FD863C433}" name="Admit Date" dataDxfId="205"/>
    <tableColumn id="35" xr3:uid="{6F31FE68-5EF0-4A56-BDB9-A3EBA84C2A1E}" name="Discharge/ Transfer Date" dataDxfId="204"/>
    <tableColumn id="9" xr3:uid="{718824C9-D68E-48BC-A361-A29339CB7F2B}" name="Discharge/ Transfer Destination" dataDxfId="203"/>
    <tableColumn id="36" xr3:uid="{59AC8A5C-F675-4CFB-BC86-D4703E262B69}" name="Reason for Discharge/ Transfer" dataDxfId="202"/>
    <tableColumn id="15" xr3:uid="{A2917D78-5A38-4558-9579-AC23EF337614}" name="Has patient been discharged from your facility in the past 4 weeks?" dataDxfId="201"/>
    <tableColumn id="16" xr3:uid="{562EC5CC-7084-4140-BB62-2FB1872E3A0A}" name="Has patient been discharged from another facility in the past 4 weeks?" dataDxfId="200"/>
    <tableColumn id="5" xr3:uid="{A8A48B18-8F92-4C57-9886-3638E9EEC5E4}" name="Infection type" dataDxfId="199"/>
    <tableColumn id="12" xr3:uid="{1C906BA2-0F54-45A2-BEAE-8511FD8B5A6A}" name="Onset Date" dataDxfId="198"/>
    <tableColumn id="13" xr3:uid="{1792B4B2-0EEA-4A5F-96AE-FEE7476C9467}" name="Device Type(s)" dataDxfId="197"/>
    <tableColumn id="6" xr3:uid="{35D6B142-74F5-4991-8FB6-D27F139BC92E}" name="If C.diff infection, insert date of diarrhea onset (mm/dd/yyyy)" dataDxfId="196"/>
    <tableColumn id="7" xr3:uid="{725900D7-0912-4E92-92F0-65C414FB4DBD}" name="Date stool specimen collected (mm/dd/yyyy)" dataDxfId="195"/>
    <tableColumn id="11" xr3:uid="{67F93ADD-D2E8-4965-890C-7FF0DCB4E616}" name="Stool lab test positive for C. diff? Y/N" dataDxfId="194"/>
    <tableColumn id="14" xr3:uid="{269E2137-97CE-4C2B-B087-EA9CFFA0D743}" name="Last physical overnight location prior to this one" dataDxfId="193"/>
    <tableColumn id="18" xr3:uid="{A5F9A96C-57D8-41AE-95A7-05B4797E48D6}" name="Diagnostic Performed? Y/N" dataDxfId="192"/>
    <tableColumn id="19" xr3:uid="{384C4A44-B105-497E-B8F3-654FCE58FD14}" name="Test Date" dataDxfId="191"/>
    <tableColumn id="20" xr3:uid="{008A8557-5C80-4683-8006-6435EC3FC638}" name="Type of Test" dataDxfId="190"/>
    <tableColumn id="21" xr3:uid="{12AD4E5A-20F3-49FB-9844-493CBD785AF8}" name="Specimen Source" dataDxfId="189"/>
    <tableColumn id="23" xr3:uid="{5DF4F9DB-28E6-4E0B-BF62-620852F67924}" name="Antimicrobial Resistant Organism? Y/N" dataDxfId="188"/>
    <tableColumn id="24" xr3:uid="{428749AB-27FB-4149-A3B4-5C898CCB5777}" name="If Yes, Specify:" dataDxfId="187"/>
    <tableColumn id="22" xr3:uid="{F21E806B-726D-47A5-B093-D29780E1306F}" name="Category" dataDxfId="186">
      <calculatedColumnFormula>IF(X4="","",IFERROR(_xlfn.XLOOKUP(X4,Lookups!$H:$H,Lookups!$G:$G,""),""))</calculatedColumnFormula>
    </tableColumn>
    <tableColumn id="26" xr3:uid="{B7E10A39-52CC-48A7-9709-F1B0E2DE4583}" name="Antimicrobial" dataDxfId="185"/>
    <tableColumn id="63" xr3:uid="{C8A1C5F1-3230-4F1A-80D1-48964D4130DB}" name="Antimicrobial Class" dataDxfId="184">
      <calculatedColumnFormula>IF(X4="","",IFERROR(_xlfn.XLOOKUP(X4,Lookups!$H:$H,Lookups!$I:$I,""),""))</calculatedColumnFormula>
    </tableColumn>
    <tableColumn id="27" xr3:uid="{773F71AD-5817-4A75-8639-CC1D4B827F83}" name="Provider" dataDxfId="183"/>
    <tableColumn id="28" xr3:uid="{40F99498-604B-4901-972A-50C8CEB3DA38}" name="Antimicrobial Rx Origin" dataDxfId="182"/>
    <tableColumn id="29" xr3:uid="{54280110-414F-4089-AB2F-D93BEAEA9A72}" name="Antimicrobial Start Date" dataDxfId="181"/>
    <tableColumn id="30" xr3:uid="{0FC0D64D-3BFB-4E2E-9AF6-494CC5162404}" name="Antimicrobial End Date" dataDxfId="180"/>
    <tableColumn id="31" xr3:uid="{08C7839C-4441-4BF0-B5F9-F0C1621AF9CB}" name="Total Days of Therapy " dataDxfId="179">
      <calculatedColumnFormula>IF(OR(ISBLANK(AB4),ISBLANK(AC4)),"",(AC4-AB4)+1)</calculatedColumnFormula>
    </tableColumn>
    <tableColumn id="32" xr3:uid="{4B4BE074-E294-4D20-A2AB-F5A573B5940E}" name="Meets Criteria? Y/N" dataDxfId="178"/>
    <tableColumn id="33" xr3:uid="{0DBE9F30-FD23-4E8E-8EE4-3686A318F927}" name="Antimicrobial Reassessment (Antimicrobial &quot;Time outs&quot;) Performed? Y/N" dataDxfId="177"/>
    <tableColumn id="10" xr3:uid="{90934D43-3068-4431-9E30-35783291FC0E}" name="Other Antimicrobial Prescribed Name" dataDxfId="176"/>
    <tableColumn id="25" xr3:uid="{F8D99616-808F-49D0-AE27-ADCB0838155C}" name="Other Antimicrobial Prescribed Class" dataDxfId="175">
      <calculatedColumnFormula>IF(AG4="","",IFERROR(_xlfn.XLOOKUP(AG4,Lookups!$H$2:$H$103,Lookups!$I$2:$I$103,""),""))</calculatedColumnFormula>
    </tableColumn>
    <tableColumn id="51" xr3:uid="{2CF95C6A-DAB1-41D7-B0D9-432459DEB2D0}" name="Transmission-based Precautions required? Y/N " dataDxfId="174"/>
    <tableColumn id="8" xr3:uid="{BDE46AC5-D7C2-4DCC-B4ED-66DF8D8D83CE}" name="Type of Precaution" dataDxfId="173"/>
    <tableColumn id="53" xr3:uid="{185A2F48-D364-49A8-864A-FDD841AD8CCE}" name="Date Symptoms Resolved " dataDxfId="17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AA4459B-4CDC-4DEF-ABB0-5C054CEF1E23}" name="Table_Jan411121314151617" displayName="Table_Jan411121314151617" ref="A3:AK54" totalsRowShown="0" headerRowDxfId="171" dataDxfId="169" headerRowBorderDxfId="170">
  <autoFilter ref="A3:AK54" xr:uid="{00000000-0009-0000-0100-000001000000}"/>
  <tableColumns count="37">
    <tableColumn id="1" xr3:uid="{E0E0D7F3-F31F-432A-8869-994F8FEC4545}" name="Unit Name" dataDxfId="168"/>
    <tableColumn id="2" xr3:uid="{E5A9A94F-4830-4E82-B3BE-A76E1D7F89E4}" name="MRN" dataDxfId="167"/>
    <tableColumn id="3" xr3:uid="{42CB8D89-5072-49CC-87E0-B5EF645BE92A}" name="Room #" dataDxfId="166"/>
    <tableColumn id="4" xr3:uid="{8A8718E7-31EA-44C1-B585-808C25837A49}" name="Admit Date" dataDxfId="165"/>
    <tableColumn id="35" xr3:uid="{339513EC-F27F-423D-80EF-D58C076A8B25}" name="Discharge/ Transfer Date" dataDxfId="164"/>
    <tableColumn id="9" xr3:uid="{3C213792-F3D0-4CE3-BBD3-F01940DCC44F}" name="Discharge/ Transfer Destination" dataDxfId="163"/>
    <tableColumn id="36" xr3:uid="{E7A5327E-7CAB-4FF3-9937-1DD8F83750AF}" name="Reason for Discharge/ Transfer" dataDxfId="162"/>
    <tableColumn id="15" xr3:uid="{74395A0C-1A95-47B8-A986-E6A0FD1EC671}" name="Has patient been discharged from your facility in the past 4 weeks?" dataDxfId="161"/>
    <tableColumn id="16" xr3:uid="{EBD5A429-D240-459E-B23F-A885AC266ACB}" name="Has patient been discharged from another facility in the past 4 weeks?" dataDxfId="160"/>
    <tableColumn id="5" xr3:uid="{79D217E7-C05A-4250-A5EA-084D2DE8F4AF}" name="Infection type" dataDxfId="159"/>
    <tableColumn id="12" xr3:uid="{CA51434E-0928-4502-85AB-9569E5BD75F5}" name="Onset Date" dataDxfId="158"/>
    <tableColumn id="13" xr3:uid="{F36BA5AD-B9FE-49EC-AE06-5342DDDB469E}" name="Device Type(s)" dataDxfId="157"/>
    <tableColumn id="6" xr3:uid="{2D32C9DD-32BB-43F9-A0C6-23262065E1C4}" name="If C.diff infection, insert date of diarrhea onset (mm/dd/yyyy)" dataDxfId="156"/>
    <tableColumn id="7" xr3:uid="{7EB40F55-AF33-455F-A194-5E92FECBDC21}" name="Date stool specimen collected (mm/dd/yyyy)" dataDxfId="155"/>
    <tableColumn id="11" xr3:uid="{42CDB319-42FC-4E9C-8BB8-CCBD97D4FF92}" name="Stool lab test positive for C. diff? Y/N" dataDxfId="154"/>
    <tableColumn id="14" xr3:uid="{65349F0E-E643-4285-96D6-D73E75A14DEA}" name="Last physical overnight location prior to this one" dataDxfId="153"/>
    <tableColumn id="18" xr3:uid="{24A85593-F759-4B46-AA8B-2F132A2E70B3}" name="Diagnostic Performed? Y/N" dataDxfId="152"/>
    <tableColumn id="19" xr3:uid="{72953F6A-DA7B-4E58-9E81-320DA0F3ED1D}" name="Test Date" dataDxfId="151"/>
    <tableColumn id="20" xr3:uid="{FF38B7FC-CA16-4ADC-8488-7D8B8F3A3E21}" name="Type of Test" dataDxfId="150"/>
    <tableColumn id="21" xr3:uid="{BEDB8A3D-49B5-4526-8575-A57B96903C6E}" name="Specimen Source" dataDxfId="149"/>
    <tableColumn id="23" xr3:uid="{C762888E-9CC8-4808-9AC3-140390A07E22}" name="Antimicrobial Resistant Organism? Y/N" dataDxfId="148"/>
    <tableColumn id="24" xr3:uid="{29C83CE9-2747-48CF-9A6E-27E554CD52DA}" name="If Yes, Specify:" dataDxfId="147"/>
    <tableColumn id="22" xr3:uid="{8602EE1A-5BD4-4F93-B35C-EF0DED8E62DF}" name="Category" dataDxfId="146">
      <calculatedColumnFormula>IF(X4="","",IFERROR(_xlfn.XLOOKUP(X4,Lookups!$H:$H,Lookups!$G:$G,""),""))</calculatedColumnFormula>
    </tableColumn>
    <tableColumn id="26" xr3:uid="{DFD742E1-AAB5-4184-8E04-72367049FBEA}" name="Antimicrobial" dataDxfId="145"/>
    <tableColumn id="63" xr3:uid="{F043BFFD-9430-4A45-8A9C-16B3F89910C9}" name="Antimicrobial Class" dataDxfId="144">
      <calculatedColumnFormula>IF(X4="","",IFERROR(_xlfn.XLOOKUP(X4,Lookups!$H:$H,Lookups!$I:$I,""),""))</calculatedColumnFormula>
    </tableColumn>
    <tableColumn id="27" xr3:uid="{2FB6319E-486B-4C4D-8DD4-F18D0EAEA36A}" name="Provider" dataDxfId="143"/>
    <tableColumn id="28" xr3:uid="{5C59468F-E525-4C62-A7B9-188B1E5E52A7}" name="Antimicrobial Rx Origin" dataDxfId="142"/>
    <tableColumn id="29" xr3:uid="{3CB40D37-C125-4A36-A90F-E726460995AB}" name="Antimicrobial Start Date" dataDxfId="141"/>
    <tableColumn id="30" xr3:uid="{8DDDEC22-08EF-4F30-8785-19E5D41C8EFB}" name="Antimicrobial End Date" dataDxfId="140"/>
    <tableColumn id="31" xr3:uid="{A1D9D5DE-082E-44B5-8BEC-8BD792AAF05A}" name="Total Days of Therapy " dataDxfId="139">
      <calculatedColumnFormula>IF(OR(ISBLANK(AB4),ISBLANK(AC4)),"",(AC4-AB4)+1)</calculatedColumnFormula>
    </tableColumn>
    <tableColumn id="32" xr3:uid="{998692A9-6475-461C-8A9D-ED6D61596645}" name="Meets Criteria? Y/N" dataDxfId="138"/>
    <tableColumn id="33" xr3:uid="{CB04CC5F-8C0E-4584-9381-B1B5EBB6D908}" name="Antimicrobial Reassessment (Antimicrobial &quot;Time outs&quot;) Performed? Y/N" dataDxfId="137"/>
    <tableColumn id="10" xr3:uid="{6AC413C1-3B13-4E11-B39C-0ABCAF273291}" name="Other Antimicrobial Prescribed Name" dataDxfId="136"/>
    <tableColumn id="25" xr3:uid="{14C9E9AB-2003-4FFE-B08A-8E294D5E22F3}" name="Other Antimicrobial Prescribed Class" dataDxfId="135">
      <calculatedColumnFormula>IF(AG4="","",IFERROR(_xlfn.XLOOKUP(AG4,Lookups!$H$2:$H$103,Lookups!$I$2:$I$103,""),""))</calculatedColumnFormula>
    </tableColumn>
    <tableColumn id="51" xr3:uid="{902F581A-143B-4EAB-893C-6999B3FE61E8}" name="Transmission-based Precautions required? Y/N " dataDxfId="134"/>
    <tableColumn id="8" xr3:uid="{4A12B0C6-504A-4495-BF2A-FA3D1F3DEA62}" name="Type of Precaution" dataDxfId="133"/>
    <tableColumn id="53" xr3:uid="{7874AAF9-2E9C-4A76-8B9C-419D9803A858}" name="Date Symptoms Resolved " dataDxfId="132"/>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FD6D54F-AB7D-4F33-AFCC-15B684C688C8}" name="Table_Jan41112131415161718" displayName="Table_Jan41112131415161718" ref="A3:AK54" totalsRowShown="0" headerRowDxfId="131" dataDxfId="129" headerRowBorderDxfId="130">
  <autoFilter ref="A3:AK54" xr:uid="{00000000-0009-0000-0100-000001000000}"/>
  <tableColumns count="37">
    <tableColumn id="1" xr3:uid="{465C3409-0063-4105-BF98-A07C3A6477C6}" name="Unit Name" dataDxfId="128"/>
    <tableColumn id="2" xr3:uid="{5D49EA10-751A-407A-9F23-05C6404096AB}" name="MRN" dataDxfId="127"/>
    <tableColumn id="3" xr3:uid="{7805178A-92E7-4556-BB99-4DE941E21213}" name="Room #" dataDxfId="126"/>
    <tableColumn id="4" xr3:uid="{A39792D9-CE96-4B38-82FD-2DBCF73397B8}" name="Admit Date" dataDxfId="125"/>
    <tableColumn id="35" xr3:uid="{46E9C6DA-A439-4888-9D5F-FF38D41280E8}" name="Discharge/ Transfer Date" dataDxfId="124"/>
    <tableColumn id="9" xr3:uid="{EFDBBDE1-48B1-40A4-8FFA-5F4AAE4FBEE3}" name="Discharge/ Transfer Destination" dataDxfId="123"/>
    <tableColumn id="36" xr3:uid="{EF7DF626-4F88-4055-ACEC-CDA82F49D9A0}" name="Reason for Discharge/ Transfer" dataDxfId="122"/>
    <tableColumn id="15" xr3:uid="{BA63D224-7D56-4E04-8BA5-223CC355E6AC}" name="Has patient been discharged from your facility in the past 4 weeks?" dataDxfId="121"/>
    <tableColumn id="16" xr3:uid="{2AD81F15-F817-478F-8670-A05C46AF8019}" name="Has patient been discharged from another facility in the past 4 weeks?" dataDxfId="120"/>
    <tableColumn id="5" xr3:uid="{09F0A15E-D49E-481A-9A92-95796E26F8C1}" name="Infection type" dataDxfId="119"/>
    <tableColumn id="12" xr3:uid="{C2C67706-9B79-47EE-9EF5-5406DEC50B1A}" name="Onset Date" dataDxfId="118"/>
    <tableColumn id="13" xr3:uid="{75C43BC4-F0D4-44F7-AD6C-3B3DE88BDED8}" name="Device Type(s)" dataDxfId="117"/>
    <tableColumn id="6" xr3:uid="{9594D8F8-8ADD-4582-A71B-CD553D0F9868}" name="If C.diff infection, insert date of diarrhea onset (mm/dd/yyyy)" dataDxfId="116"/>
    <tableColumn id="7" xr3:uid="{EFEFC089-3528-483F-9D20-CBBBDA6D0777}" name="Date stool specimen collected (mm/dd/yyyy)" dataDxfId="115"/>
    <tableColumn id="11" xr3:uid="{EFB20727-6319-45B9-B580-AC6297967FE2}" name="Stool lab test positive for C. diff? Y/N" dataDxfId="114"/>
    <tableColumn id="14" xr3:uid="{E8C7A5B9-8D43-4CCE-9AD9-5C20B64FEA9C}" name="Last physical overnight location prior to this one" dataDxfId="113"/>
    <tableColumn id="18" xr3:uid="{197A655B-8693-4B94-88C8-794DB877C224}" name="Diagnostic Performed? Y/N" dataDxfId="112"/>
    <tableColumn id="19" xr3:uid="{69425A65-8588-448D-BC22-5394877181CE}" name="Test Date" dataDxfId="111"/>
    <tableColumn id="20" xr3:uid="{97BB8993-B6BC-433A-AD6C-2E66DC679107}" name="Type of Test" dataDxfId="110"/>
    <tableColumn id="21" xr3:uid="{D8AEB261-9915-4D7F-A545-F5E077BB82D7}" name="Specimen Source" dataDxfId="109"/>
    <tableColumn id="23" xr3:uid="{70C7FC6A-D30F-44A2-83F7-C497AC7F0EC4}" name="Antimicrobial Resistant Organism? Y/N" dataDxfId="108"/>
    <tableColumn id="24" xr3:uid="{78267453-056B-4F15-80E4-6AAA75ADA7BE}" name="If Yes, Specify:" dataDxfId="107"/>
    <tableColumn id="22" xr3:uid="{E6943FA8-BFF7-48FF-8735-9476BB75F5C9}" name="Category" dataDxfId="106">
      <calculatedColumnFormula>IF(X4="","",IFERROR(_xlfn.XLOOKUP(X4,Lookups!$H:$H,Lookups!$G:$G,""),""))</calculatedColumnFormula>
    </tableColumn>
    <tableColumn id="26" xr3:uid="{40F85097-B30A-443A-8F1C-6DA11AC28055}" name="Antimicrobial" dataDxfId="105"/>
    <tableColumn id="63" xr3:uid="{D842CEC2-15E4-4B4D-A9FE-111EAE7FE782}" name="Antimicrobial Class" dataDxfId="104">
      <calculatedColumnFormula>IF(X4="","",IFERROR(_xlfn.XLOOKUP(X4,Lookups!$H:$H,Lookups!$I:$I,""),""))</calculatedColumnFormula>
    </tableColumn>
    <tableColumn id="27" xr3:uid="{51BA01FF-CA14-4331-96A3-691F352F0DBF}" name="Provider" dataDxfId="103"/>
    <tableColumn id="28" xr3:uid="{109FD24B-6ED6-49C9-AA36-E2CE4E259851}" name="Antimicrobial Rx Origin" dataDxfId="102"/>
    <tableColumn id="29" xr3:uid="{4FB50728-3A08-4D07-B5C5-D36C84D5712E}" name="Antimicrobial Start Date" dataDxfId="101"/>
    <tableColumn id="30" xr3:uid="{3AE73183-863E-419B-A485-4DF7E3993871}" name="Antimicrobial End Date" dataDxfId="100"/>
    <tableColumn id="31" xr3:uid="{99355F24-975B-41D0-ACC5-3468A4280751}" name="Total Days of Therapy " dataDxfId="99">
      <calculatedColumnFormula>IF(OR(ISBLANK(AB4),ISBLANK(AC4)),"",(AC4-AB4)+1)</calculatedColumnFormula>
    </tableColumn>
    <tableColumn id="32" xr3:uid="{08700BD8-AA86-475B-AEAB-5B651D1EACD4}" name="Meets Criteria? Y/N" dataDxfId="98"/>
    <tableColumn id="33" xr3:uid="{7F43259D-90E6-44B3-978E-AD869D6BD2F7}" name="Antimicrobial Reassessment (Antimicrobial &quot;Time outs&quot;) Performed? Y/N" dataDxfId="97"/>
    <tableColumn id="10" xr3:uid="{C14E4226-8203-44B7-B1DA-14696D7EDF35}" name="Other Antimicrobial Prescribed Name" dataDxfId="96"/>
    <tableColumn id="25" xr3:uid="{152A7B5F-232B-4FDF-A8F0-D968D6AB4425}" name="Other Antimicrobial Prescribed Class" dataDxfId="95">
      <calculatedColumnFormula>IF(AG4="","",IFERROR(_xlfn.XLOOKUP(AG4,Lookups!$H$2:$H$103,Lookups!$I$2:$I$103,""),""))</calculatedColumnFormula>
    </tableColumn>
    <tableColumn id="51" xr3:uid="{1558BBC2-75FA-49D8-8685-E1DF8ABABC0D}" name="Transmission-based Precautions required? Y/N " dataDxfId="94"/>
    <tableColumn id="8" xr3:uid="{0A26CAC2-B042-478C-856A-79BCEF6C5A94}" name="Type of Precaution" dataDxfId="93"/>
    <tableColumn id="53" xr3:uid="{9EDDBC68-AFAE-42CC-AE2F-704489D64AF8}" name="Date Symptoms Resolved " dataDxfId="92"/>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14FBA63-8F63-41E8-9178-FB61B6104894}" name="Table_Jan4111213141516171819" displayName="Table_Jan4111213141516171819" ref="A3:AK54" totalsRowShown="0" headerRowDxfId="91" dataDxfId="89" headerRowBorderDxfId="90">
  <autoFilter ref="A3:AK54" xr:uid="{00000000-0009-0000-0100-000001000000}"/>
  <tableColumns count="37">
    <tableColumn id="1" xr3:uid="{28FF2104-E212-4BB7-8E11-06331BB8C5A4}" name="Unit Name" dataDxfId="88"/>
    <tableColumn id="2" xr3:uid="{27D40912-D497-4B0B-8998-AFACB79E7750}" name="MRN" dataDxfId="87"/>
    <tableColumn id="3" xr3:uid="{F0D36EA6-95CE-4307-905A-6C725CD3E926}" name="Room #" dataDxfId="86"/>
    <tableColumn id="4" xr3:uid="{4A45BD22-7E59-405D-9AEB-802C4B839E3D}" name="Admit Date" dataDxfId="85"/>
    <tableColumn id="35" xr3:uid="{B85183E0-AA4A-4032-86C2-CC0160C57680}" name="Discharge/ Transfer Date" dataDxfId="84"/>
    <tableColumn id="9" xr3:uid="{EA734752-B060-4CA1-AAEF-5BAD1FB03D89}" name="Discharge/ Transfer Destination" dataDxfId="83"/>
    <tableColumn id="36" xr3:uid="{F8BF8193-A389-462E-849B-DF565D5F85DE}" name="Reason for Discharge/ Transfer" dataDxfId="82"/>
    <tableColumn id="15" xr3:uid="{B57DA60B-0750-401F-9E0B-8E570F2C3B98}" name="Has patient been discharged from your facility in the past 4 weeks?" dataDxfId="81"/>
    <tableColumn id="16" xr3:uid="{B1AD249C-80C9-4257-A4BC-89BDE99D5C14}" name="Has patient been discharged from another facility in the past 4 weeks?" dataDxfId="80"/>
    <tableColumn id="5" xr3:uid="{190D4D90-1D6F-4369-BF3E-A67029BFBF6C}" name="Infection type" dataDxfId="79"/>
    <tableColumn id="12" xr3:uid="{FB211DB5-41E2-43FC-84AD-98E367CE0530}" name="Onset Date" dataDxfId="78"/>
    <tableColumn id="13" xr3:uid="{E67415A5-47C7-447A-BE42-502A77EF97FB}" name="Device Type(s)" dataDxfId="77"/>
    <tableColumn id="6" xr3:uid="{C624443B-8795-4164-9D41-03E605E2E59A}" name="If C.diff infection, insert date of diarrhea onset (mm/dd/yyyy)" dataDxfId="76"/>
    <tableColumn id="7" xr3:uid="{764E5590-EFFB-4A62-84A6-C34FBE955CEC}" name="Date stool specimen collected (mm/dd/yyyy)" dataDxfId="75"/>
    <tableColumn id="11" xr3:uid="{94471798-1BDA-45CC-935B-0E6F2590706F}" name="Stool lab test positive for C. diff? Y/N" dataDxfId="74"/>
    <tableColumn id="14" xr3:uid="{7D7487DE-010C-4A45-AB84-F863F2BAB07C}" name="Last physical overnight location prior to this one" dataDxfId="73"/>
    <tableColumn id="18" xr3:uid="{708BC0D2-780E-4F0B-A129-146138FF4F54}" name="Diagnostic Performed? Y/N" dataDxfId="72"/>
    <tableColumn id="19" xr3:uid="{353EA9EB-6DB2-4F47-B1EC-043766715424}" name="Test Date" dataDxfId="71"/>
    <tableColumn id="20" xr3:uid="{3256128D-0F9E-46DE-B430-2CB6B03A4699}" name="Type of Test" dataDxfId="70"/>
    <tableColumn id="21" xr3:uid="{28E78A9F-7331-49E3-BBAE-A47C7C9C0AA1}" name="Specimen Source" dataDxfId="69"/>
    <tableColumn id="23" xr3:uid="{0FC37609-C355-4B60-A915-6B6F9AB6704F}" name="Antimicrobial Resistant Organism? Y/N" dataDxfId="68"/>
    <tableColumn id="24" xr3:uid="{B6EFD480-2222-422B-9B70-9055443B08E8}" name="If Yes, Specify:" dataDxfId="67"/>
    <tableColumn id="22" xr3:uid="{C5D08C2E-E4CA-4B90-B1DE-F116173B7FB0}" name="Category" dataDxfId="66">
      <calculatedColumnFormula>IF(X4="","",IFERROR(_xlfn.XLOOKUP(X4,Lookups!$H:$H,Lookups!$G:$G,""),""))</calculatedColumnFormula>
    </tableColumn>
    <tableColumn id="26" xr3:uid="{56D0B594-2305-4D1E-BDF4-A31F44FD4903}" name="Antimicrobial" dataDxfId="65"/>
    <tableColumn id="63" xr3:uid="{41FCA4AB-E27A-4F65-83DC-BF79E9CB7BAE}" name="Antimicrobial Class" dataDxfId="64">
      <calculatedColumnFormula>IF(X4="","",IFERROR(_xlfn.XLOOKUP(X4,Lookups!$H:$H,Lookups!$I:$I,""),""))</calculatedColumnFormula>
    </tableColumn>
    <tableColumn id="27" xr3:uid="{3F680786-7FB7-45F6-A9EC-7BD551D927D3}" name="Provider" dataDxfId="63"/>
    <tableColumn id="28" xr3:uid="{98176710-8C48-42BF-AAE2-4D07659B948A}" name="Antimicrobial Rx Origin" dataDxfId="62"/>
    <tableColumn id="29" xr3:uid="{18C4C81D-3BFF-49A2-A89F-CE4FA80FD8B4}" name="Antimicrobial Start Date" dataDxfId="61"/>
    <tableColumn id="30" xr3:uid="{27833535-6024-478B-BE8C-619C068B1813}" name="Antimicrobial End Date" dataDxfId="60"/>
    <tableColumn id="31" xr3:uid="{34B8446A-33C0-4C71-BBDC-44A70B20C5EC}" name="Total Days of Therapy " dataDxfId="59">
      <calculatedColumnFormula>IF(OR(ISBLANK(AB4),ISBLANK(AC4)),"",(AC4-AB4)+1)</calculatedColumnFormula>
    </tableColumn>
    <tableColumn id="32" xr3:uid="{DF245190-1C38-4CA3-A67C-157AC4BC2E75}" name="Meets Criteria? Y/N" dataDxfId="58"/>
    <tableColumn id="33" xr3:uid="{6BFE73E3-0B73-401F-82F7-C07165C36C68}" name="Antimicrobial Reassessment (Antimicrobial &quot;Time outs&quot;) Performed? Y/N" dataDxfId="57"/>
    <tableColumn id="10" xr3:uid="{37F87BA5-E12D-4871-ACF5-C993E91F6A95}" name="Other Antimicrobial Prescribed Name" dataDxfId="56"/>
    <tableColumn id="25" xr3:uid="{EC280B60-86C7-4423-A963-9754D2A96389}" name="Other Antimicrobial Prescribed Class" dataDxfId="55">
      <calculatedColumnFormula>IF(AG4="","",IFERROR(_xlfn.XLOOKUP(AG4,Lookups!$H$2:$H$103,Lookups!$I$2:$I$103,""),""))</calculatedColumnFormula>
    </tableColumn>
    <tableColumn id="51" xr3:uid="{AA5E4315-7B0A-4914-837B-756B708EA6D4}" name="Transmission-based Precautions required? Y/N " dataDxfId="54"/>
    <tableColumn id="8" xr3:uid="{5C021012-29E1-42A5-A5AC-F798F992EDA8}" name="Type of Precaution" dataDxfId="53"/>
    <tableColumn id="53" xr3:uid="{32EB661B-9F42-4D1A-B29F-0E7D150CBBB9}" name="Date Symptoms Resolved " dataDxfId="52"/>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A3DB1EC-AB43-4E0B-B89B-C96F6ED5FDE6}" name="Table_Jan411121314151617181920" displayName="Table_Jan411121314151617181920" ref="A3:AK54" totalsRowShown="0" headerRowDxfId="51" dataDxfId="49" headerRowBorderDxfId="50">
  <autoFilter ref="A3:AK54" xr:uid="{00000000-0009-0000-0100-000001000000}"/>
  <tableColumns count="37">
    <tableColumn id="1" xr3:uid="{363F0AAC-82C8-4B3C-9D45-84D065987AB2}" name="Unit Name" dataDxfId="48"/>
    <tableColumn id="2" xr3:uid="{568CC9D2-4935-4AFF-BD47-A62E677136E6}" name="MRN" dataDxfId="47"/>
    <tableColumn id="3" xr3:uid="{A84505C9-030D-48D6-B16B-6B0ABE90ABCB}" name="Room #" dataDxfId="46"/>
    <tableColumn id="4" xr3:uid="{69A1D94F-D601-4164-B3A5-730D00775253}" name="Admit Date" dataDxfId="45"/>
    <tableColumn id="35" xr3:uid="{21FB01CC-515A-408A-9C6C-13DFDDFDE0EA}" name="Discharge/ Transfer Date" dataDxfId="44"/>
    <tableColumn id="9" xr3:uid="{4A18FB6D-8E05-4C89-A05A-D83F798D4F48}" name="Discharge/ Transfer Destination" dataDxfId="43"/>
    <tableColumn id="36" xr3:uid="{BC52EC34-E25E-4A22-9811-BB88101DA2EF}" name="Reason for Discharge/ Transfer" dataDxfId="42"/>
    <tableColumn id="15" xr3:uid="{8E3C8C97-F10C-4966-8DA3-5CF5FDEEF43E}" name="Has patient been discharged from your facility in the past 4 weeks?" dataDxfId="41"/>
    <tableColumn id="16" xr3:uid="{27FC1D6B-97E3-4212-8011-F9D089563609}" name="Has patient been discharged from another facility in the past 4 weeks?" dataDxfId="40"/>
    <tableColumn id="5" xr3:uid="{783A129B-806C-46C7-A8F5-C5C3D2FC969D}" name="Infection type" dataDxfId="39"/>
    <tableColumn id="12" xr3:uid="{4EFCE4C3-0241-4D57-9731-06259050F3FF}" name="Onset Date" dataDxfId="38"/>
    <tableColumn id="13" xr3:uid="{0FA33468-0D7D-4EC6-9171-46EC1FF97652}" name="Device Type(s)" dataDxfId="37"/>
    <tableColumn id="6" xr3:uid="{44D917CF-3052-4924-9151-7D6865466222}" name="If C.diff infection, insert date of diarrhea onset (mm/dd/yyyy)" dataDxfId="36"/>
    <tableColumn id="7" xr3:uid="{B448372C-27FC-4B11-BFFB-AE9EEDB15C64}" name="Date stool specimen collected (mm/dd/yyyy)" dataDxfId="35"/>
    <tableColumn id="11" xr3:uid="{B52BBDC3-7842-4D00-9844-4FAD31525C37}" name="Stool lab test positive for C. diff? Y/N" dataDxfId="34"/>
    <tableColumn id="14" xr3:uid="{324575D1-A4EA-4025-9C04-AE3E08B3ED9E}" name="Last physical overnight location prior to this one" dataDxfId="33"/>
    <tableColumn id="18" xr3:uid="{6A4F260C-89C8-44E7-BF4A-016D1A193217}" name="Diagnostic Performed? Y/N" dataDxfId="32"/>
    <tableColumn id="19" xr3:uid="{850A8C82-6D54-4368-BA6B-1D64AE923EF5}" name="Test Date" dataDxfId="31"/>
    <tableColumn id="20" xr3:uid="{C496CFDD-D20E-4AB6-9081-D2439A8E2D1E}" name="Type of Test" dataDxfId="30"/>
    <tableColumn id="21" xr3:uid="{41C245BD-3C02-40BA-92B3-8022AFED77DC}" name="Specimen Source" dataDxfId="29"/>
    <tableColumn id="23" xr3:uid="{D4ACAEDF-1CE7-488A-AD0A-1A276B59827C}" name="Antimicrobial Resistant Organism? Y/N" dataDxfId="28"/>
    <tableColumn id="24" xr3:uid="{7176B052-424A-497B-9488-E5A1ABF95898}" name="If Yes, Specify:" dataDxfId="27"/>
    <tableColumn id="22" xr3:uid="{F1B8D23A-EC6B-4B51-B440-E9F722D3A93D}" name="Category" dataDxfId="26">
      <calculatedColumnFormula>IF(X4="","",IFERROR(_xlfn.XLOOKUP(X4,Lookups!$H:$H,Lookups!$G:$G,""),""))</calculatedColumnFormula>
    </tableColumn>
    <tableColumn id="26" xr3:uid="{30C61637-8C21-49E8-B46E-04186465E0F6}" name="Antimicrobial" dataDxfId="25"/>
    <tableColumn id="63" xr3:uid="{4004D6D0-70E6-4864-8F64-A2ACDFCD4CD2}" name="Antimicrobial Class" dataDxfId="24">
      <calculatedColumnFormula>IF(X4="","",IFERROR(_xlfn.XLOOKUP(X4,Lookups!$H:$H,Lookups!$I:$I,""),""))</calculatedColumnFormula>
    </tableColumn>
    <tableColumn id="27" xr3:uid="{3D6DE3C0-7E54-4304-980A-BCD7A63A5314}" name="Provider" dataDxfId="23"/>
    <tableColumn id="28" xr3:uid="{5D67779C-DB6B-44A2-9B61-3FFF32F99B20}" name="Antimicrobial Rx Origin" dataDxfId="22"/>
    <tableColumn id="29" xr3:uid="{88D2511A-62EB-46FF-877B-6CDDBC97E39E}" name="Antimicrobial Start Date" dataDxfId="21"/>
    <tableColumn id="30" xr3:uid="{04064251-D382-4ABD-98AD-34B7E989B29C}" name="Antimicrobial End Date" dataDxfId="20"/>
    <tableColumn id="31" xr3:uid="{3C3710B6-B57E-48A8-94A1-1CCBF953816B}" name="Total Days of Therapy " dataDxfId="19">
      <calculatedColumnFormula>IF(OR(ISBLANK(AB4),ISBLANK(AC4)),"",(AC4-AB4)+1)</calculatedColumnFormula>
    </tableColumn>
    <tableColumn id="32" xr3:uid="{AF8990BF-AFCD-48E2-94F8-229889C1B26C}" name="Meets Criteria? Y/N" dataDxfId="18"/>
    <tableColumn id="33" xr3:uid="{CAD73744-1360-47BE-B158-E074FABC05A1}" name="Antimicrobial Reassessment (Antimicrobial &quot;Time outs&quot;) Performed? Y/N" dataDxfId="17"/>
    <tableColumn id="10" xr3:uid="{2293C876-1206-433A-87F8-AF945B1FC928}" name="Other Antimicrobial Prescribed Name" dataDxfId="16"/>
    <tableColumn id="25" xr3:uid="{4FF1E2F4-4C94-4D88-A4C3-0D36219C37D1}" name="Other Antimicrobial Prescribed Class" dataDxfId="15">
      <calculatedColumnFormula>IF(AG4="","",IFERROR(_xlfn.XLOOKUP(AG4,Lookups!$H$2:$H$103,Lookups!$I$2:$I$103,""),""))</calculatedColumnFormula>
    </tableColumn>
    <tableColumn id="51" xr3:uid="{07EC5FD8-2859-420A-AA52-BDF87A6B63F3}" name="Transmission-based Precautions required? Y/N " dataDxfId="14"/>
    <tableColumn id="8" xr3:uid="{3B1A7394-F10C-4FDD-98E8-82174FCD31B0}" name="Type of Precaution" dataDxfId="13"/>
    <tableColumn id="53" xr3:uid="{4C02DECD-A7D3-4EBA-97C7-D98E2BAFFC7B}" name="Date Symptoms Resolved " dataDxfId="12"/>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F000000}" name="Device_Type" displayName="Device_Type" ref="A1:A7" totalsRowShown="0" headerRowDxfId="11">
  <autoFilter ref="A1:A7" xr:uid="{00000000-0009-0000-0100-000002000000}"/>
  <tableColumns count="1">
    <tableColumn id="1" xr3:uid="{00000000-0010-0000-0F00-000001000000}" name="Device_Type"/>
  </tableColumns>
  <tableStyleInfo name="TableStyleMedium6"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10000000}" name="Antimicrobial" displayName="Antimicrobial" ref="G1:I103" totalsRowShown="0" headerRowDxfId="10">
  <autoFilter ref="G1:I103" xr:uid="{00000000-0009-0000-0100-000004000000}"/>
  <sortState xmlns:xlrd2="http://schemas.microsoft.com/office/spreadsheetml/2017/richdata2" ref="G2:I103">
    <sortCondition ref="H1:H103"/>
  </sortState>
  <tableColumns count="3">
    <tableColumn id="1" xr3:uid="{00000000-0010-0000-1000-000001000000}" name="Category" dataDxfId="9"/>
    <tableColumn id="2" xr3:uid="{00000000-0010-0000-1000-000002000000}" name="Antimicrobial" dataDxfId="8"/>
    <tableColumn id="3" xr3:uid="{247F3E89-F526-4F34-8749-4F65CC93F75E}" name="Antimicrobial Class" dataDxfId="7"/>
  </tableColumns>
  <tableStyleInfo name="TableStyleMedium7"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11000000}" name="Infection_Type" displayName="Infection_Type" ref="D1:E22" totalsRowShown="0" headerRowDxfId="5" headerRowBorderDxfId="3" tableBorderDxfId="4" totalsRowBorderDxfId="2">
  <autoFilter ref="D1:E22" xr:uid="{00000000-0009-0000-0100-000006000000}"/>
  <tableColumns count="2">
    <tableColumn id="1" xr3:uid="{00000000-0010-0000-1100-000001000000}" name="Infection Type" dataDxfId="1"/>
    <tableColumn id="2" xr3:uid="{00000000-0010-0000-1100-000002000000}" name="Body System of Infection" dataDxfId="0"/>
  </tableColumns>
  <tableStyleInfo name="TableStyleMedium4"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13000000}" name="Antimicrobial_Origination" displayName="Antimicrobial_Origination" ref="N1:N6" totalsRowShown="0">
  <autoFilter ref="N1:N6" xr:uid="{00000000-0009-0000-0100-000029000000}"/>
  <tableColumns count="1">
    <tableColumn id="1" xr3:uid="{00000000-0010-0000-1300-000001000000}" name="Antimicrobial Origination"/>
  </tableColumns>
  <tableStyleInfo name="TableStyleMedium6"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14000000}" name="Specimen_Source" displayName="Specimen_Source" ref="Q1:Q10" totalsRowShown="0">
  <autoFilter ref="Q1:Q10" xr:uid="{00000000-0009-0000-0100-00002A000000}"/>
  <tableColumns count="1">
    <tableColumn id="1" xr3:uid="{00000000-0010-0000-1400-000001000000}" name="Specimen Source"/>
  </tableColumns>
  <tableStyleInfo name="TableStyleMedium4"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15000000}" name="Precautions" displayName="Precautions" ref="T1:T7" totalsRowShown="0">
  <autoFilter ref="T1:T7" xr:uid="{00000000-0009-0000-0100-000009000000}"/>
  <tableColumns count="1">
    <tableColumn id="1" xr3:uid="{00000000-0010-0000-1500-000001000000}" name="Transmission-Based Precautions"/>
  </tableColumns>
  <tableStyleInfo name="TableStyleMedium7"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12000000}" name="Antimicrobial_Route" displayName="Antimicrobial_Route" ref="K1:K7" totalsRowShown="0" headerRowDxfId="6">
  <autoFilter ref="K1:K7" xr:uid="{00000000-0009-0000-0100-000007000000}"/>
  <tableColumns count="1">
    <tableColumn id="1" xr3:uid="{00000000-0010-0000-1200-000001000000}" name="Antimicrobial Route"/>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table" Target="../tables/table21.xml"/><Relationship Id="rId3" Type="http://schemas.openxmlformats.org/officeDocument/2006/relationships/table" Target="../tables/table16.xml"/><Relationship Id="rId7" Type="http://schemas.openxmlformats.org/officeDocument/2006/relationships/table" Target="../tables/table20.xml"/><Relationship Id="rId2" Type="http://schemas.openxmlformats.org/officeDocument/2006/relationships/table" Target="../tables/table15.xml"/><Relationship Id="rId1" Type="http://schemas.openxmlformats.org/officeDocument/2006/relationships/printerSettings" Target="../printerSettings/printerSettings16.bin"/><Relationship Id="rId6" Type="http://schemas.openxmlformats.org/officeDocument/2006/relationships/table" Target="../tables/table19.xml"/><Relationship Id="rId5" Type="http://schemas.openxmlformats.org/officeDocument/2006/relationships/table" Target="../tables/table18.xml"/><Relationship Id="rId4"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31"/>
  <sheetViews>
    <sheetView showGridLines="0" tabSelected="1" zoomScaleNormal="100" workbookViewId="0">
      <selection activeCell="F6" sqref="F6"/>
    </sheetView>
  </sheetViews>
  <sheetFormatPr defaultRowHeight="15" x14ac:dyDescent="0.25"/>
  <cols>
    <col min="1" max="1" width="17" customWidth="1"/>
    <col min="2" max="3" width="18.7109375" customWidth="1"/>
    <col min="4" max="4" width="16.28515625" customWidth="1"/>
    <col min="5" max="5" width="6.42578125" customWidth="1"/>
    <col min="11" max="11" width="10.85546875" bestFit="1" customWidth="1"/>
    <col min="12" max="12" width="22.7109375" bestFit="1" customWidth="1"/>
  </cols>
  <sheetData>
    <row r="1" spans="1:13" ht="14.25" customHeight="1" x14ac:dyDescent="0.25">
      <c r="B1" s="76" t="s">
        <v>229</v>
      </c>
      <c r="C1" s="76"/>
      <c r="D1" s="76"/>
      <c r="E1" s="76"/>
      <c r="F1" s="76"/>
      <c r="G1" s="76"/>
      <c r="H1" s="76"/>
      <c r="I1" s="76"/>
      <c r="J1" s="76"/>
      <c r="K1" s="15"/>
      <c r="L1" s="15"/>
      <c r="M1" s="15"/>
    </row>
    <row r="2" spans="1:13" ht="14.45" customHeight="1" x14ac:dyDescent="0.25">
      <c r="A2" s="15"/>
      <c r="B2" s="76"/>
      <c r="C2" s="76"/>
      <c r="D2" s="76"/>
      <c r="E2" s="76"/>
      <c r="F2" s="76"/>
      <c r="G2" s="76"/>
      <c r="H2" s="76"/>
      <c r="I2" s="76"/>
      <c r="J2" s="76"/>
      <c r="K2" s="15"/>
      <c r="L2" s="15"/>
      <c r="M2" s="15"/>
    </row>
    <row r="3" spans="1:13" ht="14.45" customHeight="1" x14ac:dyDescent="0.25">
      <c r="A3" s="15"/>
      <c r="B3" s="76"/>
      <c r="C3" s="76"/>
      <c r="D3" s="76"/>
      <c r="E3" s="76"/>
      <c r="F3" s="76"/>
      <c r="G3" s="76"/>
      <c r="H3" s="76"/>
      <c r="I3" s="76"/>
      <c r="J3" s="76"/>
      <c r="K3" s="15"/>
      <c r="L3" s="15"/>
      <c r="M3" s="15"/>
    </row>
    <row r="4" spans="1:13" ht="14.45" customHeight="1" x14ac:dyDescent="0.25">
      <c r="A4" s="15"/>
      <c r="B4" s="76"/>
      <c r="C4" s="76"/>
      <c r="D4" s="76"/>
      <c r="E4" s="76"/>
      <c r="F4" s="76"/>
      <c r="G4" s="76"/>
      <c r="H4" s="76"/>
      <c r="I4" s="76"/>
      <c r="J4" s="76"/>
      <c r="K4" s="15"/>
      <c r="L4" s="15"/>
      <c r="M4" s="15"/>
    </row>
    <row r="6" spans="1:13" ht="24" customHeight="1" x14ac:dyDescent="0.3">
      <c r="A6" s="78" t="s">
        <v>230</v>
      </c>
      <c r="B6" s="78"/>
      <c r="C6" s="77"/>
      <c r="D6" s="77"/>
      <c r="E6" s="77"/>
    </row>
    <row r="7" spans="1:13" ht="24" customHeight="1" x14ac:dyDescent="0.3">
      <c r="A7" s="78" t="s">
        <v>0</v>
      </c>
      <c r="B7" s="78"/>
      <c r="C7" s="26"/>
      <c r="D7" s="16"/>
    </row>
    <row r="8" spans="1:13" ht="24" customHeight="1" x14ac:dyDescent="0.3">
      <c r="A8" s="78" t="s">
        <v>1</v>
      </c>
      <c r="B8" s="78"/>
      <c r="C8" s="25">
        <v>2026</v>
      </c>
      <c r="D8" s="16"/>
    </row>
    <row r="10" spans="1:13" ht="30" customHeight="1" x14ac:dyDescent="0.25">
      <c r="A10" s="80" t="s">
        <v>2</v>
      </c>
      <c r="B10" s="80"/>
      <c r="C10" s="80"/>
      <c r="D10" s="3"/>
    </row>
    <row r="12" spans="1:13" ht="21" x14ac:dyDescent="0.35">
      <c r="A12" s="79" t="s">
        <v>231</v>
      </c>
      <c r="B12" s="79"/>
      <c r="C12" s="79"/>
      <c r="D12" s="32"/>
    </row>
    <row r="13" spans="1:13" x14ac:dyDescent="0.25">
      <c r="A13" s="28" t="s">
        <v>3</v>
      </c>
      <c r="B13" s="75" t="s">
        <v>232</v>
      </c>
      <c r="C13" s="75"/>
      <c r="D13" s="30"/>
    </row>
    <row r="14" spans="1:13" x14ac:dyDescent="0.25">
      <c r="A14" s="29" t="s">
        <v>4</v>
      </c>
      <c r="B14" s="74"/>
      <c r="C14" s="74"/>
      <c r="D14" s="31"/>
    </row>
    <row r="15" spans="1:13" x14ac:dyDescent="0.25">
      <c r="A15" s="27" t="s">
        <v>5</v>
      </c>
      <c r="B15" s="73"/>
      <c r="C15" s="73"/>
      <c r="D15" s="31"/>
    </row>
    <row r="16" spans="1:13" x14ac:dyDescent="0.25">
      <c r="A16" s="29" t="s">
        <v>6</v>
      </c>
      <c r="B16" s="74"/>
      <c r="C16" s="74"/>
      <c r="D16" s="31"/>
    </row>
    <row r="17" spans="1:12" x14ac:dyDescent="0.25">
      <c r="A17" s="27" t="s">
        <v>7</v>
      </c>
      <c r="B17" s="73"/>
      <c r="C17" s="73"/>
      <c r="D17" s="31"/>
    </row>
    <row r="18" spans="1:12" x14ac:dyDescent="0.25">
      <c r="A18" s="29" t="s">
        <v>8</v>
      </c>
      <c r="B18" s="74"/>
      <c r="C18" s="74"/>
      <c r="D18" s="31"/>
    </row>
    <row r="19" spans="1:12" x14ac:dyDescent="0.25">
      <c r="A19" s="27" t="s">
        <v>9</v>
      </c>
      <c r="B19" s="73"/>
      <c r="C19" s="73"/>
      <c r="D19" s="31"/>
    </row>
    <row r="20" spans="1:12" ht="15.6" customHeight="1" x14ac:dyDescent="0.25">
      <c r="A20" s="29" t="s">
        <v>10</v>
      </c>
      <c r="B20" s="74"/>
      <c r="C20" s="74"/>
      <c r="D20" s="31"/>
      <c r="E20" s="37"/>
      <c r="F20" s="37"/>
      <c r="G20" s="37"/>
      <c r="H20" s="37"/>
      <c r="I20" s="37"/>
      <c r="J20" s="37"/>
      <c r="K20" s="37"/>
      <c r="L20" s="37"/>
    </row>
    <row r="21" spans="1:12" ht="15.75" x14ac:dyDescent="0.25">
      <c r="A21" s="27" t="s">
        <v>11</v>
      </c>
      <c r="B21" s="73"/>
      <c r="C21" s="73"/>
      <c r="D21" s="31"/>
      <c r="E21" s="34"/>
      <c r="F21" s="35"/>
      <c r="G21" s="35"/>
      <c r="H21" s="35"/>
      <c r="I21" s="35"/>
      <c r="J21" s="35"/>
      <c r="K21" s="35"/>
      <c r="L21" s="35"/>
    </row>
    <row r="22" spans="1:12" ht="15.75" x14ac:dyDescent="0.25">
      <c r="A22" s="29" t="s">
        <v>12</v>
      </c>
      <c r="B22" s="74"/>
      <c r="C22" s="74"/>
      <c r="D22" s="31"/>
      <c r="E22" s="36"/>
      <c r="F22" s="35"/>
      <c r="G22" s="35"/>
      <c r="H22" s="35"/>
      <c r="I22" s="35"/>
      <c r="J22" s="35"/>
      <c r="K22" s="35"/>
      <c r="L22" s="35"/>
    </row>
    <row r="23" spans="1:12" x14ac:dyDescent="0.25">
      <c r="A23" s="27" t="s">
        <v>13</v>
      </c>
      <c r="B23" s="73"/>
      <c r="C23" s="73"/>
      <c r="D23" s="31"/>
    </row>
    <row r="24" spans="1:12" x14ac:dyDescent="0.25">
      <c r="A24" s="29" t="s">
        <v>14</v>
      </c>
      <c r="B24" s="74"/>
      <c r="C24" s="74"/>
      <c r="D24" s="31"/>
    </row>
    <row r="25" spans="1:12" x14ac:dyDescent="0.25">
      <c r="A25" s="27" t="s">
        <v>15</v>
      </c>
      <c r="B25" s="73"/>
      <c r="C25" s="73"/>
      <c r="D25" s="31"/>
    </row>
    <row r="27" spans="1:12" x14ac:dyDescent="0.25">
      <c r="A27" s="99" t="s">
        <v>307</v>
      </c>
      <c r="B27" s="99"/>
      <c r="C27" s="99"/>
      <c r="D27" s="99"/>
      <c r="E27" s="99"/>
      <c r="F27" s="99"/>
    </row>
    <row r="28" spans="1:12" x14ac:dyDescent="0.25">
      <c r="A28" s="99"/>
      <c r="B28" s="99"/>
      <c r="C28" s="99"/>
      <c r="D28" s="99"/>
      <c r="E28" s="99"/>
      <c r="F28" s="99"/>
    </row>
    <row r="29" spans="1:12" x14ac:dyDescent="0.25">
      <c r="A29" s="99"/>
      <c r="B29" s="99"/>
      <c r="C29" s="99"/>
      <c r="D29" s="99"/>
      <c r="E29" s="99"/>
      <c r="F29" s="99"/>
    </row>
    <row r="30" spans="1:12" x14ac:dyDescent="0.25">
      <c r="A30" s="99"/>
      <c r="B30" s="99"/>
      <c r="C30" s="99"/>
      <c r="D30" s="99"/>
      <c r="E30" s="99"/>
      <c r="F30" s="99"/>
    </row>
    <row r="31" spans="1:12" x14ac:dyDescent="0.25">
      <c r="A31" s="99"/>
      <c r="B31" s="99"/>
      <c r="C31" s="99"/>
      <c r="D31" s="99"/>
      <c r="E31" s="99"/>
      <c r="F31" s="99"/>
    </row>
  </sheetData>
  <mergeCells count="21">
    <mergeCell ref="A27:F31"/>
    <mergeCell ref="B25:C25"/>
    <mergeCell ref="B24:C24"/>
    <mergeCell ref="B23:C23"/>
    <mergeCell ref="B22:C22"/>
    <mergeCell ref="B21:C21"/>
    <mergeCell ref="B20:C20"/>
    <mergeCell ref="B19:C19"/>
    <mergeCell ref="B18:C18"/>
    <mergeCell ref="B17:C17"/>
    <mergeCell ref="B16:C16"/>
    <mergeCell ref="B15:C15"/>
    <mergeCell ref="B14:C14"/>
    <mergeCell ref="B13:C13"/>
    <mergeCell ref="B1:J4"/>
    <mergeCell ref="C6:E6"/>
    <mergeCell ref="A8:B8"/>
    <mergeCell ref="A7:B7"/>
    <mergeCell ref="A6:B6"/>
    <mergeCell ref="A12:C12"/>
    <mergeCell ref="A10:C10"/>
  </mergeCells>
  <phoneticPr fontId="6" type="noConversion"/>
  <dataValidations count="1">
    <dataValidation type="list" allowBlank="1" showInputMessage="1" showErrorMessage="1" sqref="C8" xr:uid="{907B0CC9-5B3B-47AB-BC25-379E116B74AE}">
      <formula1>"2019,2020,2021,2022,2023,2024,2025,2026,2027,2028,2029,2030,2031,2032"</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B18"/>
  <sheetViews>
    <sheetView showGridLines="0" zoomScaleNormal="100" workbookViewId="0">
      <selection activeCell="D5" sqref="D5"/>
    </sheetView>
  </sheetViews>
  <sheetFormatPr defaultRowHeight="15" x14ac:dyDescent="0.25"/>
  <cols>
    <col min="1" max="1" width="10.85546875" bestFit="1" customWidth="1"/>
    <col min="2" max="2" width="12.5703125" customWidth="1"/>
    <col min="3" max="3" width="13.140625" customWidth="1"/>
    <col min="4" max="4" width="12.5703125" customWidth="1"/>
    <col min="5" max="5" width="13" customWidth="1"/>
    <col min="6" max="6" width="10.7109375" customWidth="1"/>
    <col min="7" max="15" width="11.5703125" customWidth="1"/>
    <col min="16" max="16" width="14.28515625" customWidth="1"/>
    <col min="17" max="24" width="11.5703125" customWidth="1"/>
  </cols>
  <sheetData>
    <row r="1" spans="1:28" ht="14.45" customHeight="1" x14ac:dyDescent="0.25">
      <c r="A1" s="84" t="s">
        <v>16</v>
      </c>
      <c r="B1" s="84"/>
      <c r="C1" s="84"/>
      <c r="D1" s="84"/>
      <c r="E1" s="84"/>
      <c r="F1" s="17"/>
      <c r="G1" s="17"/>
      <c r="H1" s="17"/>
      <c r="I1" s="17"/>
    </row>
    <row r="2" spans="1:28" ht="14.45" customHeight="1" x14ac:dyDescent="0.25">
      <c r="A2" s="84"/>
      <c r="B2" s="84"/>
      <c r="C2" s="84"/>
      <c r="D2" s="84"/>
      <c r="E2" s="84"/>
      <c r="F2" s="17"/>
      <c r="G2" s="17"/>
      <c r="H2" s="17"/>
      <c r="I2" s="17"/>
    </row>
    <row r="3" spans="1:28" ht="14.45" customHeight="1" x14ac:dyDescent="0.25">
      <c r="A3" s="84"/>
      <c r="B3" s="84"/>
      <c r="C3" s="84"/>
      <c r="D3" s="84"/>
      <c r="E3" s="84"/>
      <c r="F3" s="17"/>
      <c r="G3" s="17"/>
      <c r="H3" s="17"/>
      <c r="I3" s="17"/>
    </row>
    <row r="4" spans="1:28" ht="14.45" customHeight="1" x14ac:dyDescent="0.25">
      <c r="A4" s="84"/>
      <c r="B4" s="84"/>
      <c r="C4" s="84"/>
      <c r="D4" s="84"/>
      <c r="E4" s="84"/>
      <c r="F4" s="17"/>
      <c r="G4" s="17"/>
      <c r="H4" s="17"/>
      <c r="I4" s="17"/>
    </row>
    <row r="5" spans="1:28" x14ac:dyDescent="0.25">
      <c r="A5" s="81" t="s">
        <v>17</v>
      </c>
      <c r="B5" s="82"/>
      <c r="C5" s="83"/>
      <c r="D5" s="48"/>
      <c r="E5" s="81" t="s">
        <v>234</v>
      </c>
      <c r="F5" s="82"/>
      <c r="G5" s="82"/>
      <c r="H5" s="82"/>
      <c r="I5" s="82"/>
      <c r="J5" s="82"/>
      <c r="K5" s="82"/>
      <c r="L5" s="82"/>
      <c r="M5" s="82"/>
      <c r="N5" s="82"/>
      <c r="O5" s="82"/>
      <c r="P5" s="82"/>
      <c r="Q5" s="82"/>
      <c r="R5" s="82"/>
      <c r="S5" s="82"/>
      <c r="T5" s="82"/>
      <c r="U5" s="82"/>
      <c r="V5" s="82"/>
      <c r="W5" s="82"/>
      <c r="X5" s="82"/>
      <c r="Y5" s="82"/>
      <c r="Z5" s="82"/>
      <c r="AA5" s="66"/>
      <c r="AB5" s="48"/>
    </row>
    <row r="6" spans="1:28" ht="60" x14ac:dyDescent="0.25">
      <c r="A6" s="43" t="s">
        <v>3</v>
      </c>
      <c r="B6" s="44" t="s">
        <v>18</v>
      </c>
      <c r="C6" s="45" t="s">
        <v>233</v>
      </c>
      <c r="D6" s="49"/>
      <c r="E6" s="21" t="s">
        <v>3</v>
      </c>
      <c r="F6" s="22" t="s">
        <v>19</v>
      </c>
      <c r="G6" s="23" t="s">
        <v>240</v>
      </c>
      <c r="H6" s="23" t="s">
        <v>241</v>
      </c>
      <c r="I6" s="23" t="s">
        <v>242</v>
      </c>
      <c r="J6" s="23" t="s">
        <v>243</v>
      </c>
      <c r="K6" s="23" t="s">
        <v>244</v>
      </c>
      <c r="L6" s="23" t="s">
        <v>20</v>
      </c>
      <c r="M6" s="23" t="s">
        <v>245</v>
      </c>
      <c r="N6" s="23" t="s">
        <v>21</v>
      </c>
      <c r="O6" s="23" t="s">
        <v>246</v>
      </c>
      <c r="P6" s="23" t="s">
        <v>247</v>
      </c>
      <c r="Q6" s="23" t="s">
        <v>22</v>
      </c>
      <c r="R6" s="23" t="s">
        <v>23</v>
      </c>
      <c r="S6" s="23" t="s">
        <v>24</v>
      </c>
      <c r="T6" s="23" t="s">
        <v>25</v>
      </c>
      <c r="U6" s="23" t="s">
        <v>26</v>
      </c>
      <c r="V6" s="23" t="s">
        <v>27</v>
      </c>
      <c r="W6" s="23" t="s">
        <v>28</v>
      </c>
      <c r="X6" s="23" t="s">
        <v>29</v>
      </c>
      <c r="Y6" s="23" t="s">
        <v>30</v>
      </c>
      <c r="Z6" s="24" t="s">
        <v>31</v>
      </c>
    </row>
    <row r="7" spans="1:28" x14ac:dyDescent="0.25">
      <c r="A7" s="41" t="s">
        <v>4</v>
      </c>
      <c r="B7" s="10">
        <f t="shared" ref="B7:B18" ca="1" si="0">SUM(INDIRECT("'"&amp;$A7&amp;"'!$AD$3:$AD$550"))</f>
        <v>0</v>
      </c>
      <c r="C7" s="42">
        <f ca="1">IFERROR(SUM(B7)/SUM(Calculations!B2)*1000,0)</f>
        <v>0</v>
      </c>
      <c r="D7" s="4"/>
      <c r="E7" s="12" t="s">
        <v>4</v>
      </c>
      <c r="F7" s="11" t="str">
        <f ca="1">IFERROR(SUM(Calculations!F2)*1000/SUM(Calculations!B2),"")</f>
        <v/>
      </c>
      <c r="G7" s="11" t="str">
        <f ca="1">IFERROR(SUM(Calculations!G2)*1000/SUM(Calculations!B2),"")</f>
        <v/>
      </c>
      <c r="H7" s="11" t="str">
        <f ca="1">IFERROR(SUM(Calculations!H2)*1000/SUM(Calculations!B2),"")</f>
        <v/>
      </c>
      <c r="I7" s="11" t="str">
        <f ca="1">IFERROR(SUM(Calculations!I2)*1000/SUM(Calculations!B2),"")</f>
        <v/>
      </c>
      <c r="J7" s="11" t="str">
        <f ca="1">IFERROR(SUM(Calculations!J2)*1000/SUM(Calculations!B2),"")</f>
        <v/>
      </c>
      <c r="K7" s="11" t="str">
        <f ca="1">IFERROR(SUM(Calculations!K2)*1000/SUM(Calculations!B2),"")</f>
        <v/>
      </c>
      <c r="L7" s="11" t="str">
        <f ca="1">IFERROR(SUM(Calculations!L2)*1000/SUM(Calculations!B2),"")</f>
        <v/>
      </c>
      <c r="M7" s="11" t="str">
        <f ca="1">IFERROR(SUM(Calculations!M2)*1000/SUM(Calculations!B2),"")</f>
        <v/>
      </c>
      <c r="N7" s="11" t="str">
        <f ca="1">IFERROR(SUM(Calculations!N2)*1000/SUM(Calculations!B2),"")</f>
        <v/>
      </c>
      <c r="O7" s="11" t="str">
        <f ca="1">IFERROR(SUM(Calculations!O2)*1000/SUM(Calculations!B2),"")</f>
        <v/>
      </c>
      <c r="P7" s="11" t="str">
        <f ca="1">IFERROR(SUM(Calculations!P2)*1000/SUM(Calculations!B2),"")</f>
        <v/>
      </c>
      <c r="Q7" s="11" t="str">
        <f ca="1">IFERROR(SUM(Calculations!Q2)*1000/SUM(Calculations!B2),"")</f>
        <v/>
      </c>
      <c r="R7" s="11" t="str">
        <f ca="1">IFERROR(SUM(Calculations!R2)*1000/SUM(Calculations!B2),"")</f>
        <v/>
      </c>
      <c r="S7" s="11" t="str">
        <f ca="1">IFERROR(SUM(Calculations!S2)*1000/SUM(Calculations!B2),"")</f>
        <v/>
      </c>
      <c r="T7" s="11" t="str">
        <f ca="1">IFERROR(SUM(Calculations!T2)*1000/SUM(Calculations!B2),"")</f>
        <v/>
      </c>
      <c r="U7" s="11" t="str">
        <f ca="1">IFERROR(SUM(Calculations!U2)*1000/SUM(Calculations!B2),"")</f>
        <v/>
      </c>
      <c r="V7" s="11" t="str">
        <f ca="1">IFERROR(SUM(Calculations!V2)*1000/SUM(Calculations!B2),"")</f>
        <v/>
      </c>
      <c r="W7" s="11" t="str">
        <f ca="1">IFERROR(SUM(Calculations!W2)*1000/SUM(Calculations!B2),"")</f>
        <v/>
      </c>
      <c r="X7" s="11" t="str">
        <f ca="1">IFERROR(SUM(Calculations!X2)*1000/SUM(Calculations!B2),"")</f>
        <v/>
      </c>
      <c r="Y7" s="11" t="str">
        <f ca="1">IFERROR(SUM(Calculations!Y2)*1000/SUM(Calculations!B2),"")</f>
        <v/>
      </c>
      <c r="Z7" s="11" t="str">
        <f ca="1">IFERROR(SUM(Calculations!Z2)*1000/SUM(Calculations!B2),"")</f>
        <v/>
      </c>
    </row>
    <row r="8" spans="1:28" x14ac:dyDescent="0.25">
      <c r="A8" s="50" t="s">
        <v>5</v>
      </c>
      <c r="B8" s="50">
        <f t="shared" ca="1" si="0"/>
        <v>0</v>
      </c>
      <c r="C8" s="51">
        <f ca="1">IFERROR(SUM(B8)/SUM(Calculations!B3)*1000,0)</f>
        <v>0</v>
      </c>
      <c r="D8" s="4"/>
      <c r="E8" s="50" t="s">
        <v>5</v>
      </c>
      <c r="F8" s="52" t="str">
        <f ca="1">IFERROR(SUM(Calculations!F3)*1000/SUM(Calculations!B3),"")</f>
        <v/>
      </c>
      <c r="G8" s="52" t="str">
        <f ca="1">IFERROR(SUM(Calculations!G3)*1000/SUM(Calculations!B3),"")</f>
        <v/>
      </c>
      <c r="H8" s="52" t="str">
        <f ca="1">IFERROR(SUM(Calculations!H3)*1000/SUM(Calculations!B3),"")</f>
        <v/>
      </c>
      <c r="I8" s="52" t="str">
        <f ca="1">IFERROR(SUM(Calculations!I3)*1000/SUM(Calculations!B3),"")</f>
        <v/>
      </c>
      <c r="J8" s="52" t="str">
        <f ca="1">IFERROR(SUM(Calculations!J3)*1000/SUM(Calculations!B3),"")</f>
        <v/>
      </c>
      <c r="K8" s="52" t="str">
        <f ca="1">IFERROR(SUM(Calculations!K3)*1000/SUM(Calculations!B3),"")</f>
        <v/>
      </c>
      <c r="L8" s="52" t="str">
        <f ca="1">IFERROR(SUM(Calculations!L3)*1000/SUM(Calculations!B3),"")</f>
        <v/>
      </c>
      <c r="M8" s="52" t="str">
        <f ca="1">IFERROR(SUM(Calculations!M3)*1000/SUM(Calculations!B3),"")</f>
        <v/>
      </c>
      <c r="N8" s="52" t="str">
        <f ca="1">IFERROR(SUM(Calculations!N3)*1000/SUM(Calculations!B3),"")</f>
        <v/>
      </c>
      <c r="O8" s="52" t="str">
        <f ca="1">IFERROR(SUM(Calculations!O3)*1000/SUM(Calculations!B3),"")</f>
        <v/>
      </c>
      <c r="P8" s="52" t="str">
        <f ca="1">IFERROR(SUM(Calculations!P3)*1000/SUM(Calculations!B3),"")</f>
        <v/>
      </c>
      <c r="Q8" s="52" t="str">
        <f ca="1">IFERROR(SUM(Calculations!Q3)*1000/SUM(Calculations!B3),"")</f>
        <v/>
      </c>
      <c r="R8" s="52" t="str">
        <f ca="1">IFERROR(SUM(Calculations!R3)*1000/SUM(Calculations!B3),"")</f>
        <v/>
      </c>
      <c r="S8" s="52" t="str">
        <f ca="1">IFERROR(SUM(Calculations!S3)*1000/SUM(Calculations!B3),"")</f>
        <v/>
      </c>
      <c r="T8" s="52" t="str">
        <f ca="1">IFERROR(SUM(Calculations!T3)*1000/SUM(Calculations!B3),"")</f>
        <v/>
      </c>
      <c r="U8" s="52" t="str">
        <f ca="1">IFERROR(SUM(Calculations!U3)*1000/SUM(Calculations!B3),"")</f>
        <v/>
      </c>
      <c r="V8" s="52" t="str">
        <f ca="1">IFERROR(SUM(Calculations!V3)*1000/SUM(Calculations!B3),"")</f>
        <v/>
      </c>
      <c r="W8" s="52" t="str">
        <f ca="1">IFERROR(SUM(Calculations!W3)*1000/SUM(Calculations!B3),"")</f>
        <v/>
      </c>
      <c r="X8" s="52" t="str">
        <f ca="1">IFERROR(SUM(Calculations!X3)*1000/SUM(Calculations!B3),"")</f>
        <v/>
      </c>
      <c r="Y8" s="52" t="str">
        <f ca="1">IFERROR(SUM(Calculations!Y3)*1000/SUM(Calculations!B3),"")</f>
        <v/>
      </c>
      <c r="Z8" s="52" t="str">
        <f ca="1">IFERROR(SUM(Calculations!Z3)*1000/SUM(Calculations!B3),"")</f>
        <v/>
      </c>
    </row>
    <row r="9" spans="1:28" x14ac:dyDescent="0.25">
      <c r="A9" s="10" t="s">
        <v>6</v>
      </c>
      <c r="B9" s="10">
        <f t="shared" ca="1" si="0"/>
        <v>0</v>
      </c>
      <c r="C9" s="42">
        <f ca="1">IFERROR(SUM(B9)/SUM(Calculations!B4)*1000,0)</f>
        <v>0</v>
      </c>
      <c r="D9" s="4"/>
      <c r="E9" s="10" t="s">
        <v>6</v>
      </c>
      <c r="F9" s="11" t="str">
        <f ca="1">IFERROR(SUM(Calculations!F4)*1000/SUM(Calculations!B4),"")</f>
        <v/>
      </c>
      <c r="G9" s="11" t="str">
        <f ca="1">IFERROR(SUM(Calculations!G4)*1000/SUM(Calculations!B4),"")</f>
        <v/>
      </c>
      <c r="H9" s="11" t="str">
        <f ca="1">IFERROR(SUM(Calculations!H4)*1000/SUM(Calculations!B4),"")</f>
        <v/>
      </c>
      <c r="I9" s="11" t="str">
        <f ca="1">IFERROR(SUM(Calculations!I4)*1000/SUM(Calculations!B4),"")</f>
        <v/>
      </c>
      <c r="J9" s="11" t="str">
        <f ca="1">IFERROR(SUM(Calculations!J4)*1000/SUM(Calculations!B4),"")</f>
        <v/>
      </c>
      <c r="K9" s="11" t="str">
        <f ca="1">IFERROR(SUM(Calculations!K4)*1000/SUM(Calculations!B4),"")</f>
        <v/>
      </c>
      <c r="L9" s="11" t="str">
        <f ca="1">IFERROR(SUM(Calculations!L4)*1000/SUM(Calculations!B4),"")</f>
        <v/>
      </c>
      <c r="M9" s="11" t="str">
        <f ca="1">IFERROR(SUM(Calculations!M4)*1000/SUM(Calculations!B4),"")</f>
        <v/>
      </c>
      <c r="N9" s="11" t="str">
        <f ca="1">IFERROR(SUM(Calculations!N4)*1000/SUM(Calculations!B4),"")</f>
        <v/>
      </c>
      <c r="O9" s="11" t="str">
        <f ca="1">IFERROR(SUM(Calculations!O4)*1000/SUM(Calculations!B4),"")</f>
        <v/>
      </c>
      <c r="P9" s="11" t="str">
        <f ca="1">IFERROR(SUM(Calculations!P4)*1000/SUM(Calculations!B4),"")</f>
        <v/>
      </c>
      <c r="Q9" s="11" t="str">
        <f ca="1">IFERROR(SUM(Calculations!Q4)*1000/SUM(Calculations!B4),"")</f>
        <v/>
      </c>
      <c r="R9" s="11" t="str">
        <f ca="1">IFERROR(SUM(Calculations!R4)*1000/SUM(Calculations!B4),"")</f>
        <v/>
      </c>
      <c r="S9" s="11" t="str">
        <f ca="1">IFERROR(SUM(Calculations!S4)*1000/SUM(Calculations!B4),"")</f>
        <v/>
      </c>
      <c r="T9" s="11" t="str">
        <f ca="1">IFERROR(SUM(Calculations!T4)*1000/SUM(Calculations!B4),"")</f>
        <v/>
      </c>
      <c r="U9" s="11" t="str">
        <f ca="1">IFERROR(SUM(Calculations!U4)*1000/SUM(Calculations!B4),"")</f>
        <v/>
      </c>
      <c r="V9" s="11" t="str">
        <f ca="1">IFERROR(SUM(Calculations!V4)*1000/SUM(Calculations!B4),"")</f>
        <v/>
      </c>
      <c r="W9" s="11" t="str">
        <f ca="1">IFERROR(SUM(Calculations!W4)*1000/SUM(Calculations!B4),"")</f>
        <v/>
      </c>
      <c r="X9" s="11" t="str">
        <f ca="1">IFERROR(SUM(Calculations!X4)*1000/SUM(Calculations!B4),"")</f>
        <v/>
      </c>
      <c r="Y9" s="11" t="str">
        <f ca="1">IFERROR(SUM(Calculations!Y4)*1000/SUM(Calculations!B4),"")</f>
        <v/>
      </c>
      <c r="Z9" s="11" t="str">
        <f ca="1">IFERROR(SUM(Calculations!Z4)*1000/SUM(Calculations!B4),"")</f>
        <v/>
      </c>
    </row>
    <row r="10" spans="1:28" x14ac:dyDescent="0.25">
      <c r="A10" s="50" t="s">
        <v>7</v>
      </c>
      <c r="B10" s="50">
        <f t="shared" ca="1" si="0"/>
        <v>0</v>
      </c>
      <c r="C10" s="51">
        <f ca="1">IFERROR(SUM(B10)/SUM(Calculations!B5)*1000,0)</f>
        <v>0</v>
      </c>
      <c r="D10" s="4"/>
      <c r="E10" s="50" t="s">
        <v>7</v>
      </c>
      <c r="F10" s="52" t="str">
        <f ca="1">IFERROR(SUM(Calculations!F5)*1000/SUM(Calculations!B5),"")</f>
        <v/>
      </c>
      <c r="G10" s="52" t="str">
        <f ca="1">IFERROR(SUM(Calculations!G5)*1000/SUM(Calculations!B5),"")</f>
        <v/>
      </c>
      <c r="H10" s="52" t="str">
        <f ca="1">IFERROR(SUM(Calculations!H5)*1000/SUM(Calculations!B5),"")</f>
        <v/>
      </c>
      <c r="I10" s="52" t="str">
        <f ca="1">IFERROR(SUM(Calculations!I5)*1000/SUM(Calculations!B5),"")</f>
        <v/>
      </c>
      <c r="J10" s="52" t="str">
        <f ca="1">IFERROR(SUM(Calculations!J5)*1000/SUM(Calculations!B5),"")</f>
        <v/>
      </c>
      <c r="K10" s="52" t="str">
        <f ca="1">IFERROR(SUM(Calculations!K5)*1000/SUM(Calculations!B5),"")</f>
        <v/>
      </c>
      <c r="L10" s="52" t="str">
        <f ca="1">IFERROR(SUM(Calculations!L5)*1000/SUM(Calculations!B5),"")</f>
        <v/>
      </c>
      <c r="M10" s="52" t="str">
        <f ca="1">IFERROR(SUM(Calculations!M5)*1000/SUM(Calculations!B5),"")</f>
        <v/>
      </c>
      <c r="N10" s="52" t="str">
        <f ca="1">IFERROR(SUM(Calculations!N5)*1000/SUM(Calculations!B5),"")</f>
        <v/>
      </c>
      <c r="O10" s="52" t="str">
        <f ca="1">IFERROR(SUM(Calculations!O5)*1000/SUM(Calculations!B5),"")</f>
        <v/>
      </c>
      <c r="P10" s="52" t="str">
        <f ca="1">IFERROR(SUM(Calculations!P5)*1000/SUM(Calculations!B5),"")</f>
        <v/>
      </c>
      <c r="Q10" s="52" t="str">
        <f ca="1">IFERROR(SUM(Calculations!Q5)*1000/SUM(Calculations!B5),"")</f>
        <v/>
      </c>
      <c r="R10" s="52" t="str">
        <f ca="1">IFERROR(SUM(Calculations!R5)*1000/SUM(Calculations!B5),"")</f>
        <v/>
      </c>
      <c r="S10" s="52" t="str">
        <f ca="1">IFERROR(SUM(Calculations!S5)*1000/SUM(Calculations!B5),"")</f>
        <v/>
      </c>
      <c r="T10" s="52" t="str">
        <f ca="1">IFERROR(SUM(Calculations!T5)*1000/SUM(Calculations!B5),"")</f>
        <v/>
      </c>
      <c r="U10" s="52" t="str">
        <f ca="1">IFERROR(SUM(Calculations!U5)*1000/SUM(Calculations!B5),"")</f>
        <v/>
      </c>
      <c r="V10" s="52" t="str">
        <f ca="1">IFERROR(SUM(Calculations!V5)*1000/SUM(Calculations!B5),"")</f>
        <v/>
      </c>
      <c r="W10" s="52" t="str">
        <f ca="1">IFERROR(SUM(Calculations!W5)*1000/SUM(Calculations!B5),"")</f>
        <v/>
      </c>
      <c r="X10" s="52" t="str">
        <f ca="1">IFERROR(SUM(Calculations!X5)*1000/SUM(Calculations!B5),"")</f>
        <v/>
      </c>
      <c r="Y10" s="52" t="str">
        <f ca="1">IFERROR(SUM(Calculations!Y5)*1000/SUM(Calculations!B5),"")</f>
        <v/>
      </c>
      <c r="Z10" s="52" t="str">
        <f ca="1">IFERROR(SUM(Calculations!Z5)*1000/SUM(Calculations!B5),"")</f>
        <v/>
      </c>
    </row>
    <row r="11" spans="1:28" x14ac:dyDescent="0.25">
      <c r="A11" s="10" t="s">
        <v>8</v>
      </c>
      <c r="B11" s="10">
        <f t="shared" ca="1" si="0"/>
        <v>0</v>
      </c>
      <c r="C11" s="42">
        <f ca="1">IFERROR(SUM(B11)/SUM(Calculations!B6)*1000,0)</f>
        <v>0</v>
      </c>
      <c r="D11" s="4"/>
      <c r="E11" s="10" t="s">
        <v>8</v>
      </c>
      <c r="F11" s="11" t="str">
        <f ca="1">IFERROR(SUM(Calculations!F6)*1000/SUM(Calculations!B6),"")</f>
        <v/>
      </c>
      <c r="G11" s="11" t="str">
        <f ca="1">IFERROR(SUM(Calculations!G6)*1000/SUM(Calculations!B6),"")</f>
        <v/>
      </c>
      <c r="H11" s="11" t="str">
        <f ca="1">IFERROR(SUM(Calculations!H6)*1000/SUM(Calculations!B6),"")</f>
        <v/>
      </c>
      <c r="I11" s="11" t="str">
        <f ca="1">IFERROR(SUM(Calculations!I6)*1000/SUM(Calculations!B6),"")</f>
        <v/>
      </c>
      <c r="J11" s="11" t="str">
        <f ca="1">IFERROR(SUM(Calculations!J6)*1000/SUM(Calculations!B6),"")</f>
        <v/>
      </c>
      <c r="K11" s="11" t="str">
        <f ca="1">IFERROR(SUM(Calculations!K6)*1000/SUM(Calculations!B6),"")</f>
        <v/>
      </c>
      <c r="L11" s="11" t="str">
        <f ca="1">IFERROR(SUM(Calculations!L6)*1000/SUM(Calculations!B6),"")</f>
        <v/>
      </c>
      <c r="M11" s="11" t="str">
        <f ca="1">IFERROR(SUM(Calculations!M6)*1000/SUM(Calculations!B6),"")</f>
        <v/>
      </c>
      <c r="N11" s="11" t="str">
        <f ca="1">IFERROR(SUM(Calculations!N6)*1000/SUM(Calculations!B6),"")</f>
        <v/>
      </c>
      <c r="O11" s="11" t="str">
        <f ca="1">IFERROR(SUM(Calculations!O6)*1000/SUM(Calculations!B6),"")</f>
        <v/>
      </c>
      <c r="P11" s="11" t="str">
        <f ca="1">IFERROR(SUM(Calculations!P6)*1000/SUM(Calculations!B6),"")</f>
        <v/>
      </c>
      <c r="Q11" s="11" t="str">
        <f ca="1">IFERROR(SUM(Calculations!Q6)*1000/SUM(Calculations!B6),"")</f>
        <v/>
      </c>
      <c r="R11" s="11" t="str">
        <f ca="1">IFERROR(SUM(Calculations!R6)*1000/SUM(Calculations!B6),"")</f>
        <v/>
      </c>
      <c r="S11" s="11" t="str">
        <f ca="1">IFERROR(SUM(Calculations!S6)*1000/SUM(Calculations!B6),"")</f>
        <v/>
      </c>
      <c r="T11" s="11" t="str">
        <f ca="1">IFERROR(SUM(Calculations!T6)*1000/SUM(Calculations!B6),"")</f>
        <v/>
      </c>
      <c r="U11" s="11" t="str">
        <f ca="1">IFERROR(SUM(Calculations!U6)*1000/SUM(Calculations!B6),"")</f>
        <v/>
      </c>
      <c r="V11" s="11" t="str">
        <f ca="1">IFERROR(SUM(Calculations!V6)*1000/SUM(Calculations!B6),"")</f>
        <v/>
      </c>
      <c r="W11" s="11" t="str">
        <f ca="1">IFERROR(SUM(Calculations!W6)*1000/SUM(Calculations!B6),"")</f>
        <v/>
      </c>
      <c r="X11" s="11" t="str">
        <f ca="1">IFERROR(SUM(Calculations!X6)*1000/SUM(Calculations!B6),"")</f>
        <v/>
      </c>
      <c r="Y11" s="11" t="str">
        <f ca="1">IFERROR(SUM(Calculations!Y6)*1000/SUM(Calculations!B6),"")</f>
        <v/>
      </c>
      <c r="Z11" s="11" t="str">
        <f ca="1">IFERROR(SUM(Calculations!Z6)*1000/SUM(Calculations!B6),"")</f>
        <v/>
      </c>
    </row>
    <row r="12" spans="1:28" x14ac:dyDescent="0.25">
      <c r="A12" s="50" t="s">
        <v>9</v>
      </c>
      <c r="B12" s="50">
        <f t="shared" ca="1" si="0"/>
        <v>0</v>
      </c>
      <c r="C12" s="53">
        <f ca="1">IFERROR(SUM(B12)/SUM(Calculations!B7)*1000,0)</f>
        <v>0</v>
      </c>
      <c r="D12" s="4"/>
      <c r="E12" s="50" t="s">
        <v>9</v>
      </c>
      <c r="F12" s="52" t="str">
        <f ca="1">IFERROR(SUM(Calculations!F7)*1000/SUM(Calculations!B7),"")</f>
        <v/>
      </c>
      <c r="G12" s="52" t="str">
        <f ca="1">IFERROR(SUM(Calculations!G7)*1000/SUM(Calculations!B7),"")</f>
        <v/>
      </c>
      <c r="H12" s="52" t="str">
        <f ca="1">IFERROR(SUM(Calculations!H7)*1000/SUM(Calculations!B7),"")</f>
        <v/>
      </c>
      <c r="I12" s="52" t="str">
        <f ca="1">IFERROR(SUM(Calculations!I7)*1000/SUM(Calculations!B7),"")</f>
        <v/>
      </c>
      <c r="J12" s="52" t="str">
        <f ca="1">IFERROR(SUM(Calculations!J7)*1000/SUM(Calculations!B7),"")</f>
        <v/>
      </c>
      <c r="K12" s="52" t="str">
        <f ca="1">IFERROR(SUM(Calculations!K7)*1000/SUM(Calculations!B7),"")</f>
        <v/>
      </c>
      <c r="L12" s="52" t="str">
        <f ca="1">IFERROR(SUM(Calculations!L7)*1000/SUM(Calculations!B7),"")</f>
        <v/>
      </c>
      <c r="M12" s="52" t="str">
        <f ca="1">IFERROR(SUM(Calculations!M7)*1000/SUM(Calculations!B7),"")</f>
        <v/>
      </c>
      <c r="N12" s="52" t="str">
        <f ca="1">IFERROR(SUM(Calculations!N7)*1000/SUM(Calculations!B7),"")</f>
        <v/>
      </c>
      <c r="O12" s="52" t="str">
        <f ca="1">IFERROR(SUM(Calculations!O7)*1000/SUM(Calculations!B7),"")</f>
        <v/>
      </c>
      <c r="P12" s="52" t="str">
        <f ca="1">IFERROR(SUM(Calculations!P7)*1000/SUM(Calculations!B7),"")</f>
        <v/>
      </c>
      <c r="Q12" s="52" t="str">
        <f ca="1">IFERROR(SUM(Calculations!Q7)*1000/SUM(Calculations!B7),"")</f>
        <v/>
      </c>
      <c r="R12" s="52" t="str">
        <f ca="1">IFERROR(SUM(Calculations!R7)*1000/SUM(Calculations!B7),"")</f>
        <v/>
      </c>
      <c r="S12" s="52" t="str">
        <f ca="1">IFERROR(SUM(Calculations!S7)*1000/SUM(Calculations!B7),"")</f>
        <v/>
      </c>
      <c r="T12" s="52" t="str">
        <f ca="1">IFERROR(SUM(Calculations!T7)*1000/SUM(Calculations!B7),"")</f>
        <v/>
      </c>
      <c r="U12" s="52" t="str">
        <f ca="1">IFERROR(SUM(Calculations!U7)*1000/SUM(Calculations!B7),"")</f>
        <v/>
      </c>
      <c r="V12" s="52" t="str">
        <f ca="1">IFERROR(SUM(Calculations!V7)*1000/SUM(Calculations!B7),"")</f>
        <v/>
      </c>
      <c r="W12" s="52" t="str">
        <f ca="1">IFERROR(SUM(Calculations!W7)*1000/SUM(Calculations!B7),"")</f>
        <v/>
      </c>
      <c r="X12" s="52" t="str">
        <f ca="1">IFERROR(SUM(Calculations!X7)*1000/SUM(Calculations!B7),"")</f>
        <v/>
      </c>
      <c r="Y12" s="52" t="str">
        <f ca="1">IFERROR(SUM(Calculations!Y7)*1000/SUM(Calculations!B7),"")</f>
        <v/>
      </c>
      <c r="Z12" s="52" t="str">
        <f ca="1">IFERROR(SUM(Calculations!Z7)*1000/SUM(Calculations!B7),"")</f>
        <v/>
      </c>
    </row>
    <row r="13" spans="1:28" x14ac:dyDescent="0.25">
      <c r="A13" s="10" t="s">
        <v>10</v>
      </c>
      <c r="B13" s="10">
        <f t="shared" ca="1" si="0"/>
        <v>0</v>
      </c>
      <c r="C13" s="42">
        <f ca="1">IFERROR(SUM(B13)/SUM(Calculations!B8)*1000,0)</f>
        <v>0</v>
      </c>
      <c r="D13" s="4"/>
      <c r="E13" s="10" t="s">
        <v>10</v>
      </c>
      <c r="F13" s="11" t="str">
        <f ca="1">IFERROR(SUM(Calculations!F8)*1000/SUM(Calculations!B8),"")</f>
        <v/>
      </c>
      <c r="G13" s="11" t="str">
        <f ca="1">IFERROR(SUM(Calculations!G8)*1000/SUM(Calculations!B8),"")</f>
        <v/>
      </c>
      <c r="H13" s="11" t="str">
        <f ca="1">IFERROR(SUM(Calculations!H8)*1000/SUM(Calculations!B8),"")</f>
        <v/>
      </c>
      <c r="I13" s="11" t="str">
        <f ca="1">IFERROR(SUM(Calculations!I8)*1000/SUM(Calculations!B8),"")</f>
        <v/>
      </c>
      <c r="J13" s="11" t="str">
        <f ca="1">IFERROR(SUM(Calculations!J8)*1000/SUM(Calculations!B8),"")</f>
        <v/>
      </c>
      <c r="K13" s="11" t="str">
        <f ca="1">IFERROR(SUM(Calculations!K8)*1000/SUM(Calculations!B8),"")</f>
        <v/>
      </c>
      <c r="L13" s="11" t="str">
        <f ca="1">IFERROR(SUM(Calculations!L8)*1000/SUM(Calculations!B8),"")</f>
        <v/>
      </c>
      <c r="M13" s="11" t="str">
        <f ca="1">IFERROR(SUM(Calculations!M8)*1000/SUM(Calculations!B8),"")</f>
        <v/>
      </c>
      <c r="N13" s="11" t="str">
        <f ca="1">IFERROR(SUM(Calculations!N8)*1000/SUM(Calculations!B8),"")</f>
        <v/>
      </c>
      <c r="O13" s="11" t="str">
        <f ca="1">IFERROR(SUM(Calculations!O8)*1000/SUM(Calculations!B8),"")</f>
        <v/>
      </c>
      <c r="P13" s="11" t="str">
        <f ca="1">IFERROR(SUM(Calculations!P8)*1000/SUM(Calculations!B8),"")</f>
        <v/>
      </c>
      <c r="Q13" s="11" t="str">
        <f ca="1">IFERROR(SUM(Calculations!Q8)*1000/SUM(Calculations!B8),"")</f>
        <v/>
      </c>
      <c r="R13" s="11" t="str">
        <f ca="1">IFERROR(SUM(Calculations!R8)*1000/SUM(Calculations!B8),"")</f>
        <v/>
      </c>
      <c r="S13" s="11" t="str">
        <f ca="1">IFERROR(SUM(Calculations!S8)*1000/SUM(Calculations!B8),"")</f>
        <v/>
      </c>
      <c r="T13" s="11" t="str">
        <f ca="1">IFERROR(SUM(Calculations!T8)*1000/SUM(Calculations!B8),"")</f>
        <v/>
      </c>
      <c r="U13" s="11" t="str">
        <f ca="1">IFERROR(SUM(Calculations!U8)*1000/SUM(Calculations!B8),"")</f>
        <v/>
      </c>
      <c r="V13" s="11" t="str">
        <f ca="1">IFERROR(SUM(Calculations!V8)*1000/SUM(Calculations!B8),"")</f>
        <v/>
      </c>
      <c r="W13" s="11" t="str">
        <f ca="1">IFERROR(SUM(Calculations!W8)*1000/SUM(Calculations!B8),"")</f>
        <v/>
      </c>
      <c r="X13" s="11" t="str">
        <f ca="1">IFERROR(SUM(Calculations!X8)*1000/SUM(Calculations!B8),"")</f>
        <v/>
      </c>
      <c r="Y13" s="11" t="str">
        <f ca="1">IFERROR(SUM(Calculations!Y8)*1000/SUM(Calculations!B8),"")</f>
        <v/>
      </c>
      <c r="Z13" s="11" t="str">
        <f ca="1">IFERROR(SUM(Calculations!Z8)*1000/SUM(Calculations!B8),"")</f>
        <v/>
      </c>
    </row>
    <row r="14" spans="1:28" x14ac:dyDescent="0.25">
      <c r="A14" s="50" t="s">
        <v>11</v>
      </c>
      <c r="B14" s="50">
        <f t="shared" ca="1" si="0"/>
        <v>0</v>
      </c>
      <c r="C14" s="51">
        <f ca="1">IFERROR(SUM(B14)/SUM(Calculations!B9)*1000,0)</f>
        <v>0</v>
      </c>
      <c r="D14" s="4"/>
      <c r="E14" s="50" t="s">
        <v>11</v>
      </c>
      <c r="F14" s="52" t="str">
        <f ca="1">IFERROR(SUM(Calculations!F9)*1000/SUM(Calculations!B9),"")</f>
        <v/>
      </c>
      <c r="G14" s="52" t="str">
        <f ca="1">IFERROR(SUM(Calculations!G9)*1000/SUM(Calculations!B9),"")</f>
        <v/>
      </c>
      <c r="H14" s="52" t="str">
        <f ca="1">IFERROR(SUM(Calculations!H9)*1000/SUM(Calculations!B9),"")</f>
        <v/>
      </c>
      <c r="I14" s="52" t="str">
        <f ca="1">IFERROR(SUM(Calculations!I9)*1000/SUM(Calculations!B9),"")</f>
        <v/>
      </c>
      <c r="J14" s="52" t="str">
        <f ca="1">IFERROR(SUM(Calculations!J9)*1000/SUM(Calculations!B9),"")</f>
        <v/>
      </c>
      <c r="K14" s="52" t="str">
        <f ca="1">IFERROR(SUM(Calculations!K9)*1000/SUM(Calculations!B9),"")</f>
        <v/>
      </c>
      <c r="L14" s="52" t="str">
        <f ca="1">IFERROR(SUM(Calculations!L9)*1000/SUM(Calculations!B9),"")</f>
        <v/>
      </c>
      <c r="M14" s="52" t="str">
        <f ca="1">IFERROR(SUM(Calculations!M9)*1000/SUM(Calculations!B9),"")</f>
        <v/>
      </c>
      <c r="N14" s="52" t="str">
        <f ca="1">IFERROR(SUM(Calculations!N9)*1000/SUM(Calculations!B9),"")</f>
        <v/>
      </c>
      <c r="O14" s="52" t="str">
        <f ca="1">IFERROR(SUM(Calculations!O9)*1000/SUM(Calculations!B9),"")</f>
        <v/>
      </c>
      <c r="P14" s="52" t="str">
        <f ca="1">IFERROR(SUM(Calculations!P9)*1000/SUM(Calculations!B9),"")</f>
        <v/>
      </c>
      <c r="Q14" s="52" t="str">
        <f ca="1">IFERROR(SUM(Calculations!Q9)*1000/SUM(Calculations!B9),"")</f>
        <v/>
      </c>
      <c r="R14" s="52" t="str">
        <f ca="1">IFERROR(SUM(Calculations!R9)*1000/SUM(Calculations!B9),"")</f>
        <v/>
      </c>
      <c r="S14" s="52" t="str">
        <f ca="1">IFERROR(SUM(Calculations!S9)*1000/SUM(Calculations!B9),"")</f>
        <v/>
      </c>
      <c r="T14" s="52" t="str">
        <f ca="1">IFERROR(SUM(Calculations!T9)*1000/SUM(Calculations!B9),"")</f>
        <v/>
      </c>
      <c r="U14" s="52" t="str">
        <f ca="1">IFERROR(SUM(Calculations!U9)*1000/SUM(Calculations!B9),"")</f>
        <v/>
      </c>
      <c r="V14" s="52" t="str">
        <f ca="1">IFERROR(SUM(Calculations!V9)*1000/SUM(Calculations!B9),"")</f>
        <v/>
      </c>
      <c r="W14" s="52" t="str">
        <f ca="1">IFERROR(SUM(Calculations!W9)*1000/SUM(Calculations!B9),"")</f>
        <v/>
      </c>
      <c r="X14" s="52" t="str">
        <f ca="1">IFERROR(SUM(Calculations!X9)*1000/SUM(Calculations!B9),"")</f>
        <v/>
      </c>
      <c r="Y14" s="52" t="str">
        <f ca="1">IFERROR(SUM(Calculations!Y9)*1000/SUM(Calculations!B9),"")</f>
        <v/>
      </c>
      <c r="Z14" s="52" t="str">
        <f ca="1">IFERROR(SUM(Calculations!Z9)*1000/SUM(Calculations!B9),"")</f>
        <v/>
      </c>
    </row>
    <row r="15" spans="1:28" x14ac:dyDescent="0.25">
      <c r="A15" s="10" t="s">
        <v>12</v>
      </c>
      <c r="B15" s="10">
        <f t="shared" ca="1" si="0"/>
        <v>0</v>
      </c>
      <c r="C15" s="42">
        <f ca="1">IFERROR(SUM(B15)/SUM(Calculations!B10)*1000,0)</f>
        <v>0</v>
      </c>
      <c r="D15" s="4"/>
      <c r="E15" s="10" t="s">
        <v>12</v>
      </c>
      <c r="F15" s="11" t="str">
        <f ca="1">IFERROR(SUM(Calculations!F10)*1000/SUM(Calculations!B10),"")</f>
        <v/>
      </c>
      <c r="G15" s="11" t="str">
        <f ca="1">IFERROR(SUM(Calculations!G10)*1000/SUM(Calculations!B10),"")</f>
        <v/>
      </c>
      <c r="H15" s="11" t="str">
        <f ca="1">IFERROR(SUM(Calculations!H10)*1000/SUM(Calculations!B10),"")</f>
        <v/>
      </c>
      <c r="I15" s="11" t="str">
        <f ca="1">IFERROR(SUM(Calculations!I10)*1000/SUM(Calculations!B10),"")</f>
        <v/>
      </c>
      <c r="J15" s="11" t="str">
        <f ca="1">IFERROR(SUM(Calculations!J10)*1000/SUM(Calculations!B10),"")</f>
        <v/>
      </c>
      <c r="K15" s="11" t="str">
        <f ca="1">IFERROR(SUM(Calculations!K10)*1000/SUM(Calculations!B10),"")</f>
        <v/>
      </c>
      <c r="L15" s="11" t="str">
        <f ca="1">IFERROR(SUM(Calculations!L10)*1000/SUM(Calculations!B10),"")</f>
        <v/>
      </c>
      <c r="M15" s="11" t="str">
        <f ca="1">IFERROR(SUM(Calculations!M10)*1000/SUM(Calculations!B10),"")</f>
        <v/>
      </c>
      <c r="N15" s="11" t="str">
        <f ca="1">IFERROR(SUM(Calculations!N10)*1000/SUM(Calculations!B10),"")</f>
        <v/>
      </c>
      <c r="O15" s="11" t="str">
        <f ca="1">IFERROR(SUM(Calculations!O10)*1000/SUM(Calculations!B10),"")</f>
        <v/>
      </c>
      <c r="P15" s="11" t="str">
        <f ca="1">IFERROR(SUM(Calculations!P10)*1000/SUM(Calculations!B10),"")</f>
        <v/>
      </c>
      <c r="Q15" s="11" t="str">
        <f ca="1">IFERROR(SUM(Calculations!Q10)*1000/SUM(Calculations!B10),"")</f>
        <v/>
      </c>
      <c r="R15" s="11" t="str">
        <f ca="1">IFERROR(SUM(Calculations!R10)*1000/SUM(Calculations!B10),"")</f>
        <v/>
      </c>
      <c r="S15" s="11" t="str">
        <f ca="1">IFERROR(SUM(Calculations!S10)*1000/SUM(Calculations!B10),"")</f>
        <v/>
      </c>
      <c r="T15" s="11" t="str">
        <f ca="1">IFERROR(SUM(Calculations!T10)*1000/SUM(Calculations!B10),"")</f>
        <v/>
      </c>
      <c r="U15" s="11" t="str">
        <f ca="1">IFERROR(SUM(Calculations!U10)*1000/SUM(Calculations!B10),"")</f>
        <v/>
      </c>
      <c r="V15" s="11" t="str">
        <f ca="1">IFERROR(SUM(Calculations!V10)*1000/SUM(Calculations!B10),"")</f>
        <v/>
      </c>
      <c r="W15" s="11" t="str">
        <f ca="1">IFERROR(SUM(Calculations!W10)*1000/SUM(Calculations!B10),"")</f>
        <v/>
      </c>
      <c r="X15" s="11" t="str">
        <f ca="1">IFERROR(SUM(Calculations!X10)*1000/SUM(Calculations!B10),"")</f>
        <v/>
      </c>
      <c r="Y15" s="11" t="str">
        <f ca="1">IFERROR(SUM(Calculations!Y10)*1000/SUM(Calculations!B10),"")</f>
        <v/>
      </c>
      <c r="Z15" s="11" t="str">
        <f ca="1">IFERROR(SUM(Calculations!Z10)*1000/SUM(Calculations!B10),"")</f>
        <v/>
      </c>
    </row>
    <row r="16" spans="1:28" x14ac:dyDescent="0.25">
      <c r="A16" s="50" t="s">
        <v>13</v>
      </c>
      <c r="B16" s="50">
        <f t="shared" ca="1" si="0"/>
        <v>0</v>
      </c>
      <c r="C16" s="51">
        <f ca="1">IFERROR(SUM(B16)/SUM(Calculations!B11)*1000,0)</f>
        <v>0</v>
      </c>
      <c r="D16" s="4"/>
      <c r="E16" s="50" t="s">
        <v>13</v>
      </c>
      <c r="F16" s="52" t="str">
        <f ca="1">IFERROR(SUM(Calculations!F11)*1000/SUM(Calculations!B11),"")</f>
        <v/>
      </c>
      <c r="G16" s="52" t="str">
        <f ca="1">IFERROR(SUM(Calculations!G11)*1000/SUM(Calculations!B11),"")</f>
        <v/>
      </c>
      <c r="H16" s="52" t="str">
        <f ca="1">IFERROR(SUM(Calculations!H11)*1000/SUM(Calculations!B11),"")</f>
        <v/>
      </c>
      <c r="I16" s="52" t="str">
        <f ca="1">IFERROR(SUM(Calculations!I11)*1000/SUM(Calculations!B11),"")</f>
        <v/>
      </c>
      <c r="J16" s="52" t="str">
        <f ca="1">IFERROR(SUM(Calculations!J11)*1000/SUM(Calculations!B11),"")</f>
        <v/>
      </c>
      <c r="K16" s="52" t="str">
        <f ca="1">IFERROR(SUM(Calculations!K11)*1000/SUM(Calculations!B11),"")</f>
        <v/>
      </c>
      <c r="L16" s="52" t="str">
        <f ca="1">IFERROR(SUM(Calculations!L11)*1000/SUM(Calculations!B11),"")</f>
        <v/>
      </c>
      <c r="M16" s="52" t="str">
        <f ca="1">IFERROR(SUM(Calculations!M11)*1000/SUM(Calculations!B11),"")</f>
        <v/>
      </c>
      <c r="N16" s="52" t="str">
        <f ca="1">IFERROR(SUM(Calculations!N11)*1000/SUM(Calculations!B11),"")</f>
        <v/>
      </c>
      <c r="O16" s="52" t="str">
        <f ca="1">IFERROR(SUM(Calculations!O11)*1000/SUM(Calculations!B11),"")</f>
        <v/>
      </c>
      <c r="P16" s="52" t="str">
        <f ca="1">IFERROR(SUM(Calculations!P11)*1000/SUM(Calculations!B11),"")</f>
        <v/>
      </c>
      <c r="Q16" s="52" t="str">
        <f ca="1">IFERROR(SUM(Calculations!Q11)*1000/SUM(Calculations!B11),"")</f>
        <v/>
      </c>
      <c r="R16" s="52" t="str">
        <f ca="1">IFERROR(SUM(Calculations!R11)*1000/SUM(Calculations!B11),"")</f>
        <v/>
      </c>
      <c r="S16" s="52" t="str">
        <f ca="1">IFERROR(SUM(Calculations!S11)*1000/SUM(Calculations!B11),"")</f>
        <v/>
      </c>
      <c r="T16" s="52" t="str">
        <f ca="1">IFERROR(SUM(Calculations!T11)*1000/SUM(Calculations!B11),"")</f>
        <v/>
      </c>
      <c r="U16" s="52" t="str">
        <f ca="1">IFERROR(SUM(Calculations!U11)*1000/SUM(Calculations!B11),"")</f>
        <v/>
      </c>
      <c r="V16" s="52" t="str">
        <f ca="1">IFERROR(SUM(Calculations!V11)*1000/SUM(Calculations!B11),"")</f>
        <v/>
      </c>
      <c r="W16" s="52" t="str">
        <f ca="1">IFERROR(SUM(Calculations!W11)*1000/SUM(Calculations!B11),"")</f>
        <v/>
      </c>
      <c r="X16" s="52" t="str">
        <f ca="1">IFERROR(SUM(Calculations!X11)*1000/SUM(Calculations!B11),"")</f>
        <v/>
      </c>
      <c r="Y16" s="52" t="str">
        <f ca="1">IFERROR(SUM(Calculations!Y11)*1000/SUM(Calculations!B11),"")</f>
        <v/>
      </c>
      <c r="Z16" s="52" t="str">
        <f ca="1">IFERROR(SUM(Calculations!Z11)*1000/SUM(Calculations!B11),"")</f>
        <v/>
      </c>
    </row>
    <row r="17" spans="1:26" x14ac:dyDescent="0.25">
      <c r="A17" s="10" t="s">
        <v>14</v>
      </c>
      <c r="B17" s="10">
        <f t="shared" ca="1" si="0"/>
        <v>0</v>
      </c>
      <c r="C17" s="42">
        <f ca="1">IFERROR(SUM(B17)/SUM(Calculations!B12)*1000,0)</f>
        <v>0</v>
      </c>
      <c r="D17" s="4"/>
      <c r="E17" s="10" t="s">
        <v>14</v>
      </c>
      <c r="F17" s="11" t="str">
        <f ca="1">IFERROR(SUM(Calculations!F12)*1000/SUM(Calculations!B12),"")</f>
        <v/>
      </c>
      <c r="G17" s="11" t="str">
        <f ca="1">IFERROR(SUM(Calculations!G12)*1000/SUM(Calculations!B12),"")</f>
        <v/>
      </c>
      <c r="H17" s="11" t="str">
        <f ca="1">IFERROR(SUM(Calculations!H12)*1000/SUM(Calculations!B12),"")</f>
        <v/>
      </c>
      <c r="I17" s="11" t="str">
        <f ca="1">IFERROR(SUM(Calculations!I12)*1000/SUM(Calculations!B12),"")</f>
        <v/>
      </c>
      <c r="J17" s="11" t="str">
        <f ca="1">IFERROR(SUM(Calculations!J12)*1000/SUM(Calculations!B12),"")</f>
        <v/>
      </c>
      <c r="K17" s="11" t="str">
        <f ca="1">IFERROR(SUM(Calculations!K12)*1000/SUM(Calculations!B12),"")</f>
        <v/>
      </c>
      <c r="L17" s="11" t="str">
        <f ca="1">IFERROR(SUM(Calculations!L12)*1000/SUM(Calculations!B12),"")</f>
        <v/>
      </c>
      <c r="M17" s="11" t="str">
        <f ca="1">IFERROR(SUM(Calculations!M12)*1000/SUM(Calculations!B12),"")</f>
        <v/>
      </c>
      <c r="N17" s="11" t="str">
        <f ca="1">IFERROR(SUM(Calculations!N12)*1000/SUM(Calculations!B12),"")</f>
        <v/>
      </c>
      <c r="O17" s="11" t="str">
        <f ca="1">IFERROR(SUM(Calculations!O12)*1000/SUM(Calculations!B12),"")</f>
        <v/>
      </c>
      <c r="P17" s="11" t="str">
        <f ca="1">IFERROR(SUM(Calculations!P12)*1000/SUM(Calculations!B12),"")</f>
        <v/>
      </c>
      <c r="Q17" s="11" t="str">
        <f ca="1">IFERROR(SUM(Calculations!Q12)*1000/SUM(Calculations!B12),"")</f>
        <v/>
      </c>
      <c r="R17" s="11" t="str">
        <f ca="1">IFERROR(SUM(Calculations!R12)*1000/SUM(Calculations!B12),"")</f>
        <v/>
      </c>
      <c r="S17" s="11" t="str">
        <f ca="1">IFERROR(SUM(Calculations!S12)*1000/SUM(Calculations!B12),"")</f>
        <v/>
      </c>
      <c r="T17" s="11" t="str">
        <f ca="1">IFERROR(SUM(Calculations!T12)*1000/SUM(Calculations!B12),"")</f>
        <v/>
      </c>
      <c r="U17" s="11" t="str">
        <f ca="1">IFERROR(SUM(Calculations!U12)*1000/SUM(Calculations!B12),"")</f>
        <v/>
      </c>
      <c r="V17" s="11" t="str">
        <f ca="1">IFERROR(SUM(Calculations!V12)*1000/SUM(Calculations!B12),"")</f>
        <v/>
      </c>
      <c r="W17" s="11" t="str">
        <f ca="1">IFERROR(SUM(Calculations!W12)*1000/SUM(Calculations!B12),"")</f>
        <v/>
      </c>
      <c r="X17" s="11" t="str">
        <f ca="1">IFERROR(SUM(Calculations!X12)*1000/SUM(Calculations!B12),"")</f>
        <v/>
      </c>
      <c r="Y17" s="11" t="str">
        <f ca="1">IFERROR(SUM(Calculations!Y12)*1000/SUM(Calculations!B12),"")</f>
        <v/>
      </c>
      <c r="Z17" s="11" t="str">
        <f ca="1">IFERROR(SUM(Calculations!Z12)*1000/SUM(Calculations!B12),"")</f>
        <v/>
      </c>
    </row>
    <row r="18" spans="1:26" x14ac:dyDescent="0.25">
      <c r="A18" s="54" t="s">
        <v>15</v>
      </c>
      <c r="B18" s="50">
        <f t="shared" ca="1" si="0"/>
        <v>0</v>
      </c>
      <c r="C18">
        <f ca="1">IFERROR(SUM(B18)/SUM(Calculations!B13)*1000,0)</f>
        <v>0</v>
      </c>
      <c r="D18" s="4"/>
      <c r="E18" s="50" t="s">
        <v>15</v>
      </c>
      <c r="F18" s="52" t="str">
        <f ca="1">IFERROR(SUM(Calculations!F13)*1000/SUM(Calculations!B13),"")</f>
        <v/>
      </c>
      <c r="G18" s="52" t="str">
        <f ca="1">IFERROR(SUM(Calculations!G13)*1000/SUM(Calculations!B13),"")</f>
        <v/>
      </c>
      <c r="H18" s="52" t="str">
        <f ca="1">IFERROR(SUM(Calculations!H13)*1000/SUM(Calculations!B13),"")</f>
        <v/>
      </c>
      <c r="I18" s="52" t="str">
        <f ca="1">IFERROR(SUM(Calculations!I13)*1000/SUM(Calculations!B13),"")</f>
        <v/>
      </c>
      <c r="J18" s="52" t="str">
        <f ca="1">IFERROR(SUM(Calculations!J13)*1000/SUM(Calculations!B13),"")</f>
        <v/>
      </c>
      <c r="K18" s="52" t="str">
        <f ca="1">IFERROR(SUM(Calculations!K13)*1000/SUM(Calculations!B13),"")</f>
        <v/>
      </c>
      <c r="L18" s="52" t="str">
        <f ca="1">IFERROR(SUM(Calculations!L13)*1000/SUM(Calculations!B13),"")</f>
        <v/>
      </c>
      <c r="M18" s="52" t="str">
        <f ca="1">IFERROR(SUM(Calculations!M13)*1000/SUM(Calculations!B13),"")</f>
        <v/>
      </c>
      <c r="N18" s="52" t="str">
        <f ca="1">IFERROR(SUM(Calculations!N13)*1000/SUM(Calculations!B13),"")</f>
        <v/>
      </c>
      <c r="O18" s="52" t="str">
        <f ca="1">IFERROR(SUM(Calculations!O13)*1000/SUM(Calculations!B13),"")</f>
        <v/>
      </c>
      <c r="P18" s="52" t="str">
        <f ca="1">IFERROR(SUM(Calculations!P13)*1000/SUM(Calculations!B13),"")</f>
        <v/>
      </c>
      <c r="Q18" s="52" t="str">
        <f ca="1">IFERROR(SUM(Calculations!Q13)*1000/SUM(Calculations!B13),"")</f>
        <v/>
      </c>
      <c r="R18" s="52" t="str">
        <f ca="1">IFERROR(SUM(Calculations!R13)*1000/SUM(Calculations!B13),"")</f>
        <v/>
      </c>
      <c r="S18" s="52" t="str">
        <f ca="1">IFERROR(SUM(Calculations!S13)*1000/SUM(Calculations!B13),"")</f>
        <v/>
      </c>
      <c r="T18" s="52" t="str">
        <f ca="1">IFERROR(SUM(Calculations!T13)*1000/SUM(Calculations!B13),"")</f>
        <v/>
      </c>
      <c r="U18" s="52" t="str">
        <f ca="1">IFERROR(SUM(Calculations!U13)*1000/SUM(Calculations!B13),"")</f>
        <v/>
      </c>
      <c r="V18" s="52" t="str">
        <f ca="1">IFERROR(SUM(Calculations!V13)*1000/SUM(Calculations!B13),"")</f>
        <v/>
      </c>
      <c r="W18" s="52" t="str">
        <f ca="1">IFERROR(SUM(Calculations!W13)*1000/SUM(Calculations!B13),"")</f>
        <v/>
      </c>
      <c r="X18" s="52" t="str">
        <f ca="1">IFERROR(SUM(Calculations!X13)*1000/SUM(Calculations!B13),"")</f>
        <v/>
      </c>
      <c r="Y18" s="52" t="str">
        <f ca="1">IFERROR(SUM(Calculations!Y13)*1000/SUM(Calculations!B13),"")</f>
        <v/>
      </c>
      <c r="Z18" s="52" t="str">
        <f ca="1">IFERROR(SUM(Calculations!Z13)*1000/SUM(Calculations!B13),"")</f>
        <v/>
      </c>
    </row>
  </sheetData>
  <mergeCells count="3">
    <mergeCell ref="A5:C5"/>
    <mergeCell ref="A1:E4"/>
    <mergeCell ref="E5:Z5"/>
  </mergeCell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CZ25"/>
  <sheetViews>
    <sheetView topLeftCell="AD1" workbookViewId="0">
      <selection activeCell="AN2" sqref="AN2"/>
    </sheetView>
  </sheetViews>
  <sheetFormatPr defaultRowHeight="15" x14ac:dyDescent="0.25"/>
  <cols>
    <col min="1" max="1" width="13.5703125" bestFit="1" customWidth="1"/>
    <col min="5" max="5" width="13.85546875" bestFit="1" customWidth="1"/>
    <col min="6" max="6" width="13.85546875" customWidth="1"/>
    <col min="7" max="7" width="13.85546875" bestFit="1" customWidth="1"/>
    <col min="8" max="11" width="13.85546875" customWidth="1"/>
    <col min="12" max="12" width="10.85546875" bestFit="1" customWidth="1"/>
    <col min="13" max="13" width="19.7109375" bestFit="1" customWidth="1"/>
    <col min="14" max="14" width="11.140625" bestFit="1" customWidth="1"/>
    <col min="15" max="16" width="16.5703125" bestFit="1" customWidth="1"/>
    <col min="17" max="17" width="6.28515625" customWidth="1"/>
    <col min="18" max="18" width="14.42578125" bestFit="1" customWidth="1"/>
    <col min="20" max="20" width="18.85546875" bestFit="1" customWidth="1"/>
    <col min="21" max="21" width="27.140625" bestFit="1" customWidth="1"/>
    <col min="30" max="30" width="10.85546875" bestFit="1" customWidth="1"/>
    <col min="31" max="31" width="10.85546875" customWidth="1"/>
    <col min="32" max="32" width="7.5703125" customWidth="1"/>
    <col min="35" max="35" width="21.42578125" bestFit="1" customWidth="1"/>
    <col min="39" max="39" width="21.42578125" bestFit="1" customWidth="1"/>
    <col min="40" max="40" width="9.85546875" customWidth="1"/>
    <col min="41" max="41" width="11" customWidth="1"/>
    <col min="47" max="47" width="9.28515625" customWidth="1"/>
    <col min="48" max="48" width="13" customWidth="1"/>
    <col min="49" max="49" width="10.28515625" customWidth="1"/>
    <col min="50" max="50" width="12.5703125" customWidth="1"/>
    <col min="51" max="51" width="12.28515625" customWidth="1"/>
    <col min="54" max="54" width="33.85546875" bestFit="1" customWidth="1"/>
    <col min="55" max="55" width="13.7109375" customWidth="1"/>
    <col min="56" max="56" width="25.85546875" bestFit="1" customWidth="1"/>
    <col min="57" max="57" width="33.85546875" bestFit="1" customWidth="1"/>
    <col min="60" max="60" width="21.7109375" bestFit="1" customWidth="1"/>
    <col min="71" max="71" width="10.42578125" bestFit="1" customWidth="1"/>
    <col min="72" max="72" width="10.140625" bestFit="1" customWidth="1"/>
    <col min="75" max="75" width="27" bestFit="1" customWidth="1"/>
    <col min="76" max="76" width="16.140625" hidden="1" customWidth="1"/>
    <col min="77" max="77" width="41" hidden="1" customWidth="1"/>
    <col min="78" max="78" width="14.28515625" hidden="1" customWidth="1"/>
    <col min="79" max="79" width="14.85546875" hidden="1" customWidth="1"/>
    <col min="80" max="80" width="16.85546875" hidden="1" customWidth="1"/>
    <col min="81" max="81" width="24" hidden="1" customWidth="1"/>
    <col min="82" max="82" width="12" hidden="1" customWidth="1"/>
    <col min="83" max="83" width="13.85546875" hidden="1" customWidth="1"/>
    <col min="84" max="84" width="0" hidden="1" customWidth="1"/>
    <col min="85" max="85" width="12.85546875" hidden="1" customWidth="1"/>
    <col min="86" max="86" width="12.5703125" hidden="1" customWidth="1"/>
    <col min="87" max="87" width="21.140625" hidden="1" customWidth="1"/>
    <col min="88" max="88" width="11.140625" hidden="1" customWidth="1"/>
    <col min="89" max="89" width="11.28515625" hidden="1" customWidth="1"/>
    <col min="90" max="90" width="13.5703125" hidden="1" customWidth="1"/>
    <col min="91" max="91" width="11.140625" hidden="1" customWidth="1"/>
    <col min="92" max="92" width="15.28515625" hidden="1" customWidth="1"/>
    <col min="93" max="93" width="14.85546875" hidden="1" customWidth="1"/>
    <col min="94" max="94" width="10.140625" hidden="1" customWidth="1"/>
    <col min="95" max="95" width="9.5703125" hidden="1" customWidth="1"/>
    <col min="96" max="96" width="11.140625" hidden="1" customWidth="1"/>
    <col min="97" max="97" width="0" hidden="1" customWidth="1"/>
    <col min="98" max="98" width="14.7109375" hidden="1" customWidth="1"/>
    <col min="99" max="99" width="12.5703125" hidden="1" customWidth="1"/>
    <col min="100" max="100" width="0" hidden="1" customWidth="1"/>
    <col min="103" max="103" width="41" bestFit="1" customWidth="1"/>
    <col min="104" max="104" width="16.140625" bestFit="1" customWidth="1"/>
    <col min="109" max="109" width="13.7109375" bestFit="1" customWidth="1"/>
    <col min="110" max="110" width="16.85546875" bestFit="1" customWidth="1"/>
    <col min="111" max="111" width="24" bestFit="1" customWidth="1"/>
    <col min="112" max="112" width="12" bestFit="1" customWidth="1"/>
    <col min="113" max="113" width="13.85546875" bestFit="1" customWidth="1"/>
    <col min="114" max="114" width="9.42578125" bestFit="1" customWidth="1"/>
    <col min="115" max="115" width="12.85546875" bestFit="1" customWidth="1"/>
    <col min="116" max="116" width="12.5703125" bestFit="1" customWidth="1"/>
    <col min="117" max="117" width="23.85546875" bestFit="1" customWidth="1"/>
  </cols>
  <sheetData>
    <row r="1" spans="1:104" x14ac:dyDescent="0.25">
      <c r="A1" t="s">
        <v>238</v>
      </c>
      <c r="B1" t="s">
        <v>32</v>
      </c>
      <c r="E1" t="s">
        <v>33</v>
      </c>
      <c r="F1" t="s">
        <v>19</v>
      </c>
      <c r="G1" t="s">
        <v>240</v>
      </c>
      <c r="H1" s="46" t="s">
        <v>241</v>
      </c>
      <c r="I1" t="s">
        <v>242</v>
      </c>
      <c r="J1" t="s">
        <v>243</v>
      </c>
      <c r="K1" t="s">
        <v>244</v>
      </c>
      <c r="L1" t="s">
        <v>20</v>
      </c>
      <c r="M1" t="s">
        <v>245</v>
      </c>
      <c r="N1" t="s">
        <v>21</v>
      </c>
      <c r="O1" t="s">
        <v>249</v>
      </c>
      <c r="P1" t="s">
        <v>247</v>
      </c>
      <c r="Q1" t="s">
        <v>22</v>
      </c>
      <c r="R1" t="s">
        <v>23</v>
      </c>
      <c r="S1" t="s">
        <v>24</v>
      </c>
      <c r="T1" t="s">
        <v>25</v>
      </c>
      <c r="U1" t="s">
        <v>34</v>
      </c>
      <c r="V1" t="s">
        <v>27</v>
      </c>
      <c r="W1" t="s">
        <v>28</v>
      </c>
      <c r="X1" t="s">
        <v>29</v>
      </c>
      <c r="Y1" t="s">
        <v>30</v>
      </c>
      <c r="Z1" t="s">
        <v>31</v>
      </c>
      <c r="AA1" t="s">
        <v>35</v>
      </c>
      <c r="AD1" t="s">
        <v>36</v>
      </c>
      <c r="AE1" t="s">
        <v>37</v>
      </c>
      <c r="AF1" t="s">
        <v>38</v>
      </c>
      <c r="AG1" t="s">
        <v>39</v>
      </c>
      <c r="AH1" t="s">
        <v>40</v>
      </c>
      <c r="AI1" t="s">
        <v>41</v>
      </c>
      <c r="AJ1" t="s">
        <v>31</v>
      </c>
      <c r="AM1" t="s">
        <v>36</v>
      </c>
      <c r="AN1" t="s">
        <v>4</v>
      </c>
      <c r="AO1" t="s">
        <v>5</v>
      </c>
      <c r="AP1" t="s">
        <v>6</v>
      </c>
      <c r="AQ1" t="s">
        <v>7</v>
      </c>
      <c r="AR1" t="s">
        <v>8</v>
      </c>
      <c r="AS1" t="s">
        <v>9</v>
      </c>
      <c r="AT1" t="s">
        <v>10</v>
      </c>
      <c r="AU1" t="s">
        <v>11</v>
      </c>
      <c r="AV1" t="s">
        <v>12</v>
      </c>
      <c r="AW1" t="s">
        <v>13</v>
      </c>
      <c r="AX1" t="s">
        <v>14</v>
      </c>
      <c r="AY1" t="s">
        <v>15</v>
      </c>
      <c r="BB1" t="s">
        <v>42</v>
      </c>
      <c r="BC1" t="s">
        <v>37</v>
      </c>
      <c r="BD1" t="s">
        <v>43</v>
      </c>
      <c r="BE1" t="s">
        <v>44</v>
      </c>
      <c r="BH1" t="s">
        <v>45</v>
      </c>
      <c r="BI1" t="s">
        <v>4</v>
      </c>
      <c r="BJ1" t="s">
        <v>5</v>
      </c>
      <c r="BK1" t="s">
        <v>6</v>
      </c>
      <c r="BL1" t="s">
        <v>7</v>
      </c>
      <c r="BM1" t="s">
        <v>8</v>
      </c>
      <c r="BN1" t="s">
        <v>9</v>
      </c>
      <c r="BO1" t="s">
        <v>10</v>
      </c>
      <c r="BP1" t="s">
        <v>11</v>
      </c>
      <c r="BQ1" t="s">
        <v>12</v>
      </c>
      <c r="BR1" t="s">
        <v>13</v>
      </c>
      <c r="BS1" t="s">
        <v>14</v>
      </c>
      <c r="BT1" t="s">
        <v>15</v>
      </c>
      <c r="BW1" s="65" t="s">
        <v>46</v>
      </c>
      <c r="BX1" t="s">
        <v>47</v>
      </c>
      <c r="BY1" t="s">
        <v>48</v>
      </c>
      <c r="BZ1" t="s">
        <v>49</v>
      </c>
      <c r="CA1" t="s">
        <v>50</v>
      </c>
      <c r="CB1" t="s">
        <v>51</v>
      </c>
      <c r="CC1" t="s">
        <v>52</v>
      </c>
      <c r="CD1" t="s">
        <v>53</v>
      </c>
      <c r="CE1" t="s">
        <v>54</v>
      </c>
      <c r="CF1" t="s">
        <v>55</v>
      </c>
      <c r="CG1" t="s">
        <v>56</v>
      </c>
      <c r="CH1" t="s">
        <v>57</v>
      </c>
      <c r="CI1" t="s">
        <v>58</v>
      </c>
      <c r="CJ1" t="s">
        <v>59</v>
      </c>
      <c r="CK1" t="s">
        <v>60</v>
      </c>
      <c r="CL1" t="s">
        <v>61</v>
      </c>
      <c r="CM1" t="s">
        <v>62</v>
      </c>
      <c r="CN1" t="s">
        <v>63</v>
      </c>
      <c r="CO1" t="s">
        <v>64</v>
      </c>
      <c r="CP1" t="s">
        <v>65</v>
      </c>
      <c r="CQ1" t="s">
        <v>66</v>
      </c>
      <c r="CR1" t="s">
        <v>67</v>
      </c>
      <c r="CS1" t="s">
        <v>68</v>
      </c>
      <c r="CT1" t="s">
        <v>69</v>
      </c>
      <c r="CU1" t="s">
        <v>70</v>
      </c>
      <c r="CV1" t="s">
        <v>37</v>
      </c>
      <c r="CY1" s="1" t="s">
        <v>262</v>
      </c>
      <c r="CZ1" s="1" t="s">
        <v>71</v>
      </c>
    </row>
    <row r="2" spans="1:104" x14ac:dyDescent="0.25">
      <c r="A2" t="s">
        <v>4</v>
      </c>
      <c r="B2">
        <f>'Patient Days'!B14</f>
        <v>0</v>
      </c>
      <c r="E2" t="s">
        <v>4</v>
      </c>
      <c r="F2">
        <f t="shared" ref="F2:F13" ca="1" si="0">SUM(G2:Z2)</f>
        <v>0</v>
      </c>
      <c r="G2">
        <f ca="1">COUNTIF(INDIRECT($E2&amp;"!$J$3:$J$550"),G$1)</f>
        <v>0</v>
      </c>
      <c r="H2">
        <f t="shared" ref="H2:W13" ca="1" si="1">COUNTIF(INDIRECT($E2&amp;"!$J$3:$J$550"),H$1)</f>
        <v>0</v>
      </c>
      <c r="I2">
        <f t="shared" ca="1" si="1"/>
        <v>0</v>
      </c>
      <c r="J2">
        <f t="shared" ca="1" si="1"/>
        <v>0</v>
      </c>
      <c r="K2">
        <f t="shared" ca="1" si="1"/>
        <v>0</v>
      </c>
      <c r="L2">
        <f t="shared" ca="1" si="1"/>
        <v>0</v>
      </c>
      <c r="M2">
        <f t="shared" ca="1" si="1"/>
        <v>0</v>
      </c>
      <c r="N2">
        <f t="shared" ca="1" si="1"/>
        <v>0</v>
      </c>
      <c r="O2">
        <f t="shared" ca="1" si="1"/>
        <v>0</v>
      </c>
      <c r="P2">
        <f t="shared" ca="1" si="1"/>
        <v>0</v>
      </c>
      <c r="Q2">
        <f t="shared" ca="1" si="1"/>
        <v>0</v>
      </c>
      <c r="R2">
        <f t="shared" ca="1" si="1"/>
        <v>0</v>
      </c>
      <c r="S2">
        <f t="shared" ca="1" si="1"/>
        <v>0</v>
      </c>
      <c r="T2">
        <f t="shared" ca="1" si="1"/>
        <v>0</v>
      </c>
      <c r="U2">
        <f t="shared" ca="1" si="1"/>
        <v>0</v>
      </c>
      <c r="V2">
        <f t="shared" ca="1" si="1"/>
        <v>0</v>
      </c>
      <c r="W2">
        <f t="shared" ca="1" si="1"/>
        <v>0</v>
      </c>
      <c r="X2">
        <f t="shared" ref="L2:AA13" ca="1" si="2">COUNTIF(INDIRECT($E2&amp;"!$J$3:$J$550"),X$1)</f>
        <v>0</v>
      </c>
      <c r="Y2">
        <f t="shared" ca="1" si="2"/>
        <v>0</v>
      </c>
      <c r="Z2">
        <f t="shared" ca="1" si="2"/>
        <v>0</v>
      </c>
      <c r="AA2">
        <f t="shared" ca="1" si="2"/>
        <v>0</v>
      </c>
      <c r="AD2" t="s">
        <v>4</v>
      </c>
      <c r="AE2">
        <f t="shared" ref="AE2:AE13" ca="1" si="3">SUM(AF2:AJ2)</f>
        <v>0</v>
      </c>
      <c r="AF2">
        <f ca="1">COUNTIF(INDIRECT($AD2&amp;"!$AA$3:$AA$550"),AF$1)</f>
        <v>0</v>
      </c>
      <c r="AG2">
        <f t="shared" ref="AG2:AJ13" ca="1" si="4">COUNTIF(INDIRECT($AD2&amp;"!$AA$3:$AA$550"),AG$1)</f>
        <v>0</v>
      </c>
      <c r="AH2">
        <f t="shared" ca="1" si="4"/>
        <v>0</v>
      </c>
      <c r="AI2">
        <f t="shared" ca="1" si="4"/>
        <v>0</v>
      </c>
      <c r="AJ2">
        <f t="shared" ca="1" si="4"/>
        <v>0</v>
      </c>
      <c r="AM2" t="s">
        <v>38</v>
      </c>
      <c r="AN2" s="2" t="e">
        <f ca="1">SUM(AF2)/SUM(AE2)</f>
        <v>#DIV/0!</v>
      </c>
      <c r="AO2" s="2" t="e">
        <f ca="1">SUM(AF3)/SUM(AE3)</f>
        <v>#DIV/0!</v>
      </c>
      <c r="AP2" s="2" t="e">
        <f ca="1">SUM(AF4)/SUM(AE4)</f>
        <v>#DIV/0!</v>
      </c>
      <c r="AQ2" s="2" t="e">
        <f ca="1">SUM(AF5)/SUM(AE5)</f>
        <v>#DIV/0!</v>
      </c>
      <c r="AR2" s="2" t="e">
        <f ca="1">SUM(AF6)/SUM(AE6)</f>
        <v>#DIV/0!</v>
      </c>
      <c r="AS2" s="2" t="e">
        <f ca="1">SUM(AF7)/SUM(AE7)</f>
        <v>#DIV/0!</v>
      </c>
      <c r="AT2" s="2" t="e">
        <f ca="1">SUM(AF8)/SUM(AE8)</f>
        <v>#DIV/0!</v>
      </c>
      <c r="AU2" s="2" t="e">
        <f ca="1">SUM(AF9)/SUM(AE9)</f>
        <v>#DIV/0!</v>
      </c>
      <c r="AV2" s="2" t="e">
        <f ca="1">SUM(AF10)/SUM(AE10)</f>
        <v>#DIV/0!</v>
      </c>
      <c r="AW2" s="2" t="e">
        <f ca="1">SUM(AF11)/SUM(AE11)</f>
        <v>#DIV/0!</v>
      </c>
      <c r="AX2" s="2" t="e">
        <f ca="1">SUM(AF12)/SUM(AE12)</f>
        <v>#DIV/0!</v>
      </c>
      <c r="AY2" s="2" t="e">
        <f ca="1">SUM(AF13)/SUM(AE13)</f>
        <v>#DIV/0!</v>
      </c>
      <c r="BB2" t="s">
        <v>4</v>
      </c>
      <c r="BC2">
        <f t="shared" ref="BC2:BC13" ca="1" si="5">SUM(BD2:BE2)</f>
        <v>0</v>
      </c>
      <c r="BD2">
        <f ca="1">COUNTIF(INDIRECT($BB2&amp;"!$AE$3:$AE$550"), "Yes")</f>
        <v>0</v>
      </c>
      <c r="BE2">
        <f ca="1">COUNTIF(INDIRECT($BB2&amp;"!$AE$3:$AE$550"), "No")</f>
        <v>0</v>
      </c>
      <c r="BH2" t="s">
        <v>72</v>
      </c>
      <c r="BI2" s="2" t="e">
        <f ca="1">SUM(BD2)/SUM(BC2)</f>
        <v>#DIV/0!</v>
      </c>
      <c r="BJ2" s="2" t="e">
        <f ca="1">SUM(BD3)/SUM(BC3)</f>
        <v>#DIV/0!</v>
      </c>
      <c r="BK2" s="2" t="e">
        <f ca="1">SUM(BD4)/SUM(BC4)</f>
        <v>#DIV/0!</v>
      </c>
      <c r="BL2" s="2" t="e">
        <f ca="1">SUM(BD5)/SUM(BC5)</f>
        <v>#DIV/0!</v>
      </c>
      <c r="BM2" s="2" t="e">
        <f ca="1">SUM(BD6)/SUM(BC6)</f>
        <v>#DIV/0!</v>
      </c>
      <c r="BN2" s="2" t="e">
        <f ca="1">SUM(BD7)/SUM(BC7)</f>
        <v>#DIV/0!</v>
      </c>
      <c r="BO2" s="2" t="e">
        <f ca="1">SUM(BD8)/SUM(BC8)</f>
        <v>#DIV/0!</v>
      </c>
      <c r="BP2" s="2" t="e">
        <f ca="1">SUM(BD9)/SUM(BC9)</f>
        <v>#DIV/0!</v>
      </c>
      <c r="BQ2" s="2" t="e">
        <f ca="1">SUM(BD10)/SUM(BC10)</f>
        <v>#DIV/0!</v>
      </c>
      <c r="BR2" s="2" t="e">
        <f ca="1">SUM(BD11)/SUM(BC11)</f>
        <v>#DIV/0!</v>
      </c>
      <c r="BS2" s="2" t="e">
        <f ca="1">SUM(BD12)/SUM(BC12)</f>
        <v>#DIV/0!</v>
      </c>
      <c r="BT2" s="2" t="e">
        <f ca="1">SUM(BD13)/SUM(BC13)</f>
        <v>#DIV/0!</v>
      </c>
      <c r="BW2" t="s">
        <v>4</v>
      </c>
      <c r="BX2">
        <f ca="1">COUNTIF(INDIRECT($BW2&amp;"!$Y$3:$Y$550"),BX$1)</f>
        <v>0</v>
      </c>
      <c r="BY2">
        <f t="shared" ref="BY2:CU2" ca="1" si="6">COUNTIF(INDIRECT($BW2&amp;"!$Y$3:$Y$550"),BY$1)</f>
        <v>0</v>
      </c>
      <c r="BZ2">
        <f t="shared" ca="1" si="6"/>
        <v>0</v>
      </c>
      <c r="CA2">
        <f t="shared" ca="1" si="6"/>
        <v>0</v>
      </c>
      <c r="CB2">
        <f t="shared" ca="1" si="6"/>
        <v>0</v>
      </c>
      <c r="CC2">
        <f t="shared" ca="1" si="6"/>
        <v>0</v>
      </c>
      <c r="CD2">
        <f t="shared" ca="1" si="6"/>
        <v>0</v>
      </c>
      <c r="CE2">
        <f t="shared" ca="1" si="6"/>
        <v>0</v>
      </c>
      <c r="CF2">
        <f t="shared" ca="1" si="6"/>
        <v>0</v>
      </c>
      <c r="CG2">
        <f t="shared" ca="1" si="6"/>
        <v>0</v>
      </c>
      <c r="CH2">
        <f t="shared" ca="1" si="6"/>
        <v>0</v>
      </c>
      <c r="CI2">
        <f t="shared" ca="1" si="6"/>
        <v>0</v>
      </c>
      <c r="CJ2">
        <f t="shared" ca="1" si="6"/>
        <v>0</v>
      </c>
      <c r="CK2">
        <f t="shared" ca="1" si="6"/>
        <v>0</v>
      </c>
      <c r="CL2">
        <f t="shared" ca="1" si="6"/>
        <v>0</v>
      </c>
      <c r="CM2">
        <f t="shared" ca="1" si="6"/>
        <v>0</v>
      </c>
      <c r="CN2">
        <f t="shared" ca="1" si="6"/>
        <v>0</v>
      </c>
      <c r="CO2">
        <f t="shared" ca="1" si="6"/>
        <v>0</v>
      </c>
      <c r="CP2">
        <f t="shared" ca="1" si="6"/>
        <v>0</v>
      </c>
      <c r="CQ2">
        <f t="shared" ca="1" si="6"/>
        <v>0</v>
      </c>
      <c r="CR2">
        <f t="shared" ca="1" si="6"/>
        <v>0</v>
      </c>
      <c r="CS2">
        <f t="shared" ca="1" si="6"/>
        <v>0</v>
      </c>
      <c r="CT2">
        <f t="shared" ca="1" si="6"/>
        <v>0</v>
      </c>
      <c r="CU2">
        <f t="shared" ca="1" si="6"/>
        <v>0</v>
      </c>
      <c r="CV2">
        <f t="shared" ref="CV2:CV14" ca="1" si="7">SUM(BX2:CU2)</f>
        <v>0</v>
      </c>
      <c r="CY2" t="s">
        <v>296</v>
      </c>
      <c r="CZ2" s="9">
        <f>IFERROR(
SUM(
SUMIFS(January!$AD$3:$AD$550,January!$W$3:$W$550,$CY2),
SUMIFS(February!$AD$3:$AD$550,February!$W$3:$W$550,$CY2),
SUMIFS(March!$AD$3:$AD$550,March!$W$3:$W$550,$CY2),
SUMIFS(April!$AD$3:$AD$550,April!$W$3:$W$550,$CY2),
SUMIFS(May!$AD$3:$AD$550,May!$W$3:$W$550,$CY2),
SUMIFS(June!$AD$3:$AD$550,June!$W$3:$W$550,$CY2),
SUMIFS(July!$AD$3:$AD$550,July!$W$3:$W$550,$CY2),
SUMIFS(August!$AD$3:$AD$550,August!$W$3:$W$550,$CY2),
SUMIFS(September!$AD$3:$AD$550,September!$W$3:$W$550,$CY2),
SUMIFS(October!$AD$3:$AD$550,October!$W$3:$W$550,$CY2),
SUMIFS(November!$AD$3:$AD$550,November!$W$3:$W$550,$CY2),
SUMIFS(December!$AD$3:$AD$550,December!$W$3:$W$550,$CY2)
)/
SUM(
January!$AD$3:$AD$550,February!$AD$3:$AD$550,
March!$AD$3:$AD$550,April!$AD$3:$AD$550,
May!$AD$3:$AD$550,June!$AD$3:$AD$550,
July!$AD$3:$AD$550,August!$AD$3:$AD$550,
September!$AD$3:$AD$550,October!$AD$3:$AD$550,
November!$AD$3:$AD$550,December!$AD$3:$AD$550
),0)</f>
        <v>0</v>
      </c>
    </row>
    <row r="3" spans="1:104" x14ac:dyDescent="0.25">
      <c r="A3" t="s">
        <v>5</v>
      </c>
      <c r="B3">
        <f>'Patient Days'!B15</f>
        <v>0</v>
      </c>
      <c r="E3" t="s">
        <v>5</v>
      </c>
      <c r="F3">
        <f t="shared" ca="1" si="0"/>
        <v>0</v>
      </c>
      <c r="G3">
        <f t="shared" ref="G3:G13" ca="1" si="8">COUNTIF(INDIRECT($E3&amp;"!$J$3:$J$550"),G$1)</f>
        <v>0</v>
      </c>
      <c r="H3">
        <f t="shared" ca="1" si="1"/>
        <v>0</v>
      </c>
      <c r="I3">
        <f t="shared" ca="1" si="1"/>
        <v>0</v>
      </c>
      <c r="J3">
        <f t="shared" ca="1" si="1"/>
        <v>0</v>
      </c>
      <c r="K3">
        <f t="shared" ca="1" si="1"/>
        <v>0</v>
      </c>
      <c r="L3">
        <f t="shared" ca="1" si="2"/>
        <v>0</v>
      </c>
      <c r="M3">
        <f t="shared" ca="1" si="2"/>
        <v>0</v>
      </c>
      <c r="N3">
        <f t="shared" ca="1" si="2"/>
        <v>0</v>
      </c>
      <c r="O3">
        <f t="shared" ca="1" si="2"/>
        <v>0</v>
      </c>
      <c r="P3">
        <f t="shared" ca="1" si="2"/>
        <v>0</v>
      </c>
      <c r="Q3">
        <f t="shared" ca="1" si="2"/>
        <v>0</v>
      </c>
      <c r="R3">
        <f t="shared" ca="1" si="2"/>
        <v>0</v>
      </c>
      <c r="S3">
        <f t="shared" ca="1" si="2"/>
        <v>0</v>
      </c>
      <c r="T3">
        <f t="shared" ca="1" si="2"/>
        <v>0</v>
      </c>
      <c r="U3">
        <f t="shared" ca="1" si="2"/>
        <v>0</v>
      </c>
      <c r="V3">
        <f t="shared" ca="1" si="2"/>
        <v>0</v>
      </c>
      <c r="W3">
        <f t="shared" ca="1" si="2"/>
        <v>0</v>
      </c>
      <c r="X3">
        <f t="shared" ca="1" si="2"/>
        <v>0</v>
      </c>
      <c r="Y3">
        <f t="shared" ca="1" si="2"/>
        <v>0</v>
      </c>
      <c r="Z3">
        <f t="shared" ca="1" si="2"/>
        <v>0</v>
      </c>
      <c r="AA3">
        <f t="shared" ca="1" si="2"/>
        <v>0</v>
      </c>
      <c r="AD3" t="s">
        <v>5</v>
      </c>
      <c r="AE3">
        <f t="shared" ca="1" si="3"/>
        <v>0</v>
      </c>
      <c r="AF3">
        <f t="shared" ref="AF3:AF13" ca="1" si="9">COUNTIF(INDIRECT($AD3&amp;"!$AA$3:$AA$550"),AF$1)</f>
        <v>0</v>
      </c>
      <c r="AG3">
        <f t="shared" ca="1" si="4"/>
        <v>0</v>
      </c>
      <c r="AH3">
        <f t="shared" ca="1" si="4"/>
        <v>0</v>
      </c>
      <c r="AI3">
        <f t="shared" ca="1" si="4"/>
        <v>0</v>
      </c>
      <c r="AJ3">
        <f t="shared" ca="1" si="4"/>
        <v>0</v>
      </c>
      <c r="AM3" t="s">
        <v>39</v>
      </c>
      <c r="AN3" s="2" t="e">
        <f ca="1">SUM(AG2)/SUM(AE2)</f>
        <v>#DIV/0!</v>
      </c>
      <c r="AO3" s="2" t="e">
        <f ca="1">SUM(AG3)/SUM(AE3)</f>
        <v>#DIV/0!</v>
      </c>
      <c r="AP3" s="2" t="e">
        <f ca="1">SUM(AG4)/SUM(AE4)</f>
        <v>#DIV/0!</v>
      </c>
      <c r="AQ3" s="2" t="e">
        <f ca="1">SUM(AG5)/SUM(AE5)</f>
        <v>#DIV/0!</v>
      </c>
      <c r="AR3" s="2" t="e">
        <f ca="1">SUM(AG6)/SUM(AE6)</f>
        <v>#DIV/0!</v>
      </c>
      <c r="AS3" s="2" t="e">
        <f ca="1">SUM(AG7)/SUM(AE7)</f>
        <v>#DIV/0!</v>
      </c>
      <c r="AT3" s="2" t="e">
        <f ca="1">SUM(AG8)/SUM(AE8)</f>
        <v>#DIV/0!</v>
      </c>
      <c r="AU3" s="2" t="e">
        <f ca="1">SUM(AG9)/SUM(AE9)</f>
        <v>#DIV/0!</v>
      </c>
      <c r="AV3" s="2" t="e">
        <f ca="1">SUM(AG10)/SUM(AE10)</f>
        <v>#DIV/0!</v>
      </c>
      <c r="AW3" s="2" t="e">
        <f ca="1">SUM(AG11)/SUM(AE11)</f>
        <v>#DIV/0!</v>
      </c>
      <c r="AX3" s="2" t="e">
        <f ca="1">SUM(AG12)/SUM(AE12)</f>
        <v>#DIV/0!</v>
      </c>
      <c r="AY3" s="2" t="e">
        <f ca="1">SUM(AG13)/SUM(AE13)</f>
        <v>#DIV/0!</v>
      </c>
      <c r="BB3" t="s">
        <v>5</v>
      </c>
      <c r="BC3">
        <f t="shared" ca="1" si="5"/>
        <v>0</v>
      </c>
      <c r="BD3">
        <f t="shared" ref="BD3:BD13" ca="1" si="10">COUNTIF(INDIRECT($BB3&amp;"!$AE$3:$AE$550"), "Yes")</f>
        <v>0</v>
      </c>
      <c r="BE3">
        <f t="shared" ref="BE3:BE13" ca="1" si="11">COUNTIF(INDIRECT($BB3&amp;"!$AE$3:$AE$550"), "No")</f>
        <v>0</v>
      </c>
      <c r="BH3" t="s">
        <v>73</v>
      </c>
      <c r="BI3" s="2" t="e">
        <f ca="1">SUM(BE2)/SUM(BC2)</f>
        <v>#DIV/0!</v>
      </c>
      <c r="BJ3" s="2" t="e">
        <f ca="1">SUM(BE3)/SUM(BC3)</f>
        <v>#DIV/0!</v>
      </c>
      <c r="BK3" s="2" t="e">
        <f ca="1">SUM(BE4)/SUM(BC4)</f>
        <v>#DIV/0!</v>
      </c>
      <c r="BL3" s="2" t="e">
        <f ca="1">SUM(BE5)/SUM(BC5)</f>
        <v>#DIV/0!</v>
      </c>
      <c r="BM3" s="2" t="e">
        <f ca="1">SUM(BE6)/SUM(BC6)</f>
        <v>#DIV/0!</v>
      </c>
      <c r="BN3" s="2" t="e">
        <f ca="1">SUM(BE7)/SUM(BC7)</f>
        <v>#DIV/0!</v>
      </c>
      <c r="BO3" s="2" t="e">
        <f ca="1">SUM(BE8)/SUM(BC8)</f>
        <v>#DIV/0!</v>
      </c>
      <c r="BP3" s="2" t="e">
        <f ca="1">SUM(BE9)/SUM(BC9)</f>
        <v>#DIV/0!</v>
      </c>
      <c r="BQ3" s="2" t="e">
        <f ca="1">SUM(BE10)/SUM(BC10)</f>
        <v>#DIV/0!</v>
      </c>
      <c r="BR3" s="2" t="e">
        <f ca="1">SUM(BE11)/SUM(BC11)</f>
        <v>#DIV/0!</v>
      </c>
      <c r="BS3" s="2" t="e">
        <f ca="1">SUM(BE12)/SUM(BC12)</f>
        <v>#DIV/0!</v>
      </c>
      <c r="BT3" s="2" t="e">
        <f ca="1">SUM(BE13)/SUM(BC13)</f>
        <v>#DIV/0!</v>
      </c>
      <c r="BW3" t="s">
        <v>5</v>
      </c>
      <c r="BX3">
        <f t="shared" ref="BX3:CM13" ca="1" si="12">COUNTIF(INDIRECT($BW3&amp;"!$Y$3:$Y$550"),BX$1)</f>
        <v>0</v>
      </c>
      <c r="BY3">
        <f t="shared" ca="1" si="12"/>
        <v>0</v>
      </c>
      <c r="BZ3">
        <f t="shared" ca="1" si="12"/>
        <v>0</v>
      </c>
      <c r="CA3">
        <f t="shared" ca="1" si="12"/>
        <v>0</v>
      </c>
      <c r="CB3">
        <f t="shared" ca="1" si="12"/>
        <v>0</v>
      </c>
      <c r="CC3">
        <f t="shared" ca="1" si="12"/>
        <v>0</v>
      </c>
      <c r="CD3">
        <f t="shared" ca="1" si="12"/>
        <v>0</v>
      </c>
      <c r="CE3">
        <f t="shared" ca="1" si="12"/>
        <v>0</v>
      </c>
      <c r="CF3">
        <f t="shared" ca="1" si="12"/>
        <v>0</v>
      </c>
      <c r="CG3">
        <f t="shared" ca="1" si="12"/>
        <v>0</v>
      </c>
      <c r="CH3">
        <f t="shared" ca="1" si="12"/>
        <v>0</v>
      </c>
      <c r="CI3">
        <f t="shared" ca="1" si="12"/>
        <v>0</v>
      </c>
      <c r="CJ3">
        <f t="shared" ca="1" si="12"/>
        <v>0</v>
      </c>
      <c r="CK3">
        <f t="shared" ca="1" si="12"/>
        <v>0</v>
      </c>
      <c r="CL3">
        <f t="shared" ca="1" si="12"/>
        <v>0</v>
      </c>
      <c r="CM3">
        <f t="shared" ca="1" si="12"/>
        <v>0</v>
      </c>
      <c r="CN3">
        <f t="shared" ref="CN3:CU13" ca="1" si="13">COUNTIF(INDIRECT($BW3&amp;"!$Y$3:$Y$550"),CN$1)</f>
        <v>0</v>
      </c>
      <c r="CO3">
        <f t="shared" ca="1" si="13"/>
        <v>0</v>
      </c>
      <c r="CP3">
        <f t="shared" ca="1" si="13"/>
        <v>0</v>
      </c>
      <c r="CQ3">
        <f t="shared" ca="1" si="13"/>
        <v>0</v>
      </c>
      <c r="CR3">
        <f t="shared" ca="1" si="13"/>
        <v>0</v>
      </c>
      <c r="CS3">
        <f t="shared" ca="1" si="13"/>
        <v>0</v>
      </c>
      <c r="CT3">
        <f t="shared" ca="1" si="13"/>
        <v>0</v>
      </c>
      <c r="CU3">
        <f t="shared" ca="1" si="13"/>
        <v>0</v>
      </c>
      <c r="CV3">
        <f t="shared" ca="1" si="7"/>
        <v>0</v>
      </c>
      <c r="CY3" t="s">
        <v>263</v>
      </c>
      <c r="CZ3" s="9">
        <f>IFERROR(
SUM(
SUMIFS(January!$AD$3:$AD$550,January!$W$3:$W$550,$CY3),
SUMIFS(February!$AD$3:$AD$550,February!$W$3:$W$550,$CY3),
SUMIFS(March!$AD$3:$AD$550,March!$W$3:$W$550,$CY3),
SUMIFS(April!$AD$3:$AD$550,April!$W$3:$W$550,$CY3),
SUMIFS(May!$AD$3:$AD$550,May!$W$3:$W$550,$CY3),
SUMIFS(June!$AD$3:$AD$550,June!$W$3:$W$550,$CY3),
SUMIFS(July!$AD$3:$AD$550,July!$W$3:$W$550,$CY3),
SUMIFS(August!$AD$3:$AD$550,August!$W$3:$W$550,$CY3),
SUMIFS(September!$AD$3:$AD$550,September!$W$3:$W$550,$CY3),
SUMIFS(October!$AD$3:$AD$550,October!$W$3:$W$550,$CY3),
SUMIFS(November!$AD$3:$AD$550,November!$W$3:$W$550,$CY3),
SUMIFS(December!$AD$3:$AD$550,December!$W$3:$W$550,$CY3)
)/
SUM(
January!$AD$3:$AD$550,February!$AD$3:$AD$550,
March!$AD$3:$AD$550,April!$AD$3:$AD$550,
May!$AD$3:$AD$550,June!$AD$3:$AD$550,
July!$AD$3:$AD$550,August!$AD$3:$AD$550,
September!$AD$3:$AD$550,October!$AD$3:$AD$550,
November!$AD$3:$AD$550,December!$AD$3:$AD$550
),0)</f>
        <v>0</v>
      </c>
    </row>
    <row r="4" spans="1:104" x14ac:dyDescent="0.25">
      <c r="A4" t="s">
        <v>6</v>
      </c>
      <c r="B4">
        <f>'Patient Days'!B16</f>
        <v>0</v>
      </c>
      <c r="E4" t="s">
        <v>6</v>
      </c>
      <c r="F4">
        <f t="shared" ca="1" si="0"/>
        <v>0</v>
      </c>
      <c r="G4">
        <f t="shared" ca="1" si="8"/>
        <v>0</v>
      </c>
      <c r="H4">
        <f t="shared" ca="1" si="1"/>
        <v>0</v>
      </c>
      <c r="I4">
        <f t="shared" ca="1" si="1"/>
        <v>0</v>
      </c>
      <c r="J4">
        <f t="shared" ca="1" si="1"/>
        <v>0</v>
      </c>
      <c r="K4">
        <f t="shared" ca="1" si="1"/>
        <v>0</v>
      </c>
      <c r="L4">
        <f t="shared" ca="1" si="2"/>
        <v>0</v>
      </c>
      <c r="M4">
        <f t="shared" ca="1" si="2"/>
        <v>0</v>
      </c>
      <c r="N4">
        <f t="shared" ca="1" si="2"/>
        <v>0</v>
      </c>
      <c r="O4">
        <f t="shared" ca="1" si="2"/>
        <v>0</v>
      </c>
      <c r="P4">
        <f t="shared" ca="1" si="2"/>
        <v>0</v>
      </c>
      <c r="Q4">
        <f t="shared" ca="1" si="2"/>
        <v>0</v>
      </c>
      <c r="R4">
        <f t="shared" ca="1" si="2"/>
        <v>0</v>
      </c>
      <c r="S4">
        <f t="shared" ca="1" si="2"/>
        <v>0</v>
      </c>
      <c r="T4">
        <f t="shared" ca="1" si="2"/>
        <v>0</v>
      </c>
      <c r="U4">
        <f t="shared" ca="1" si="2"/>
        <v>0</v>
      </c>
      <c r="V4">
        <f t="shared" ca="1" si="2"/>
        <v>0</v>
      </c>
      <c r="W4">
        <f t="shared" ca="1" si="2"/>
        <v>0</v>
      </c>
      <c r="X4">
        <f t="shared" ca="1" si="2"/>
        <v>0</v>
      </c>
      <c r="Y4">
        <f t="shared" ca="1" si="2"/>
        <v>0</v>
      </c>
      <c r="Z4">
        <f t="shared" ca="1" si="2"/>
        <v>0</v>
      </c>
      <c r="AA4">
        <f t="shared" ca="1" si="2"/>
        <v>0</v>
      </c>
      <c r="AD4" t="s">
        <v>6</v>
      </c>
      <c r="AE4">
        <f t="shared" ca="1" si="3"/>
        <v>0</v>
      </c>
      <c r="AF4">
        <f t="shared" ca="1" si="9"/>
        <v>0</v>
      </c>
      <c r="AG4">
        <f t="shared" ca="1" si="4"/>
        <v>0</v>
      </c>
      <c r="AH4">
        <f t="shared" ca="1" si="4"/>
        <v>0</v>
      </c>
      <c r="AI4">
        <f t="shared" ca="1" si="4"/>
        <v>0</v>
      </c>
      <c r="AJ4">
        <f t="shared" ca="1" si="4"/>
        <v>0</v>
      </c>
      <c r="AM4" t="s">
        <v>40</v>
      </c>
      <c r="AN4" s="2" t="e">
        <f ca="1">SUM(AH2)/SUM(AE2)</f>
        <v>#DIV/0!</v>
      </c>
      <c r="AO4" s="2" t="e">
        <f ca="1">SUM(AH3)/SUM(AE3)</f>
        <v>#DIV/0!</v>
      </c>
      <c r="AP4" s="2" t="e">
        <f ca="1">SUM(AH4)/SUM(AE4)</f>
        <v>#DIV/0!</v>
      </c>
      <c r="AQ4" s="2" t="e">
        <f ca="1">SUM(AH5)/SUM(AE5)</f>
        <v>#DIV/0!</v>
      </c>
      <c r="AR4" s="2" t="e">
        <f ca="1">SUM(AH6)/SUM(AE6)</f>
        <v>#DIV/0!</v>
      </c>
      <c r="AS4" s="2" t="e">
        <f ca="1">SUM(AH7)/SUM(AE7)</f>
        <v>#DIV/0!</v>
      </c>
      <c r="AT4" s="2" t="e">
        <f ca="1">SUM(AH8)/SUM(AE8)</f>
        <v>#DIV/0!</v>
      </c>
      <c r="AU4" s="2" t="e">
        <f ca="1">SUM(AH9)/SUM(AE9)</f>
        <v>#DIV/0!</v>
      </c>
      <c r="AV4" s="2" t="e">
        <f ca="1">SUM(AH10)/SUM(AE10)</f>
        <v>#DIV/0!</v>
      </c>
      <c r="AW4" s="2" t="e">
        <f ca="1">SUM(AH11)/SUM(AE11)</f>
        <v>#DIV/0!</v>
      </c>
      <c r="AX4" s="2" t="e">
        <f ca="1">SUM(AH12)/SUM(AE12)</f>
        <v>#DIV/0!</v>
      </c>
      <c r="AY4" s="2" t="e">
        <f ca="1">SUM(AH13)/SUM(AE13)</f>
        <v>#DIV/0!</v>
      </c>
      <c r="BB4" t="s">
        <v>6</v>
      </c>
      <c r="BC4">
        <f t="shared" ca="1" si="5"/>
        <v>0</v>
      </c>
      <c r="BD4">
        <f t="shared" ca="1" si="10"/>
        <v>0</v>
      </c>
      <c r="BE4">
        <f t="shared" ca="1" si="11"/>
        <v>0</v>
      </c>
      <c r="BW4" t="s">
        <v>6</v>
      </c>
      <c r="BX4">
        <f t="shared" ca="1" si="12"/>
        <v>0</v>
      </c>
      <c r="BY4">
        <f t="shared" ca="1" si="12"/>
        <v>0</v>
      </c>
      <c r="BZ4">
        <f t="shared" ca="1" si="12"/>
        <v>0</v>
      </c>
      <c r="CA4">
        <f t="shared" ca="1" si="12"/>
        <v>0</v>
      </c>
      <c r="CB4">
        <f t="shared" ca="1" si="12"/>
        <v>0</v>
      </c>
      <c r="CC4">
        <f t="shared" ca="1" si="12"/>
        <v>0</v>
      </c>
      <c r="CD4">
        <f t="shared" ca="1" si="12"/>
        <v>0</v>
      </c>
      <c r="CE4">
        <f t="shared" ca="1" si="12"/>
        <v>0</v>
      </c>
      <c r="CF4">
        <f t="shared" ca="1" si="12"/>
        <v>0</v>
      </c>
      <c r="CG4">
        <f t="shared" ca="1" si="12"/>
        <v>0</v>
      </c>
      <c r="CH4">
        <f t="shared" ca="1" si="12"/>
        <v>0</v>
      </c>
      <c r="CI4">
        <f t="shared" ca="1" si="12"/>
        <v>0</v>
      </c>
      <c r="CJ4">
        <f t="shared" ca="1" si="12"/>
        <v>0</v>
      </c>
      <c r="CK4">
        <f t="shared" ca="1" si="12"/>
        <v>0</v>
      </c>
      <c r="CL4">
        <f t="shared" ca="1" si="12"/>
        <v>0</v>
      </c>
      <c r="CM4">
        <f t="shared" ca="1" si="12"/>
        <v>0</v>
      </c>
      <c r="CN4">
        <f t="shared" ca="1" si="13"/>
        <v>0</v>
      </c>
      <c r="CO4">
        <f t="shared" ca="1" si="13"/>
        <v>0</v>
      </c>
      <c r="CP4">
        <f t="shared" ca="1" si="13"/>
        <v>0</v>
      </c>
      <c r="CQ4">
        <f t="shared" ca="1" si="13"/>
        <v>0</v>
      </c>
      <c r="CR4">
        <f t="shared" ca="1" si="13"/>
        <v>0</v>
      </c>
      <c r="CS4">
        <f t="shared" ca="1" si="13"/>
        <v>0</v>
      </c>
      <c r="CT4">
        <f t="shared" ca="1" si="13"/>
        <v>0</v>
      </c>
      <c r="CU4">
        <f t="shared" ca="1" si="13"/>
        <v>0</v>
      </c>
      <c r="CV4">
        <f t="shared" ca="1" si="7"/>
        <v>0</v>
      </c>
      <c r="CY4" t="s">
        <v>277</v>
      </c>
      <c r="CZ4" s="9">
        <f>IFERROR(
SUM(
SUMIFS(January!$AD$3:$AD$550,January!$W$3:$W$550,$CY4),
SUMIFS(February!$AD$3:$AD$550,February!$W$3:$W$550,$CY4),
SUMIFS(March!$AD$3:$AD$550,March!$W$3:$W$550,$CY4),
SUMIFS(April!$AD$3:$AD$550,April!$W$3:$W$550,$CY4),
SUMIFS(May!$AD$3:$AD$550,May!$W$3:$W$550,$CY4),
SUMIFS(June!$AD$3:$AD$550,June!$W$3:$W$550,$CY4),
SUMIFS(July!$AD$3:$AD$550,July!$W$3:$W$550,$CY4),
SUMIFS(August!$AD$3:$AD$550,August!$W$3:$W$550,$CY4),
SUMIFS(September!$AD$3:$AD$550,September!$W$3:$W$550,$CY4),
SUMIFS(October!$AD$3:$AD$550,October!$W$3:$W$550,$CY4),
SUMIFS(November!$AD$3:$AD$550,November!$W$3:$W$550,$CY4),
SUMIFS(December!$AD$3:$AD$550,December!$W$3:$W$550,$CY4)
)/
SUM(
January!$AD$3:$AD$550,February!$AD$3:$AD$550,
March!$AD$3:$AD$550,April!$AD$3:$AD$550,
May!$AD$3:$AD$550,June!$AD$3:$AD$550,
July!$AD$3:$AD$550,August!$AD$3:$AD$550,
September!$AD$3:$AD$550,October!$AD$3:$AD$550,
November!$AD$3:$AD$550,December!$AD$3:$AD$550
),0)</f>
        <v>0</v>
      </c>
    </row>
    <row r="5" spans="1:104" x14ac:dyDescent="0.25">
      <c r="A5" t="s">
        <v>7</v>
      </c>
      <c r="B5">
        <f>'Patient Days'!B17</f>
        <v>0</v>
      </c>
      <c r="E5" t="s">
        <v>7</v>
      </c>
      <c r="F5">
        <f t="shared" ca="1" si="0"/>
        <v>0</v>
      </c>
      <c r="G5">
        <f t="shared" ca="1" si="8"/>
        <v>0</v>
      </c>
      <c r="H5">
        <f t="shared" ca="1" si="1"/>
        <v>0</v>
      </c>
      <c r="I5">
        <f t="shared" ca="1" si="1"/>
        <v>0</v>
      </c>
      <c r="J5">
        <f t="shared" ca="1" si="1"/>
        <v>0</v>
      </c>
      <c r="K5">
        <f t="shared" ca="1" si="1"/>
        <v>0</v>
      </c>
      <c r="L5">
        <f t="shared" ca="1" si="2"/>
        <v>0</v>
      </c>
      <c r="M5">
        <f t="shared" ca="1" si="2"/>
        <v>0</v>
      </c>
      <c r="N5">
        <f t="shared" ca="1" si="2"/>
        <v>0</v>
      </c>
      <c r="O5">
        <f t="shared" ca="1" si="2"/>
        <v>0</v>
      </c>
      <c r="P5">
        <f t="shared" ca="1" si="2"/>
        <v>0</v>
      </c>
      <c r="Q5">
        <f t="shared" ca="1" si="2"/>
        <v>0</v>
      </c>
      <c r="R5">
        <f t="shared" ca="1" si="2"/>
        <v>0</v>
      </c>
      <c r="S5">
        <f t="shared" ca="1" si="2"/>
        <v>0</v>
      </c>
      <c r="T5">
        <f t="shared" ca="1" si="2"/>
        <v>0</v>
      </c>
      <c r="U5">
        <f t="shared" ca="1" si="2"/>
        <v>0</v>
      </c>
      <c r="V5">
        <f t="shared" ca="1" si="2"/>
        <v>0</v>
      </c>
      <c r="W5">
        <f t="shared" ca="1" si="2"/>
        <v>0</v>
      </c>
      <c r="X5">
        <f t="shared" ca="1" si="2"/>
        <v>0</v>
      </c>
      <c r="Y5">
        <f t="shared" ca="1" si="2"/>
        <v>0</v>
      </c>
      <c r="Z5">
        <f t="shared" ca="1" si="2"/>
        <v>0</v>
      </c>
      <c r="AA5">
        <f t="shared" ca="1" si="2"/>
        <v>0</v>
      </c>
      <c r="AD5" t="s">
        <v>7</v>
      </c>
      <c r="AE5">
        <f t="shared" ca="1" si="3"/>
        <v>0</v>
      </c>
      <c r="AF5">
        <f t="shared" ca="1" si="9"/>
        <v>0</v>
      </c>
      <c r="AG5">
        <f t="shared" ca="1" si="4"/>
        <v>0</v>
      </c>
      <c r="AH5">
        <f t="shared" ca="1" si="4"/>
        <v>0</v>
      </c>
      <c r="AI5">
        <f t="shared" ca="1" si="4"/>
        <v>0</v>
      </c>
      <c r="AJ5">
        <f t="shared" ca="1" si="4"/>
        <v>0</v>
      </c>
      <c r="AM5" t="s">
        <v>41</v>
      </c>
      <c r="AN5" s="2" t="e">
        <f ca="1">SUM(AI2)/SUM(AE2)</f>
        <v>#DIV/0!</v>
      </c>
      <c r="AO5" s="2" t="e">
        <f ca="1">SUM(AI3)/SUM(AE3)</f>
        <v>#DIV/0!</v>
      </c>
      <c r="AP5" s="2" t="e">
        <f ca="1">SUM(AI4)/SUM(AE4)</f>
        <v>#DIV/0!</v>
      </c>
      <c r="AQ5" s="2" t="e">
        <f ca="1">SUM(AI5)/SUM(AE5)</f>
        <v>#DIV/0!</v>
      </c>
      <c r="AR5" s="2" t="e">
        <f ca="1">SUM(AI6)/SUM(AE6)</f>
        <v>#DIV/0!</v>
      </c>
      <c r="AS5" s="2" t="e">
        <f ca="1">SUM(AI7)/SUM(AE7)</f>
        <v>#DIV/0!</v>
      </c>
      <c r="AT5" s="2" t="e">
        <f ca="1">SUM(AI8)/SUM(AE8)</f>
        <v>#DIV/0!</v>
      </c>
      <c r="AU5" s="2" t="e">
        <f ca="1">SUM(AI9)/SUM(AE9)</f>
        <v>#DIV/0!</v>
      </c>
      <c r="AV5" s="2" t="e">
        <f ca="1">SUM(AI10)/SUM(AE10)</f>
        <v>#DIV/0!</v>
      </c>
      <c r="AW5" s="2" t="e">
        <f ca="1">SUM(AI11)/SUM(AE11)</f>
        <v>#DIV/0!</v>
      </c>
      <c r="AX5" s="2" t="e">
        <f ca="1">SUM(AI12)/SUM(AE12)</f>
        <v>#DIV/0!</v>
      </c>
      <c r="AY5" s="2" t="e">
        <f ca="1">SUM(AI13)/SUM(AE13)</f>
        <v>#DIV/0!</v>
      </c>
      <c r="BB5" t="s">
        <v>7</v>
      </c>
      <c r="BC5">
        <f t="shared" ca="1" si="5"/>
        <v>0</v>
      </c>
      <c r="BD5">
        <f t="shared" ca="1" si="10"/>
        <v>0</v>
      </c>
      <c r="BE5">
        <f t="shared" ca="1" si="11"/>
        <v>0</v>
      </c>
      <c r="BW5" t="s">
        <v>7</v>
      </c>
      <c r="BX5">
        <f t="shared" ca="1" si="12"/>
        <v>0</v>
      </c>
      <c r="BY5">
        <f t="shared" ca="1" si="12"/>
        <v>0</v>
      </c>
      <c r="BZ5">
        <f t="shared" ca="1" si="12"/>
        <v>0</v>
      </c>
      <c r="CA5">
        <f t="shared" ca="1" si="12"/>
        <v>0</v>
      </c>
      <c r="CB5">
        <f t="shared" ca="1" si="12"/>
        <v>0</v>
      </c>
      <c r="CC5">
        <f t="shared" ca="1" si="12"/>
        <v>0</v>
      </c>
      <c r="CD5">
        <f t="shared" ca="1" si="12"/>
        <v>0</v>
      </c>
      <c r="CE5">
        <f t="shared" ca="1" si="12"/>
        <v>0</v>
      </c>
      <c r="CF5">
        <f t="shared" ca="1" si="12"/>
        <v>0</v>
      </c>
      <c r="CG5">
        <f t="shared" ca="1" si="12"/>
        <v>0</v>
      </c>
      <c r="CH5">
        <f t="shared" ca="1" si="12"/>
        <v>0</v>
      </c>
      <c r="CI5">
        <f t="shared" ca="1" si="12"/>
        <v>0</v>
      </c>
      <c r="CJ5">
        <f t="shared" ca="1" si="12"/>
        <v>0</v>
      </c>
      <c r="CK5">
        <f t="shared" ca="1" si="12"/>
        <v>0</v>
      </c>
      <c r="CL5">
        <f t="shared" ca="1" si="12"/>
        <v>0</v>
      </c>
      <c r="CM5">
        <f t="shared" ca="1" si="12"/>
        <v>0</v>
      </c>
      <c r="CN5">
        <f t="shared" ca="1" si="13"/>
        <v>0</v>
      </c>
      <c r="CO5">
        <f t="shared" ca="1" si="13"/>
        <v>0</v>
      </c>
      <c r="CP5">
        <f t="shared" ca="1" si="13"/>
        <v>0</v>
      </c>
      <c r="CQ5">
        <f t="shared" ca="1" si="13"/>
        <v>0</v>
      </c>
      <c r="CR5">
        <f t="shared" ca="1" si="13"/>
        <v>0</v>
      </c>
      <c r="CS5">
        <f t="shared" ca="1" si="13"/>
        <v>0</v>
      </c>
      <c r="CT5">
        <f t="shared" ca="1" si="13"/>
        <v>0</v>
      </c>
      <c r="CU5">
        <f t="shared" ca="1" si="13"/>
        <v>0</v>
      </c>
      <c r="CV5">
        <f t="shared" ca="1" si="7"/>
        <v>0</v>
      </c>
      <c r="CY5" t="s">
        <v>283</v>
      </c>
      <c r="CZ5" s="9">
        <f>IFERROR(
SUM(
SUMIFS(January!$AD$3:$AD$550,January!$W$3:$W$550,$CY5),
SUMIFS(February!$AD$3:$AD$550,February!$W$3:$W$550,$CY5),
SUMIFS(March!$AD$3:$AD$550,March!$W$3:$W$550,$CY5),
SUMIFS(April!$AD$3:$AD$550,April!$W$3:$W$550,$CY5),
SUMIFS(May!$AD$3:$AD$550,May!$W$3:$W$550,$CY5),
SUMIFS(June!$AD$3:$AD$550,June!$W$3:$W$550,$CY5),
SUMIFS(July!$AD$3:$AD$550,July!$W$3:$W$550,$CY5),
SUMIFS(August!$AD$3:$AD$550,August!$W$3:$W$550,$CY5),
SUMIFS(September!$AD$3:$AD$550,September!$W$3:$W$550,$CY5),
SUMIFS(October!$AD$3:$AD$550,October!$W$3:$W$550,$CY5),
SUMIFS(November!$AD$3:$AD$550,November!$W$3:$W$550,$CY5),
SUMIFS(December!$AD$3:$AD$550,December!$W$3:$W$550,$CY5)
)/
SUM(
January!$AD$3:$AD$550,February!$AD$3:$AD$550,
March!$AD$3:$AD$550,April!$AD$3:$AD$550,
May!$AD$3:$AD$550,June!$AD$3:$AD$550,
July!$AD$3:$AD$550,August!$AD$3:$AD$550,
September!$AD$3:$AD$550,October!$AD$3:$AD$550,
November!$AD$3:$AD$550,December!$AD$3:$AD$550
),0)</f>
        <v>0</v>
      </c>
    </row>
    <row r="6" spans="1:104" x14ac:dyDescent="0.25">
      <c r="A6" t="s">
        <v>8</v>
      </c>
      <c r="B6">
        <f>'Patient Days'!B18</f>
        <v>0</v>
      </c>
      <c r="E6" t="s">
        <v>8</v>
      </c>
      <c r="F6">
        <f t="shared" ca="1" si="0"/>
        <v>0</v>
      </c>
      <c r="G6">
        <f t="shared" ca="1" si="8"/>
        <v>0</v>
      </c>
      <c r="H6">
        <f t="shared" ca="1" si="1"/>
        <v>0</v>
      </c>
      <c r="I6">
        <f t="shared" ca="1" si="1"/>
        <v>0</v>
      </c>
      <c r="J6">
        <f t="shared" ca="1" si="1"/>
        <v>0</v>
      </c>
      <c r="K6">
        <f t="shared" ca="1" si="1"/>
        <v>0</v>
      </c>
      <c r="L6">
        <f t="shared" ca="1" si="2"/>
        <v>0</v>
      </c>
      <c r="M6">
        <f t="shared" ca="1" si="2"/>
        <v>0</v>
      </c>
      <c r="N6">
        <f t="shared" ca="1" si="2"/>
        <v>0</v>
      </c>
      <c r="O6">
        <f t="shared" ca="1" si="2"/>
        <v>0</v>
      </c>
      <c r="P6">
        <f t="shared" ca="1" si="2"/>
        <v>0</v>
      </c>
      <c r="Q6">
        <f t="shared" ca="1" si="2"/>
        <v>0</v>
      </c>
      <c r="R6">
        <f t="shared" ca="1" si="2"/>
        <v>0</v>
      </c>
      <c r="S6">
        <f t="shared" ca="1" si="2"/>
        <v>0</v>
      </c>
      <c r="T6">
        <f t="shared" ca="1" si="2"/>
        <v>0</v>
      </c>
      <c r="U6">
        <f t="shared" ca="1" si="2"/>
        <v>0</v>
      </c>
      <c r="V6">
        <f t="shared" ca="1" si="2"/>
        <v>0</v>
      </c>
      <c r="W6">
        <f t="shared" ca="1" si="2"/>
        <v>0</v>
      </c>
      <c r="X6">
        <f t="shared" ca="1" si="2"/>
        <v>0</v>
      </c>
      <c r="Y6">
        <f t="shared" ca="1" si="2"/>
        <v>0</v>
      </c>
      <c r="Z6">
        <f t="shared" ca="1" si="2"/>
        <v>0</v>
      </c>
      <c r="AA6">
        <f t="shared" ca="1" si="2"/>
        <v>0</v>
      </c>
      <c r="AD6" t="s">
        <v>8</v>
      </c>
      <c r="AE6">
        <f t="shared" ca="1" si="3"/>
        <v>0</v>
      </c>
      <c r="AF6">
        <f t="shared" ca="1" si="9"/>
        <v>0</v>
      </c>
      <c r="AG6">
        <f t="shared" ca="1" si="4"/>
        <v>0</v>
      </c>
      <c r="AH6">
        <f t="shared" ca="1" si="4"/>
        <v>0</v>
      </c>
      <c r="AI6">
        <f t="shared" ca="1" si="4"/>
        <v>0</v>
      </c>
      <c r="AJ6">
        <f t="shared" ca="1" si="4"/>
        <v>0</v>
      </c>
      <c r="AM6" t="s">
        <v>31</v>
      </c>
      <c r="AN6" s="2" t="e">
        <f ca="1">SUM(AJ2)/SUM(AE2)</f>
        <v>#DIV/0!</v>
      </c>
      <c r="AO6" s="2" t="e">
        <f ca="1">SUM(AJ3)/SUM(AE3)</f>
        <v>#DIV/0!</v>
      </c>
      <c r="AP6" s="2" t="e">
        <f ca="1">SUM(AJ4)/SUM(AE4)</f>
        <v>#DIV/0!</v>
      </c>
      <c r="AQ6" s="2" t="e">
        <f ca="1">SUM(AJ5)/SUM(AE5)</f>
        <v>#DIV/0!</v>
      </c>
      <c r="AR6" s="2" t="e">
        <f ca="1">SUM(AJ6)/SUM(AE6)</f>
        <v>#DIV/0!</v>
      </c>
      <c r="AS6" s="2" t="e">
        <f ca="1">SUM(AJ7)/SUM(AE7)</f>
        <v>#DIV/0!</v>
      </c>
      <c r="AT6" s="2" t="e">
        <f ca="1">SUM(AJ8)/SUM(AE8)</f>
        <v>#DIV/0!</v>
      </c>
      <c r="AU6" s="2" t="e">
        <f ca="1">SUM(AJ9)/SUM(AE9)</f>
        <v>#DIV/0!</v>
      </c>
      <c r="AV6" s="2" t="e">
        <f ca="1">SUM(AJ10)/SUM(AE10)</f>
        <v>#DIV/0!</v>
      </c>
      <c r="AW6" s="2" t="e">
        <f ca="1">SUM(AJ11)/SUM(AE11)</f>
        <v>#DIV/0!</v>
      </c>
      <c r="AX6" s="2" t="e">
        <f ca="1">SUM(AJ12)/SUM(AE12)</f>
        <v>#DIV/0!</v>
      </c>
      <c r="AY6" s="2" t="e">
        <f ca="1">SUM(AJ13)/SUM(AE13)</f>
        <v>#DIV/0!</v>
      </c>
      <c r="BB6" t="s">
        <v>8</v>
      </c>
      <c r="BC6">
        <f t="shared" ca="1" si="5"/>
        <v>0</v>
      </c>
      <c r="BD6">
        <f t="shared" ca="1" si="10"/>
        <v>0</v>
      </c>
      <c r="BE6">
        <f t="shared" ca="1" si="11"/>
        <v>0</v>
      </c>
      <c r="BW6" t="s">
        <v>8</v>
      </c>
      <c r="BX6">
        <f t="shared" ca="1" si="12"/>
        <v>0</v>
      </c>
      <c r="BY6">
        <f t="shared" ca="1" si="12"/>
        <v>0</v>
      </c>
      <c r="BZ6">
        <f t="shared" ca="1" si="12"/>
        <v>0</v>
      </c>
      <c r="CA6">
        <f t="shared" ca="1" si="12"/>
        <v>0</v>
      </c>
      <c r="CB6">
        <f t="shared" ca="1" si="12"/>
        <v>0</v>
      </c>
      <c r="CC6">
        <f t="shared" ca="1" si="12"/>
        <v>0</v>
      </c>
      <c r="CD6">
        <f t="shared" ca="1" si="12"/>
        <v>0</v>
      </c>
      <c r="CE6">
        <f t="shared" ca="1" si="12"/>
        <v>0</v>
      </c>
      <c r="CF6">
        <f t="shared" ca="1" si="12"/>
        <v>0</v>
      </c>
      <c r="CG6">
        <f t="shared" ca="1" si="12"/>
        <v>0</v>
      </c>
      <c r="CH6">
        <f t="shared" ca="1" si="12"/>
        <v>0</v>
      </c>
      <c r="CI6">
        <f t="shared" ca="1" si="12"/>
        <v>0</v>
      </c>
      <c r="CJ6">
        <f t="shared" ca="1" si="12"/>
        <v>0</v>
      </c>
      <c r="CK6">
        <f t="shared" ca="1" si="12"/>
        <v>0</v>
      </c>
      <c r="CL6">
        <f t="shared" ca="1" si="12"/>
        <v>0</v>
      </c>
      <c r="CM6">
        <f t="shared" ca="1" si="12"/>
        <v>0</v>
      </c>
      <c r="CN6">
        <f t="shared" ca="1" si="13"/>
        <v>0</v>
      </c>
      <c r="CO6">
        <f t="shared" ca="1" si="13"/>
        <v>0</v>
      </c>
      <c r="CP6">
        <f t="shared" ca="1" si="13"/>
        <v>0</v>
      </c>
      <c r="CQ6">
        <f t="shared" ca="1" si="13"/>
        <v>0</v>
      </c>
      <c r="CR6">
        <f t="shared" ca="1" si="13"/>
        <v>0</v>
      </c>
      <c r="CS6">
        <f t="shared" ca="1" si="13"/>
        <v>0</v>
      </c>
      <c r="CT6">
        <f t="shared" ca="1" si="13"/>
        <v>0</v>
      </c>
      <c r="CU6">
        <f t="shared" ca="1" si="13"/>
        <v>0</v>
      </c>
      <c r="CV6">
        <f t="shared" ca="1" si="7"/>
        <v>0</v>
      </c>
      <c r="CY6" t="s">
        <v>292</v>
      </c>
      <c r="CZ6" s="9">
        <f>IFERROR(
SUM(
SUMIFS(January!$AD$3:$AD$550,January!$W$3:$W$550,$CY6),
SUMIFS(February!$AD$3:$AD$550,February!$W$3:$W$550,$CY6),
SUMIFS(March!$AD$3:$AD$550,March!$W$3:$W$550,$CY6),
SUMIFS(April!$AD$3:$AD$550,April!$W$3:$W$550,$CY6),
SUMIFS(May!$AD$3:$AD$550,May!$W$3:$W$550,$CY6),
SUMIFS(June!$AD$3:$AD$550,June!$W$3:$W$550,$CY6),
SUMIFS(July!$AD$3:$AD$550,July!$W$3:$W$550,$CY6),
SUMIFS(August!$AD$3:$AD$550,August!$W$3:$W$550,$CY6),
SUMIFS(September!$AD$3:$AD$550,September!$W$3:$W$550,$CY6),
SUMIFS(October!$AD$3:$AD$550,October!$W$3:$W$550,$CY6),
SUMIFS(November!$AD$3:$AD$550,November!$W$3:$W$550,$CY6),
SUMIFS(December!$AD$3:$AD$550,December!$W$3:$W$550,$CY6)
)/
SUM(
January!$AD$3:$AD$550,February!$AD$3:$AD$550,
March!$AD$3:$AD$550,April!$AD$3:$AD$550,
May!$AD$3:$AD$550,June!$AD$3:$AD$550,
July!$AD$3:$AD$550,August!$AD$3:$AD$550,
September!$AD$3:$AD$550,October!$AD$3:$AD$550,
November!$AD$3:$AD$550,December!$AD$3:$AD$550
),0)</f>
        <v>0</v>
      </c>
    </row>
    <row r="7" spans="1:104" x14ac:dyDescent="0.25">
      <c r="A7" t="s">
        <v>9</v>
      </c>
      <c r="B7">
        <f>'Patient Days'!B19</f>
        <v>0</v>
      </c>
      <c r="E7" t="s">
        <v>9</v>
      </c>
      <c r="F7">
        <f t="shared" ca="1" si="0"/>
        <v>0</v>
      </c>
      <c r="G7">
        <f t="shared" ca="1" si="8"/>
        <v>0</v>
      </c>
      <c r="H7">
        <f t="shared" ca="1" si="1"/>
        <v>0</v>
      </c>
      <c r="I7">
        <f t="shared" ca="1" si="1"/>
        <v>0</v>
      </c>
      <c r="J7">
        <f t="shared" ca="1" si="1"/>
        <v>0</v>
      </c>
      <c r="K7">
        <f t="shared" ca="1" si="1"/>
        <v>0</v>
      </c>
      <c r="L7">
        <f t="shared" ca="1" si="2"/>
        <v>0</v>
      </c>
      <c r="M7">
        <f t="shared" ca="1" si="2"/>
        <v>0</v>
      </c>
      <c r="N7">
        <f t="shared" ca="1" si="2"/>
        <v>0</v>
      </c>
      <c r="O7">
        <f t="shared" ca="1" si="2"/>
        <v>0</v>
      </c>
      <c r="P7">
        <f t="shared" ca="1" si="2"/>
        <v>0</v>
      </c>
      <c r="Q7">
        <f t="shared" ca="1" si="2"/>
        <v>0</v>
      </c>
      <c r="R7">
        <f t="shared" ca="1" si="2"/>
        <v>0</v>
      </c>
      <c r="S7">
        <f t="shared" ca="1" si="2"/>
        <v>0</v>
      </c>
      <c r="T7">
        <f t="shared" ca="1" si="2"/>
        <v>0</v>
      </c>
      <c r="U7">
        <f t="shared" ca="1" si="2"/>
        <v>0</v>
      </c>
      <c r="V7">
        <f t="shared" ca="1" si="2"/>
        <v>0</v>
      </c>
      <c r="W7">
        <f t="shared" ca="1" si="2"/>
        <v>0</v>
      </c>
      <c r="X7">
        <f t="shared" ca="1" si="2"/>
        <v>0</v>
      </c>
      <c r="Y7">
        <f t="shared" ca="1" si="2"/>
        <v>0</v>
      </c>
      <c r="Z7">
        <f t="shared" ca="1" si="2"/>
        <v>0</v>
      </c>
      <c r="AA7">
        <f t="shared" ca="1" si="2"/>
        <v>0</v>
      </c>
      <c r="AD7" t="s">
        <v>9</v>
      </c>
      <c r="AE7">
        <f t="shared" ca="1" si="3"/>
        <v>0</v>
      </c>
      <c r="AF7">
        <f t="shared" ca="1" si="9"/>
        <v>0</v>
      </c>
      <c r="AG7">
        <f t="shared" ca="1" si="4"/>
        <v>0</v>
      </c>
      <c r="AH7">
        <f t="shared" ca="1" si="4"/>
        <v>0</v>
      </c>
      <c r="AI7">
        <f t="shared" ca="1" si="4"/>
        <v>0</v>
      </c>
      <c r="AJ7">
        <f t="shared" ca="1" si="4"/>
        <v>0</v>
      </c>
      <c r="BB7" t="s">
        <v>9</v>
      </c>
      <c r="BC7">
        <f t="shared" ca="1" si="5"/>
        <v>0</v>
      </c>
      <c r="BD7">
        <f t="shared" ca="1" si="10"/>
        <v>0</v>
      </c>
      <c r="BE7">
        <f t="shared" ca="1" si="11"/>
        <v>0</v>
      </c>
      <c r="BW7" t="s">
        <v>9</v>
      </c>
      <c r="BX7">
        <f t="shared" ca="1" si="12"/>
        <v>0</v>
      </c>
      <c r="BY7">
        <f t="shared" ca="1" si="12"/>
        <v>0</v>
      </c>
      <c r="BZ7">
        <f t="shared" ca="1" si="12"/>
        <v>0</v>
      </c>
      <c r="CA7">
        <f t="shared" ca="1" si="12"/>
        <v>0</v>
      </c>
      <c r="CB7">
        <f t="shared" ca="1" si="12"/>
        <v>0</v>
      </c>
      <c r="CC7">
        <f t="shared" ca="1" si="12"/>
        <v>0</v>
      </c>
      <c r="CD7">
        <f t="shared" ca="1" si="12"/>
        <v>0</v>
      </c>
      <c r="CE7">
        <f t="shared" ca="1" si="12"/>
        <v>0</v>
      </c>
      <c r="CF7">
        <f t="shared" ca="1" si="12"/>
        <v>0</v>
      </c>
      <c r="CG7">
        <f t="shared" ca="1" si="12"/>
        <v>0</v>
      </c>
      <c r="CH7">
        <f t="shared" ca="1" si="12"/>
        <v>0</v>
      </c>
      <c r="CI7">
        <f t="shared" ca="1" si="12"/>
        <v>0</v>
      </c>
      <c r="CJ7">
        <f t="shared" ca="1" si="12"/>
        <v>0</v>
      </c>
      <c r="CK7">
        <f t="shared" ca="1" si="12"/>
        <v>0</v>
      </c>
      <c r="CL7">
        <f t="shared" ca="1" si="12"/>
        <v>0</v>
      </c>
      <c r="CM7">
        <f t="shared" ca="1" si="12"/>
        <v>0</v>
      </c>
      <c r="CN7">
        <f t="shared" ca="1" si="13"/>
        <v>0</v>
      </c>
      <c r="CO7">
        <f t="shared" ca="1" si="13"/>
        <v>0</v>
      </c>
      <c r="CP7">
        <f t="shared" ca="1" si="13"/>
        <v>0</v>
      </c>
      <c r="CQ7">
        <f t="shared" ca="1" si="13"/>
        <v>0</v>
      </c>
      <c r="CR7">
        <f t="shared" ca="1" si="13"/>
        <v>0</v>
      </c>
      <c r="CS7">
        <f t="shared" ca="1" si="13"/>
        <v>0</v>
      </c>
      <c r="CT7">
        <f t="shared" ca="1" si="13"/>
        <v>0</v>
      </c>
      <c r="CU7">
        <f t="shared" ca="1" si="13"/>
        <v>0</v>
      </c>
      <c r="CV7">
        <f t="shared" ca="1" si="7"/>
        <v>0</v>
      </c>
      <c r="CZ7" s="9"/>
    </row>
    <row r="8" spans="1:104" x14ac:dyDescent="0.25">
      <c r="A8" t="s">
        <v>10</v>
      </c>
      <c r="B8">
        <f>'Patient Days'!B20</f>
        <v>0</v>
      </c>
      <c r="E8" t="s">
        <v>10</v>
      </c>
      <c r="F8">
        <f t="shared" ca="1" si="0"/>
        <v>0</v>
      </c>
      <c r="G8">
        <f t="shared" ca="1" si="8"/>
        <v>0</v>
      </c>
      <c r="H8">
        <f t="shared" ca="1" si="1"/>
        <v>0</v>
      </c>
      <c r="I8">
        <f t="shared" ca="1" si="1"/>
        <v>0</v>
      </c>
      <c r="J8">
        <f t="shared" ca="1" si="1"/>
        <v>0</v>
      </c>
      <c r="K8">
        <f t="shared" ca="1" si="1"/>
        <v>0</v>
      </c>
      <c r="L8">
        <f t="shared" ca="1" si="2"/>
        <v>0</v>
      </c>
      <c r="M8">
        <f t="shared" ca="1" si="2"/>
        <v>0</v>
      </c>
      <c r="N8">
        <f t="shared" ca="1" si="2"/>
        <v>0</v>
      </c>
      <c r="O8">
        <f t="shared" ca="1" si="2"/>
        <v>0</v>
      </c>
      <c r="P8">
        <f t="shared" ca="1" si="2"/>
        <v>0</v>
      </c>
      <c r="Q8">
        <f t="shared" ca="1" si="2"/>
        <v>0</v>
      </c>
      <c r="R8">
        <f t="shared" ca="1" si="2"/>
        <v>0</v>
      </c>
      <c r="S8">
        <f t="shared" ca="1" si="2"/>
        <v>0</v>
      </c>
      <c r="T8">
        <f t="shared" ca="1" si="2"/>
        <v>0</v>
      </c>
      <c r="U8">
        <f t="shared" ca="1" si="2"/>
        <v>0</v>
      </c>
      <c r="V8">
        <f t="shared" ca="1" si="2"/>
        <v>0</v>
      </c>
      <c r="W8">
        <f t="shared" ca="1" si="2"/>
        <v>0</v>
      </c>
      <c r="X8">
        <f t="shared" ca="1" si="2"/>
        <v>0</v>
      </c>
      <c r="Y8">
        <f t="shared" ca="1" si="2"/>
        <v>0</v>
      </c>
      <c r="Z8">
        <f t="shared" ca="1" si="2"/>
        <v>0</v>
      </c>
      <c r="AA8">
        <f t="shared" ca="1" si="2"/>
        <v>0</v>
      </c>
      <c r="AD8" t="s">
        <v>10</v>
      </c>
      <c r="AE8">
        <f t="shared" ca="1" si="3"/>
        <v>0</v>
      </c>
      <c r="AF8">
        <f t="shared" ca="1" si="9"/>
        <v>0</v>
      </c>
      <c r="AG8">
        <f t="shared" ca="1" si="4"/>
        <v>0</v>
      </c>
      <c r="AH8">
        <f t="shared" ca="1" si="4"/>
        <v>0</v>
      </c>
      <c r="AI8">
        <f t="shared" ca="1" si="4"/>
        <v>0</v>
      </c>
      <c r="AJ8">
        <f t="shared" ca="1" si="4"/>
        <v>0</v>
      </c>
      <c r="BB8" t="s">
        <v>10</v>
      </c>
      <c r="BC8">
        <f t="shared" ca="1" si="5"/>
        <v>0</v>
      </c>
      <c r="BD8">
        <f t="shared" ca="1" si="10"/>
        <v>0</v>
      </c>
      <c r="BE8">
        <f t="shared" ca="1" si="11"/>
        <v>0</v>
      </c>
      <c r="BW8" t="s">
        <v>10</v>
      </c>
      <c r="BX8">
        <f t="shared" ca="1" si="12"/>
        <v>0</v>
      </c>
      <c r="BY8">
        <f t="shared" ca="1" si="12"/>
        <v>0</v>
      </c>
      <c r="BZ8">
        <f t="shared" ca="1" si="12"/>
        <v>0</v>
      </c>
      <c r="CA8">
        <f t="shared" ca="1" si="12"/>
        <v>0</v>
      </c>
      <c r="CB8">
        <f t="shared" ca="1" si="12"/>
        <v>0</v>
      </c>
      <c r="CC8">
        <f t="shared" ca="1" si="12"/>
        <v>0</v>
      </c>
      <c r="CD8">
        <f t="shared" ca="1" si="12"/>
        <v>0</v>
      </c>
      <c r="CE8">
        <f t="shared" ca="1" si="12"/>
        <v>0</v>
      </c>
      <c r="CF8">
        <f t="shared" ca="1" si="12"/>
        <v>0</v>
      </c>
      <c r="CG8">
        <f t="shared" ca="1" si="12"/>
        <v>0</v>
      </c>
      <c r="CH8">
        <f t="shared" ca="1" si="12"/>
        <v>0</v>
      </c>
      <c r="CI8">
        <f t="shared" ca="1" si="12"/>
        <v>0</v>
      </c>
      <c r="CJ8">
        <f t="shared" ca="1" si="12"/>
        <v>0</v>
      </c>
      <c r="CK8">
        <f t="shared" ca="1" si="12"/>
        <v>0</v>
      </c>
      <c r="CL8">
        <f t="shared" ca="1" si="12"/>
        <v>0</v>
      </c>
      <c r="CM8">
        <f t="shared" ca="1" si="12"/>
        <v>0</v>
      </c>
      <c r="CN8">
        <f t="shared" ca="1" si="13"/>
        <v>0</v>
      </c>
      <c r="CO8">
        <f t="shared" ca="1" si="13"/>
        <v>0</v>
      </c>
      <c r="CP8">
        <f t="shared" ca="1" si="13"/>
        <v>0</v>
      </c>
      <c r="CQ8">
        <f t="shared" ca="1" si="13"/>
        <v>0</v>
      </c>
      <c r="CR8">
        <f t="shared" ca="1" si="13"/>
        <v>0</v>
      </c>
      <c r="CS8">
        <f t="shared" ca="1" si="13"/>
        <v>0</v>
      </c>
      <c r="CT8">
        <f t="shared" ca="1" si="13"/>
        <v>0</v>
      </c>
      <c r="CU8">
        <f t="shared" ca="1" si="13"/>
        <v>0</v>
      </c>
      <c r="CV8">
        <f t="shared" ca="1" si="7"/>
        <v>0</v>
      </c>
      <c r="CZ8" s="9"/>
    </row>
    <row r="9" spans="1:104" x14ac:dyDescent="0.25">
      <c r="A9" t="s">
        <v>11</v>
      </c>
      <c r="B9">
        <f>'Patient Days'!B21</f>
        <v>0</v>
      </c>
      <c r="E9" t="s">
        <v>11</v>
      </c>
      <c r="F9">
        <f t="shared" ca="1" si="0"/>
        <v>0</v>
      </c>
      <c r="G9">
        <f t="shared" ca="1" si="8"/>
        <v>0</v>
      </c>
      <c r="H9">
        <f t="shared" ca="1" si="1"/>
        <v>0</v>
      </c>
      <c r="I9">
        <f t="shared" ca="1" si="1"/>
        <v>0</v>
      </c>
      <c r="J9">
        <f t="shared" ca="1" si="1"/>
        <v>0</v>
      </c>
      <c r="K9">
        <f t="shared" ca="1" si="1"/>
        <v>0</v>
      </c>
      <c r="L9">
        <f t="shared" ca="1" si="2"/>
        <v>0</v>
      </c>
      <c r="M9">
        <f t="shared" ca="1" si="2"/>
        <v>0</v>
      </c>
      <c r="N9">
        <f t="shared" ca="1" si="2"/>
        <v>0</v>
      </c>
      <c r="O9">
        <f t="shared" ca="1" si="2"/>
        <v>0</v>
      </c>
      <c r="P9">
        <f t="shared" ca="1" si="2"/>
        <v>0</v>
      </c>
      <c r="Q9">
        <f t="shared" ca="1" si="2"/>
        <v>0</v>
      </c>
      <c r="R9">
        <f t="shared" ca="1" si="2"/>
        <v>0</v>
      </c>
      <c r="S9">
        <f t="shared" ca="1" si="2"/>
        <v>0</v>
      </c>
      <c r="T9">
        <f t="shared" ca="1" si="2"/>
        <v>0</v>
      </c>
      <c r="U9">
        <f t="shared" ca="1" si="2"/>
        <v>0</v>
      </c>
      <c r="V9">
        <f t="shared" ca="1" si="2"/>
        <v>0</v>
      </c>
      <c r="W9">
        <f t="shared" ca="1" si="2"/>
        <v>0</v>
      </c>
      <c r="X9">
        <f t="shared" ca="1" si="2"/>
        <v>0</v>
      </c>
      <c r="Y9">
        <f t="shared" ca="1" si="2"/>
        <v>0</v>
      </c>
      <c r="Z9">
        <f t="shared" ca="1" si="2"/>
        <v>0</v>
      </c>
      <c r="AA9">
        <f t="shared" ca="1" si="2"/>
        <v>0</v>
      </c>
      <c r="AD9" t="s">
        <v>11</v>
      </c>
      <c r="AE9">
        <f t="shared" ca="1" si="3"/>
        <v>0</v>
      </c>
      <c r="AF9">
        <f t="shared" ca="1" si="9"/>
        <v>0</v>
      </c>
      <c r="AG9">
        <f t="shared" ca="1" si="4"/>
        <v>0</v>
      </c>
      <c r="AH9">
        <f t="shared" ca="1" si="4"/>
        <v>0</v>
      </c>
      <c r="AI9">
        <f t="shared" ca="1" si="4"/>
        <v>0</v>
      </c>
      <c r="AJ9">
        <f t="shared" ca="1" si="4"/>
        <v>0</v>
      </c>
      <c r="BB9" t="s">
        <v>11</v>
      </c>
      <c r="BC9">
        <f t="shared" ca="1" si="5"/>
        <v>0</v>
      </c>
      <c r="BD9">
        <f t="shared" ca="1" si="10"/>
        <v>0</v>
      </c>
      <c r="BE9">
        <f t="shared" ca="1" si="11"/>
        <v>0</v>
      </c>
      <c r="BW9" t="s">
        <v>11</v>
      </c>
      <c r="BX9">
        <f t="shared" ca="1" si="12"/>
        <v>0</v>
      </c>
      <c r="BY9">
        <f t="shared" ca="1" si="12"/>
        <v>0</v>
      </c>
      <c r="BZ9">
        <f t="shared" ca="1" si="12"/>
        <v>0</v>
      </c>
      <c r="CA9">
        <f t="shared" ca="1" si="12"/>
        <v>0</v>
      </c>
      <c r="CB9">
        <f t="shared" ca="1" si="12"/>
        <v>0</v>
      </c>
      <c r="CC9">
        <f t="shared" ca="1" si="12"/>
        <v>0</v>
      </c>
      <c r="CD9">
        <f t="shared" ca="1" si="12"/>
        <v>0</v>
      </c>
      <c r="CE9">
        <f t="shared" ca="1" si="12"/>
        <v>0</v>
      </c>
      <c r="CF9">
        <f t="shared" ca="1" si="12"/>
        <v>0</v>
      </c>
      <c r="CG9">
        <f t="shared" ca="1" si="12"/>
        <v>0</v>
      </c>
      <c r="CH9">
        <f t="shared" ca="1" si="12"/>
        <v>0</v>
      </c>
      <c r="CI9">
        <f t="shared" ca="1" si="12"/>
        <v>0</v>
      </c>
      <c r="CJ9">
        <f t="shared" ca="1" si="12"/>
        <v>0</v>
      </c>
      <c r="CK9">
        <f t="shared" ca="1" si="12"/>
        <v>0</v>
      </c>
      <c r="CL9">
        <f t="shared" ca="1" si="12"/>
        <v>0</v>
      </c>
      <c r="CM9">
        <f t="shared" ca="1" si="12"/>
        <v>0</v>
      </c>
      <c r="CN9">
        <f t="shared" ca="1" si="13"/>
        <v>0</v>
      </c>
      <c r="CO9">
        <f t="shared" ca="1" si="13"/>
        <v>0</v>
      </c>
      <c r="CP9">
        <f t="shared" ca="1" si="13"/>
        <v>0</v>
      </c>
      <c r="CQ9">
        <f t="shared" ca="1" si="13"/>
        <v>0</v>
      </c>
      <c r="CR9">
        <f t="shared" ca="1" si="13"/>
        <v>0</v>
      </c>
      <c r="CS9">
        <f t="shared" ca="1" si="13"/>
        <v>0</v>
      </c>
      <c r="CT9">
        <f t="shared" ca="1" si="13"/>
        <v>0</v>
      </c>
      <c r="CU9">
        <f t="shared" ca="1" si="13"/>
        <v>0</v>
      </c>
      <c r="CV9">
        <f t="shared" ca="1" si="7"/>
        <v>0</v>
      </c>
      <c r="CZ9" s="9"/>
    </row>
    <row r="10" spans="1:104" x14ac:dyDescent="0.25">
      <c r="A10" t="s">
        <v>12</v>
      </c>
      <c r="B10">
        <f>'Patient Days'!B22</f>
        <v>0</v>
      </c>
      <c r="E10" t="s">
        <v>12</v>
      </c>
      <c r="F10">
        <f t="shared" ca="1" si="0"/>
        <v>0</v>
      </c>
      <c r="G10">
        <f t="shared" ca="1" si="8"/>
        <v>0</v>
      </c>
      <c r="H10">
        <f t="shared" ca="1" si="1"/>
        <v>0</v>
      </c>
      <c r="I10">
        <f t="shared" ca="1" si="1"/>
        <v>0</v>
      </c>
      <c r="J10">
        <f t="shared" ca="1" si="1"/>
        <v>0</v>
      </c>
      <c r="K10">
        <f t="shared" ca="1" si="1"/>
        <v>0</v>
      </c>
      <c r="L10">
        <f t="shared" ca="1" si="2"/>
        <v>0</v>
      </c>
      <c r="M10">
        <f t="shared" ca="1" si="2"/>
        <v>0</v>
      </c>
      <c r="N10">
        <f t="shared" ca="1" si="2"/>
        <v>0</v>
      </c>
      <c r="O10">
        <f t="shared" ca="1" si="2"/>
        <v>0</v>
      </c>
      <c r="P10">
        <f t="shared" ca="1" si="2"/>
        <v>0</v>
      </c>
      <c r="Q10">
        <f t="shared" ca="1" si="2"/>
        <v>0</v>
      </c>
      <c r="R10">
        <f t="shared" ca="1" si="2"/>
        <v>0</v>
      </c>
      <c r="S10">
        <f t="shared" ca="1" si="2"/>
        <v>0</v>
      </c>
      <c r="T10">
        <f t="shared" ca="1" si="2"/>
        <v>0</v>
      </c>
      <c r="U10">
        <f t="shared" ca="1" si="2"/>
        <v>0</v>
      </c>
      <c r="V10">
        <f t="shared" ca="1" si="2"/>
        <v>0</v>
      </c>
      <c r="W10">
        <f t="shared" ca="1" si="2"/>
        <v>0</v>
      </c>
      <c r="X10">
        <f t="shared" ca="1" si="2"/>
        <v>0</v>
      </c>
      <c r="Y10">
        <f t="shared" ca="1" si="2"/>
        <v>0</v>
      </c>
      <c r="Z10">
        <f t="shared" ca="1" si="2"/>
        <v>0</v>
      </c>
      <c r="AA10">
        <f t="shared" ca="1" si="2"/>
        <v>0</v>
      </c>
      <c r="AD10" t="s">
        <v>12</v>
      </c>
      <c r="AE10">
        <f t="shared" ca="1" si="3"/>
        <v>0</v>
      </c>
      <c r="AF10">
        <f t="shared" ca="1" si="9"/>
        <v>0</v>
      </c>
      <c r="AG10">
        <f t="shared" ca="1" si="4"/>
        <v>0</v>
      </c>
      <c r="AH10">
        <f t="shared" ca="1" si="4"/>
        <v>0</v>
      </c>
      <c r="AI10">
        <f t="shared" ca="1" si="4"/>
        <v>0</v>
      </c>
      <c r="AJ10">
        <f t="shared" ca="1" si="4"/>
        <v>0</v>
      </c>
      <c r="BB10" t="s">
        <v>12</v>
      </c>
      <c r="BC10">
        <f t="shared" ca="1" si="5"/>
        <v>0</v>
      </c>
      <c r="BD10">
        <f t="shared" ca="1" si="10"/>
        <v>0</v>
      </c>
      <c r="BE10">
        <f t="shared" ca="1" si="11"/>
        <v>0</v>
      </c>
      <c r="BW10" t="s">
        <v>12</v>
      </c>
      <c r="BX10">
        <f t="shared" ca="1" si="12"/>
        <v>0</v>
      </c>
      <c r="BY10">
        <f t="shared" ca="1" si="12"/>
        <v>0</v>
      </c>
      <c r="BZ10">
        <f t="shared" ca="1" si="12"/>
        <v>0</v>
      </c>
      <c r="CA10">
        <f t="shared" ca="1" si="12"/>
        <v>0</v>
      </c>
      <c r="CB10">
        <f t="shared" ca="1" si="12"/>
        <v>0</v>
      </c>
      <c r="CC10">
        <f t="shared" ca="1" si="12"/>
        <v>0</v>
      </c>
      <c r="CD10">
        <f t="shared" ca="1" si="12"/>
        <v>0</v>
      </c>
      <c r="CE10">
        <f t="shared" ca="1" si="12"/>
        <v>0</v>
      </c>
      <c r="CF10">
        <f t="shared" ca="1" si="12"/>
        <v>0</v>
      </c>
      <c r="CG10">
        <f t="shared" ca="1" si="12"/>
        <v>0</v>
      </c>
      <c r="CH10">
        <f t="shared" ca="1" si="12"/>
        <v>0</v>
      </c>
      <c r="CI10">
        <f t="shared" ca="1" si="12"/>
        <v>0</v>
      </c>
      <c r="CJ10">
        <f t="shared" ca="1" si="12"/>
        <v>0</v>
      </c>
      <c r="CK10">
        <f t="shared" ca="1" si="12"/>
        <v>0</v>
      </c>
      <c r="CL10">
        <f t="shared" ca="1" si="12"/>
        <v>0</v>
      </c>
      <c r="CM10">
        <f t="shared" ca="1" si="12"/>
        <v>0</v>
      </c>
      <c r="CN10">
        <f t="shared" ca="1" si="13"/>
        <v>0</v>
      </c>
      <c r="CO10">
        <f t="shared" ca="1" si="13"/>
        <v>0</v>
      </c>
      <c r="CP10">
        <f t="shared" ca="1" si="13"/>
        <v>0</v>
      </c>
      <c r="CQ10">
        <f t="shared" ca="1" si="13"/>
        <v>0</v>
      </c>
      <c r="CR10">
        <f t="shared" ca="1" si="13"/>
        <v>0</v>
      </c>
      <c r="CS10">
        <f t="shared" ca="1" si="13"/>
        <v>0</v>
      </c>
      <c r="CT10">
        <f t="shared" ca="1" si="13"/>
        <v>0</v>
      </c>
      <c r="CU10">
        <f t="shared" ca="1" si="13"/>
        <v>0</v>
      </c>
      <c r="CV10">
        <f t="shared" ca="1" si="7"/>
        <v>0</v>
      </c>
      <c r="CZ10" s="9"/>
    </row>
    <row r="11" spans="1:104" x14ac:dyDescent="0.25">
      <c r="A11" t="s">
        <v>74</v>
      </c>
      <c r="B11">
        <f>'Patient Days'!B23</f>
        <v>0</v>
      </c>
      <c r="E11" t="s">
        <v>13</v>
      </c>
      <c r="F11">
        <f t="shared" ca="1" si="0"/>
        <v>0</v>
      </c>
      <c r="G11">
        <f t="shared" ca="1" si="8"/>
        <v>0</v>
      </c>
      <c r="H11">
        <f t="shared" ca="1" si="1"/>
        <v>0</v>
      </c>
      <c r="I11">
        <f t="shared" ca="1" si="1"/>
        <v>0</v>
      </c>
      <c r="J11">
        <f t="shared" ca="1" si="1"/>
        <v>0</v>
      </c>
      <c r="K11">
        <f t="shared" ca="1" si="1"/>
        <v>0</v>
      </c>
      <c r="L11">
        <f t="shared" ca="1" si="2"/>
        <v>0</v>
      </c>
      <c r="M11">
        <f t="shared" ca="1" si="2"/>
        <v>0</v>
      </c>
      <c r="N11">
        <f t="shared" ca="1" si="2"/>
        <v>0</v>
      </c>
      <c r="O11">
        <f t="shared" ca="1" si="2"/>
        <v>0</v>
      </c>
      <c r="P11">
        <f t="shared" ca="1" si="2"/>
        <v>0</v>
      </c>
      <c r="Q11">
        <f t="shared" ca="1" si="2"/>
        <v>0</v>
      </c>
      <c r="R11">
        <f t="shared" ca="1" si="2"/>
        <v>0</v>
      </c>
      <c r="S11">
        <f t="shared" ca="1" si="2"/>
        <v>0</v>
      </c>
      <c r="T11">
        <f t="shared" ca="1" si="2"/>
        <v>0</v>
      </c>
      <c r="U11">
        <f t="shared" ca="1" si="2"/>
        <v>0</v>
      </c>
      <c r="V11">
        <f t="shared" ca="1" si="2"/>
        <v>0</v>
      </c>
      <c r="W11">
        <f t="shared" ca="1" si="2"/>
        <v>0</v>
      </c>
      <c r="X11">
        <f t="shared" ca="1" si="2"/>
        <v>0</v>
      </c>
      <c r="Y11">
        <f t="shared" ca="1" si="2"/>
        <v>0</v>
      </c>
      <c r="Z11">
        <f t="shared" ca="1" si="2"/>
        <v>0</v>
      </c>
      <c r="AA11">
        <f t="shared" ca="1" si="2"/>
        <v>0</v>
      </c>
      <c r="AD11" t="s">
        <v>13</v>
      </c>
      <c r="AE11">
        <f t="shared" ca="1" si="3"/>
        <v>0</v>
      </c>
      <c r="AF11">
        <f t="shared" ca="1" si="9"/>
        <v>0</v>
      </c>
      <c r="AG11">
        <f t="shared" ca="1" si="4"/>
        <v>0</v>
      </c>
      <c r="AH11">
        <f t="shared" ca="1" si="4"/>
        <v>0</v>
      </c>
      <c r="AI11">
        <f t="shared" ca="1" si="4"/>
        <v>0</v>
      </c>
      <c r="AJ11">
        <f t="shared" ca="1" si="4"/>
        <v>0</v>
      </c>
      <c r="BB11" t="s">
        <v>13</v>
      </c>
      <c r="BC11">
        <f t="shared" ca="1" si="5"/>
        <v>0</v>
      </c>
      <c r="BD11">
        <f t="shared" ca="1" si="10"/>
        <v>0</v>
      </c>
      <c r="BE11">
        <f t="shared" ca="1" si="11"/>
        <v>0</v>
      </c>
      <c r="BW11" t="s">
        <v>13</v>
      </c>
      <c r="BX11">
        <f t="shared" ca="1" si="12"/>
        <v>0</v>
      </c>
      <c r="BY11">
        <f t="shared" ca="1" si="12"/>
        <v>0</v>
      </c>
      <c r="BZ11">
        <f t="shared" ca="1" si="12"/>
        <v>0</v>
      </c>
      <c r="CA11">
        <f t="shared" ca="1" si="12"/>
        <v>0</v>
      </c>
      <c r="CB11">
        <f t="shared" ca="1" si="12"/>
        <v>0</v>
      </c>
      <c r="CC11">
        <f t="shared" ca="1" si="12"/>
        <v>0</v>
      </c>
      <c r="CD11">
        <f t="shared" ca="1" si="12"/>
        <v>0</v>
      </c>
      <c r="CE11">
        <f t="shared" ca="1" si="12"/>
        <v>0</v>
      </c>
      <c r="CF11">
        <f t="shared" ca="1" si="12"/>
        <v>0</v>
      </c>
      <c r="CG11">
        <f t="shared" ca="1" si="12"/>
        <v>0</v>
      </c>
      <c r="CH11">
        <f t="shared" ca="1" si="12"/>
        <v>0</v>
      </c>
      <c r="CI11">
        <f t="shared" ca="1" si="12"/>
        <v>0</v>
      </c>
      <c r="CJ11">
        <f t="shared" ca="1" si="12"/>
        <v>0</v>
      </c>
      <c r="CK11">
        <f t="shared" ca="1" si="12"/>
        <v>0</v>
      </c>
      <c r="CL11">
        <f t="shared" ca="1" si="12"/>
        <v>0</v>
      </c>
      <c r="CM11">
        <f t="shared" ca="1" si="12"/>
        <v>0</v>
      </c>
      <c r="CN11">
        <f t="shared" ca="1" si="13"/>
        <v>0</v>
      </c>
      <c r="CO11">
        <f t="shared" ca="1" si="13"/>
        <v>0</v>
      </c>
      <c r="CP11">
        <f t="shared" ca="1" si="13"/>
        <v>0</v>
      </c>
      <c r="CQ11">
        <f t="shared" ca="1" si="13"/>
        <v>0</v>
      </c>
      <c r="CR11">
        <f t="shared" ca="1" si="13"/>
        <v>0</v>
      </c>
      <c r="CS11">
        <f t="shared" ca="1" si="13"/>
        <v>0</v>
      </c>
      <c r="CT11">
        <f t="shared" ca="1" si="13"/>
        <v>0</v>
      </c>
      <c r="CU11">
        <f t="shared" ca="1" si="13"/>
        <v>0</v>
      </c>
      <c r="CV11">
        <f t="shared" ca="1" si="7"/>
        <v>0</v>
      </c>
      <c r="CZ11" s="9"/>
    </row>
    <row r="12" spans="1:104" x14ac:dyDescent="0.25">
      <c r="A12" t="s">
        <v>14</v>
      </c>
      <c r="B12">
        <f>'Patient Days'!B24</f>
        <v>0</v>
      </c>
      <c r="E12" t="s">
        <v>14</v>
      </c>
      <c r="F12">
        <f t="shared" ca="1" si="0"/>
        <v>0</v>
      </c>
      <c r="G12">
        <f t="shared" ca="1" si="8"/>
        <v>0</v>
      </c>
      <c r="H12">
        <f t="shared" ca="1" si="1"/>
        <v>0</v>
      </c>
      <c r="I12">
        <f t="shared" ca="1" si="1"/>
        <v>0</v>
      </c>
      <c r="J12">
        <f t="shared" ca="1" si="1"/>
        <v>0</v>
      </c>
      <c r="K12">
        <f t="shared" ca="1" si="1"/>
        <v>0</v>
      </c>
      <c r="L12">
        <f t="shared" ca="1" si="2"/>
        <v>0</v>
      </c>
      <c r="M12">
        <f t="shared" ca="1" si="2"/>
        <v>0</v>
      </c>
      <c r="N12">
        <f t="shared" ca="1" si="2"/>
        <v>0</v>
      </c>
      <c r="O12">
        <f t="shared" ca="1" si="2"/>
        <v>0</v>
      </c>
      <c r="P12">
        <f t="shared" ca="1" si="2"/>
        <v>0</v>
      </c>
      <c r="Q12">
        <f t="shared" ca="1" si="2"/>
        <v>0</v>
      </c>
      <c r="R12">
        <f t="shared" ca="1" si="2"/>
        <v>0</v>
      </c>
      <c r="S12">
        <f t="shared" ca="1" si="2"/>
        <v>0</v>
      </c>
      <c r="T12">
        <f t="shared" ca="1" si="2"/>
        <v>0</v>
      </c>
      <c r="U12">
        <f t="shared" ca="1" si="2"/>
        <v>0</v>
      </c>
      <c r="V12">
        <f t="shared" ca="1" si="2"/>
        <v>0</v>
      </c>
      <c r="W12">
        <f t="shared" ca="1" si="2"/>
        <v>0</v>
      </c>
      <c r="X12">
        <f t="shared" ca="1" si="2"/>
        <v>0</v>
      </c>
      <c r="Y12">
        <f t="shared" ca="1" si="2"/>
        <v>0</v>
      </c>
      <c r="Z12">
        <f t="shared" ca="1" si="2"/>
        <v>0</v>
      </c>
      <c r="AA12">
        <f t="shared" ca="1" si="2"/>
        <v>0</v>
      </c>
      <c r="AD12" t="s">
        <v>14</v>
      </c>
      <c r="AE12">
        <f t="shared" ca="1" si="3"/>
        <v>0</v>
      </c>
      <c r="AF12">
        <f t="shared" ca="1" si="9"/>
        <v>0</v>
      </c>
      <c r="AG12">
        <f t="shared" ca="1" si="4"/>
        <v>0</v>
      </c>
      <c r="AH12">
        <f t="shared" ca="1" si="4"/>
        <v>0</v>
      </c>
      <c r="AI12">
        <f t="shared" ca="1" si="4"/>
        <v>0</v>
      </c>
      <c r="AJ12">
        <f t="shared" ca="1" si="4"/>
        <v>0</v>
      </c>
      <c r="BB12" t="s">
        <v>14</v>
      </c>
      <c r="BC12">
        <f t="shared" ca="1" si="5"/>
        <v>0</v>
      </c>
      <c r="BD12">
        <f t="shared" ca="1" si="10"/>
        <v>0</v>
      </c>
      <c r="BE12">
        <f t="shared" ca="1" si="11"/>
        <v>0</v>
      </c>
      <c r="BW12" t="s">
        <v>14</v>
      </c>
      <c r="BX12">
        <f t="shared" ca="1" si="12"/>
        <v>0</v>
      </c>
      <c r="BY12">
        <f t="shared" ca="1" si="12"/>
        <v>0</v>
      </c>
      <c r="BZ12">
        <f t="shared" ca="1" si="12"/>
        <v>0</v>
      </c>
      <c r="CA12">
        <f t="shared" ca="1" si="12"/>
        <v>0</v>
      </c>
      <c r="CB12">
        <f t="shared" ca="1" si="12"/>
        <v>0</v>
      </c>
      <c r="CC12">
        <f t="shared" ca="1" si="12"/>
        <v>0</v>
      </c>
      <c r="CD12">
        <f t="shared" ca="1" si="12"/>
        <v>0</v>
      </c>
      <c r="CE12">
        <f t="shared" ca="1" si="12"/>
        <v>0</v>
      </c>
      <c r="CF12">
        <f t="shared" ca="1" si="12"/>
        <v>0</v>
      </c>
      <c r="CG12">
        <f t="shared" ca="1" si="12"/>
        <v>0</v>
      </c>
      <c r="CH12">
        <f t="shared" ca="1" si="12"/>
        <v>0</v>
      </c>
      <c r="CI12">
        <f t="shared" ca="1" si="12"/>
        <v>0</v>
      </c>
      <c r="CJ12">
        <f t="shared" ca="1" si="12"/>
        <v>0</v>
      </c>
      <c r="CK12">
        <f t="shared" ca="1" si="12"/>
        <v>0</v>
      </c>
      <c r="CL12">
        <f t="shared" ca="1" si="12"/>
        <v>0</v>
      </c>
      <c r="CM12">
        <f t="shared" ca="1" si="12"/>
        <v>0</v>
      </c>
      <c r="CN12">
        <f t="shared" ca="1" si="13"/>
        <v>0</v>
      </c>
      <c r="CO12">
        <f t="shared" ca="1" si="13"/>
        <v>0</v>
      </c>
      <c r="CP12">
        <f t="shared" ca="1" si="13"/>
        <v>0</v>
      </c>
      <c r="CQ12">
        <f t="shared" ca="1" si="13"/>
        <v>0</v>
      </c>
      <c r="CR12">
        <f t="shared" ca="1" si="13"/>
        <v>0</v>
      </c>
      <c r="CS12">
        <f t="shared" ca="1" si="13"/>
        <v>0</v>
      </c>
      <c r="CT12">
        <f t="shared" ca="1" si="13"/>
        <v>0</v>
      </c>
      <c r="CU12">
        <f t="shared" ca="1" si="13"/>
        <v>0</v>
      </c>
      <c r="CV12">
        <f t="shared" ca="1" si="7"/>
        <v>0</v>
      </c>
      <c r="CZ12" s="9"/>
    </row>
    <row r="13" spans="1:104" x14ac:dyDescent="0.25">
      <c r="A13" t="s">
        <v>15</v>
      </c>
      <c r="B13">
        <f>'Patient Days'!B25</f>
        <v>0</v>
      </c>
      <c r="E13" t="s">
        <v>15</v>
      </c>
      <c r="F13">
        <f t="shared" ca="1" si="0"/>
        <v>0</v>
      </c>
      <c r="G13">
        <f t="shared" ca="1" si="8"/>
        <v>0</v>
      </c>
      <c r="H13">
        <f t="shared" ca="1" si="1"/>
        <v>0</v>
      </c>
      <c r="I13">
        <f t="shared" ca="1" si="1"/>
        <v>0</v>
      </c>
      <c r="J13">
        <f t="shared" ca="1" si="1"/>
        <v>0</v>
      </c>
      <c r="K13">
        <f t="shared" ca="1" si="1"/>
        <v>0</v>
      </c>
      <c r="L13">
        <f t="shared" ca="1" si="2"/>
        <v>0</v>
      </c>
      <c r="M13">
        <f t="shared" ca="1" si="2"/>
        <v>0</v>
      </c>
      <c r="N13">
        <f t="shared" ca="1" si="2"/>
        <v>0</v>
      </c>
      <c r="O13">
        <f t="shared" ca="1" si="2"/>
        <v>0</v>
      </c>
      <c r="P13">
        <f t="shared" ca="1" si="2"/>
        <v>0</v>
      </c>
      <c r="Q13">
        <f t="shared" ca="1" si="2"/>
        <v>0</v>
      </c>
      <c r="R13">
        <f t="shared" ca="1" si="2"/>
        <v>0</v>
      </c>
      <c r="S13">
        <f t="shared" ca="1" si="2"/>
        <v>0</v>
      </c>
      <c r="T13">
        <f t="shared" ca="1" si="2"/>
        <v>0</v>
      </c>
      <c r="U13">
        <f t="shared" ca="1" si="2"/>
        <v>0</v>
      </c>
      <c r="V13">
        <f t="shared" ca="1" si="2"/>
        <v>0</v>
      </c>
      <c r="W13">
        <f t="shared" ca="1" si="2"/>
        <v>0</v>
      </c>
      <c r="X13">
        <f t="shared" ca="1" si="2"/>
        <v>0</v>
      </c>
      <c r="Y13">
        <f t="shared" ca="1" si="2"/>
        <v>0</v>
      </c>
      <c r="Z13">
        <f t="shared" ca="1" si="2"/>
        <v>0</v>
      </c>
      <c r="AA13">
        <f t="shared" ca="1" si="2"/>
        <v>0</v>
      </c>
      <c r="AD13" t="s">
        <v>15</v>
      </c>
      <c r="AE13">
        <f t="shared" ca="1" si="3"/>
        <v>0</v>
      </c>
      <c r="AF13">
        <f t="shared" ca="1" si="9"/>
        <v>0</v>
      </c>
      <c r="AG13">
        <f t="shared" ca="1" si="4"/>
        <v>0</v>
      </c>
      <c r="AH13">
        <f t="shared" ca="1" si="4"/>
        <v>0</v>
      </c>
      <c r="AI13">
        <f t="shared" ca="1" si="4"/>
        <v>0</v>
      </c>
      <c r="AJ13">
        <f t="shared" ca="1" si="4"/>
        <v>0</v>
      </c>
      <c r="BB13" t="s">
        <v>15</v>
      </c>
      <c r="BC13">
        <f t="shared" ca="1" si="5"/>
        <v>0</v>
      </c>
      <c r="BD13">
        <f t="shared" ca="1" si="10"/>
        <v>0</v>
      </c>
      <c r="BE13">
        <f t="shared" ca="1" si="11"/>
        <v>0</v>
      </c>
      <c r="BW13" t="s">
        <v>15</v>
      </c>
      <c r="BX13">
        <f t="shared" ca="1" si="12"/>
        <v>0</v>
      </c>
      <c r="BY13">
        <f t="shared" ca="1" si="12"/>
        <v>0</v>
      </c>
      <c r="BZ13">
        <f t="shared" ca="1" si="12"/>
        <v>0</v>
      </c>
      <c r="CA13">
        <f t="shared" ca="1" si="12"/>
        <v>0</v>
      </c>
      <c r="CB13">
        <f t="shared" ca="1" si="12"/>
        <v>0</v>
      </c>
      <c r="CC13">
        <f t="shared" ca="1" si="12"/>
        <v>0</v>
      </c>
      <c r="CD13">
        <f t="shared" ca="1" si="12"/>
        <v>0</v>
      </c>
      <c r="CE13">
        <f t="shared" ca="1" si="12"/>
        <v>0</v>
      </c>
      <c r="CF13">
        <f t="shared" ca="1" si="12"/>
        <v>0</v>
      </c>
      <c r="CG13">
        <f t="shared" ca="1" si="12"/>
        <v>0</v>
      </c>
      <c r="CH13">
        <f t="shared" ca="1" si="12"/>
        <v>0</v>
      </c>
      <c r="CI13">
        <f t="shared" ca="1" si="12"/>
        <v>0</v>
      </c>
      <c r="CJ13">
        <f t="shared" ca="1" si="12"/>
        <v>0</v>
      </c>
      <c r="CK13">
        <f t="shared" ca="1" si="12"/>
        <v>0</v>
      </c>
      <c r="CL13">
        <f t="shared" ca="1" si="12"/>
        <v>0</v>
      </c>
      <c r="CM13">
        <f t="shared" ca="1" si="12"/>
        <v>0</v>
      </c>
      <c r="CN13">
        <f t="shared" ca="1" si="13"/>
        <v>0</v>
      </c>
      <c r="CO13">
        <f t="shared" ca="1" si="13"/>
        <v>0</v>
      </c>
      <c r="CP13">
        <f t="shared" ca="1" si="13"/>
        <v>0</v>
      </c>
      <c r="CQ13">
        <f t="shared" ca="1" si="13"/>
        <v>0</v>
      </c>
      <c r="CR13">
        <f t="shared" ca="1" si="13"/>
        <v>0</v>
      </c>
      <c r="CS13">
        <f t="shared" ca="1" si="13"/>
        <v>0</v>
      </c>
      <c r="CT13">
        <f t="shared" ca="1" si="13"/>
        <v>0</v>
      </c>
      <c r="CU13">
        <f t="shared" ca="1" si="13"/>
        <v>0</v>
      </c>
      <c r="CV13">
        <f t="shared" ca="1" si="7"/>
        <v>0</v>
      </c>
      <c r="CZ13" s="9"/>
    </row>
    <row r="14" spans="1:104" x14ac:dyDescent="0.25">
      <c r="BW14" t="s">
        <v>19</v>
      </c>
      <c r="BX14">
        <f t="shared" ref="BX14:CU14" ca="1" si="14">SUM(BX2:BX13)</f>
        <v>0</v>
      </c>
      <c r="BY14">
        <f t="shared" ca="1" si="14"/>
        <v>0</v>
      </c>
      <c r="BZ14">
        <f t="shared" ca="1" si="14"/>
        <v>0</v>
      </c>
      <c r="CA14">
        <f t="shared" ca="1" si="14"/>
        <v>0</v>
      </c>
      <c r="CB14">
        <f t="shared" ca="1" si="14"/>
        <v>0</v>
      </c>
      <c r="CC14">
        <f t="shared" ca="1" si="14"/>
        <v>0</v>
      </c>
      <c r="CD14">
        <f t="shared" ca="1" si="14"/>
        <v>0</v>
      </c>
      <c r="CE14">
        <f t="shared" ca="1" si="14"/>
        <v>0</v>
      </c>
      <c r="CF14">
        <f t="shared" ca="1" si="14"/>
        <v>0</v>
      </c>
      <c r="CG14">
        <f t="shared" ca="1" si="14"/>
        <v>0</v>
      </c>
      <c r="CH14">
        <f t="shared" ca="1" si="14"/>
        <v>0</v>
      </c>
      <c r="CI14">
        <f t="shared" ca="1" si="14"/>
        <v>0</v>
      </c>
      <c r="CJ14">
        <f t="shared" ca="1" si="14"/>
        <v>0</v>
      </c>
      <c r="CK14">
        <f t="shared" ca="1" si="14"/>
        <v>0</v>
      </c>
      <c r="CL14">
        <f t="shared" ca="1" si="14"/>
        <v>0</v>
      </c>
      <c r="CM14">
        <f t="shared" ca="1" si="14"/>
        <v>0</v>
      </c>
      <c r="CN14">
        <f t="shared" ca="1" si="14"/>
        <v>0</v>
      </c>
      <c r="CO14">
        <f t="shared" ca="1" si="14"/>
        <v>0</v>
      </c>
      <c r="CP14">
        <f t="shared" ca="1" si="14"/>
        <v>0</v>
      </c>
      <c r="CQ14">
        <f t="shared" ca="1" si="14"/>
        <v>0</v>
      </c>
      <c r="CR14">
        <f t="shared" ca="1" si="14"/>
        <v>0</v>
      </c>
      <c r="CS14">
        <f t="shared" ca="1" si="14"/>
        <v>0</v>
      </c>
      <c r="CT14">
        <f t="shared" ca="1" si="14"/>
        <v>0</v>
      </c>
      <c r="CU14">
        <f t="shared" ca="1" si="14"/>
        <v>0</v>
      </c>
      <c r="CV14">
        <f t="shared" ca="1" si="7"/>
        <v>0</v>
      </c>
      <c r="CZ14" s="9"/>
    </row>
    <row r="15" spans="1:104" x14ac:dyDescent="0.25">
      <c r="CZ15" s="9"/>
    </row>
    <row r="16" spans="1:104" x14ac:dyDescent="0.25">
      <c r="CZ16" s="9"/>
    </row>
    <row r="17" spans="78:104" x14ac:dyDescent="0.25">
      <c r="BZ17" t="s">
        <v>304</v>
      </c>
      <c r="CZ17" s="9"/>
    </row>
    <row r="18" spans="78:104" x14ac:dyDescent="0.25">
      <c r="CZ18" s="9"/>
    </row>
    <row r="19" spans="78:104" x14ac:dyDescent="0.25">
      <c r="CZ19" s="9"/>
    </row>
    <row r="20" spans="78:104" x14ac:dyDescent="0.25">
      <c r="CZ20" s="9"/>
    </row>
    <row r="21" spans="78:104" x14ac:dyDescent="0.25">
      <c r="CZ21" s="9"/>
    </row>
    <row r="22" spans="78:104" x14ac:dyDescent="0.25">
      <c r="CZ22" s="9"/>
    </row>
    <row r="23" spans="78:104" x14ac:dyDescent="0.25">
      <c r="CZ23" s="9"/>
    </row>
    <row r="24" spans="78:104" x14ac:dyDescent="0.25">
      <c r="CZ24" s="9"/>
    </row>
    <row r="25" spans="78:104" x14ac:dyDescent="0.25">
      <c r="CZ25" s="9"/>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AK54"/>
  <sheetViews>
    <sheetView showGridLines="0" zoomScaleNormal="100" workbookViewId="0">
      <pane xSplit="3" ySplit="3" topLeftCell="D4" activePane="bottomRight" state="frozen"/>
      <selection pane="topRight" activeCell="W1" sqref="W1"/>
      <selection pane="bottomLeft" activeCell="W1" sqref="W1"/>
      <selection pane="bottomRight" activeCell="A2" sqref="A2:C2"/>
    </sheetView>
  </sheetViews>
  <sheetFormatPr defaultColWidth="9.140625" defaultRowHeight="15" x14ac:dyDescent="0.25"/>
  <cols>
    <col min="1" max="1" width="13.42578125" style="7" customWidth="1"/>
    <col min="2" max="3" width="11" style="7" customWidth="1"/>
    <col min="4" max="4" width="14.28515625" style="7" bestFit="1" customWidth="1"/>
    <col min="5" max="9" width="14.28515625" style="7" customWidth="1"/>
    <col min="10" max="10" width="27.7109375" style="7" customWidth="1"/>
    <col min="11" max="11" width="14.140625" style="7" customWidth="1"/>
    <col min="12" max="12" width="12" style="7" customWidth="1"/>
    <col min="13" max="13" width="16.5703125" style="7" customWidth="1"/>
    <col min="14" max="14" width="14.85546875" style="7" customWidth="1"/>
    <col min="15" max="15" width="13.42578125" style="7" customWidth="1"/>
    <col min="16" max="16" width="19.7109375" style="7" customWidth="1"/>
    <col min="17" max="17" width="12" style="7" customWidth="1"/>
    <col min="18" max="18" width="13.140625" style="7" customWidth="1"/>
    <col min="19" max="19" width="15" style="7" bestFit="1" customWidth="1"/>
    <col min="20" max="20" width="12" style="7" customWidth="1"/>
    <col min="21" max="21" width="14.7109375" style="7" customWidth="1"/>
    <col min="22" max="22" width="12" style="7" customWidth="1"/>
    <col min="23" max="23" width="18" style="7" customWidth="1"/>
    <col min="24" max="24" width="18.28515625" style="7" customWidth="1"/>
    <col min="25" max="25" width="35" style="7" customWidth="1"/>
    <col min="26" max="26" width="19.140625" style="7" customWidth="1"/>
    <col min="27" max="27" width="13.140625" style="7" bestFit="1" customWidth="1"/>
    <col min="28" max="28" width="14.7109375" style="7" customWidth="1"/>
    <col min="29" max="29" width="14.85546875" style="7" customWidth="1"/>
    <col min="30" max="30" width="12" style="7" customWidth="1"/>
    <col min="31" max="31" width="23.42578125" style="7" customWidth="1"/>
    <col min="32" max="32" width="18.28515625" style="7" customWidth="1"/>
    <col min="33" max="33" width="17.85546875" style="7" customWidth="1"/>
    <col min="34" max="35" width="19.28515625" style="7" customWidth="1"/>
    <col min="36" max="36" width="13" style="7" bestFit="1" customWidth="1"/>
    <col min="37" max="37" width="11.85546875" style="7" bestFit="1" customWidth="1"/>
    <col min="38" max="16384" width="9.140625" style="7"/>
  </cols>
  <sheetData>
    <row r="1" spans="1:37" ht="39" customHeight="1" x14ac:dyDescent="0.55000000000000004">
      <c r="A1" s="72" t="s">
        <v>75</v>
      </c>
      <c r="B1" s="72"/>
      <c r="C1" s="72"/>
      <c r="D1" s="40" t="s">
        <v>239</v>
      </c>
    </row>
    <row r="2" spans="1:37" s="18" customFormat="1" x14ac:dyDescent="0.25">
      <c r="A2" s="67" t="s">
        <v>306</v>
      </c>
      <c r="B2" s="68"/>
      <c r="C2" s="68"/>
      <c r="D2" s="70" t="s">
        <v>76</v>
      </c>
      <c r="E2" s="70"/>
      <c r="F2" s="70"/>
      <c r="G2" s="71"/>
      <c r="H2" s="33"/>
      <c r="I2" s="33"/>
      <c r="J2" s="85" t="s">
        <v>77</v>
      </c>
      <c r="K2" s="86"/>
      <c r="L2" s="87"/>
      <c r="M2" s="88" t="s">
        <v>78</v>
      </c>
      <c r="N2" s="70"/>
      <c r="O2" s="70"/>
      <c r="P2" s="71"/>
      <c r="Q2" s="89" t="s">
        <v>79</v>
      </c>
      <c r="R2" s="89"/>
      <c r="S2" s="89"/>
      <c r="T2" s="89"/>
      <c r="U2" s="89"/>
      <c r="V2" s="89"/>
      <c r="W2" s="88" t="s">
        <v>253</v>
      </c>
      <c r="X2" s="70"/>
      <c r="Y2" s="70"/>
      <c r="Z2" s="70"/>
      <c r="AA2" s="70"/>
      <c r="AB2" s="70"/>
      <c r="AC2" s="70"/>
      <c r="AD2" s="70"/>
      <c r="AE2" s="70"/>
      <c r="AF2" s="70"/>
      <c r="AG2" s="70"/>
      <c r="AH2" s="71"/>
      <c r="AI2" s="90" t="s">
        <v>80</v>
      </c>
      <c r="AJ2" s="91"/>
      <c r="AK2" s="91"/>
    </row>
    <row r="3" spans="1:37" s="19" customFormat="1" ht="90" x14ac:dyDescent="0.25">
      <c r="A3" s="5" t="s">
        <v>81</v>
      </c>
      <c r="B3" s="5" t="s">
        <v>82</v>
      </c>
      <c r="C3" s="5" t="s">
        <v>83</v>
      </c>
      <c r="D3" s="5" t="s">
        <v>84</v>
      </c>
      <c r="E3" s="5" t="s">
        <v>85</v>
      </c>
      <c r="F3" s="5" t="s">
        <v>86</v>
      </c>
      <c r="G3" s="5" t="s">
        <v>87</v>
      </c>
      <c r="H3" s="5" t="s">
        <v>236</v>
      </c>
      <c r="I3" s="5" t="s">
        <v>237</v>
      </c>
      <c r="J3" s="5" t="s">
        <v>88</v>
      </c>
      <c r="K3" s="5" t="s">
        <v>89</v>
      </c>
      <c r="L3" s="5" t="s">
        <v>90</v>
      </c>
      <c r="M3" s="5" t="s">
        <v>91</v>
      </c>
      <c r="N3" s="5" t="s">
        <v>92</v>
      </c>
      <c r="O3" s="5" t="s">
        <v>93</v>
      </c>
      <c r="P3" s="38" t="s">
        <v>235</v>
      </c>
      <c r="Q3" s="5" t="s">
        <v>94</v>
      </c>
      <c r="R3" s="5" t="s">
        <v>95</v>
      </c>
      <c r="S3" s="5" t="s">
        <v>96</v>
      </c>
      <c r="T3" s="5" t="s">
        <v>97</v>
      </c>
      <c r="U3" s="5" t="s">
        <v>305</v>
      </c>
      <c r="V3" s="5" t="s">
        <v>98</v>
      </c>
      <c r="W3" s="5" t="s">
        <v>262</v>
      </c>
      <c r="X3" s="5" t="s">
        <v>254</v>
      </c>
      <c r="Y3" s="5" t="s">
        <v>255</v>
      </c>
      <c r="Z3" s="5" t="s">
        <v>99</v>
      </c>
      <c r="AA3" s="5" t="s">
        <v>256</v>
      </c>
      <c r="AB3" s="5" t="s">
        <v>257</v>
      </c>
      <c r="AC3" s="5" t="s">
        <v>258</v>
      </c>
      <c r="AD3" s="5" t="s">
        <v>100</v>
      </c>
      <c r="AE3" s="5" t="s">
        <v>101</v>
      </c>
      <c r="AF3" s="5" t="s">
        <v>259</v>
      </c>
      <c r="AG3" s="5" t="s">
        <v>260</v>
      </c>
      <c r="AH3" s="5" t="s">
        <v>261</v>
      </c>
      <c r="AI3" s="20" t="s">
        <v>102</v>
      </c>
      <c r="AJ3" s="20" t="s">
        <v>252</v>
      </c>
      <c r="AK3" s="20" t="s">
        <v>103</v>
      </c>
    </row>
    <row r="4" spans="1:37" x14ac:dyDescent="0.25">
      <c r="A4" s="6"/>
      <c r="B4" s="6"/>
      <c r="C4" s="6"/>
      <c r="D4" s="8"/>
      <c r="E4" s="8"/>
      <c r="F4" s="6"/>
      <c r="G4" s="6"/>
      <c r="H4" s="6"/>
      <c r="I4" s="6"/>
      <c r="J4" s="6"/>
      <c r="K4" s="8"/>
      <c r="L4" s="6"/>
      <c r="M4" s="8"/>
      <c r="N4" s="8"/>
      <c r="O4" s="6"/>
      <c r="P4" s="6"/>
      <c r="Q4" s="6"/>
      <c r="R4" s="8"/>
      <c r="S4" s="6"/>
      <c r="T4" s="6"/>
      <c r="U4" s="6"/>
      <c r="V4" s="6"/>
      <c r="W4" s="64" t="str">
        <f>IF(X4="","",IFERROR(_xlfn.XLOOKUP(X4,Lookups!$H:$H,Lookups!$G:$G,""),""))</f>
        <v/>
      </c>
      <c r="X4" s="6"/>
      <c r="Y4" s="39" t="str">
        <f>IF(X4="","",IFERROR(_xlfn.XLOOKUP(X4,Lookups!$H:$H,Lookups!$I:$I,""),""))</f>
        <v/>
      </c>
      <c r="Z4" s="6"/>
      <c r="AA4" s="6"/>
      <c r="AB4" s="8"/>
      <c r="AC4" s="8"/>
      <c r="AD4" s="39" t="str">
        <f t="shared" ref="AD4" si="0">IF(OR(ISBLANK(AB4),ISBLANK(AC4)),"",(AC4-AB4)+1)</f>
        <v/>
      </c>
      <c r="AE4" s="6"/>
      <c r="AF4" s="6"/>
      <c r="AG4" s="6"/>
      <c r="AH4" s="39" t="str">
        <f>IF(AG4="","",IFERROR(_xlfn.XLOOKUP(AG4,Lookups!$H$2:$H$103,Lookups!$I$2:$I$103,""),""))</f>
        <v/>
      </c>
      <c r="AI4" s="6"/>
      <c r="AJ4" s="47"/>
      <c r="AK4" s="8"/>
    </row>
    <row r="5" spans="1:37" x14ac:dyDescent="0.25">
      <c r="A5" s="6"/>
      <c r="B5" s="6"/>
      <c r="C5" s="6"/>
      <c r="D5" s="8"/>
      <c r="E5" s="8"/>
      <c r="F5" s="6"/>
      <c r="G5" s="6"/>
      <c r="H5" s="6"/>
      <c r="I5" s="6"/>
      <c r="J5" s="6"/>
      <c r="K5" s="8"/>
      <c r="L5" s="6"/>
      <c r="M5" s="8"/>
      <c r="N5" s="8"/>
      <c r="O5" s="6"/>
      <c r="P5" s="6"/>
      <c r="Q5" s="6"/>
      <c r="R5" s="8"/>
      <c r="S5" s="6"/>
      <c r="T5" s="6"/>
      <c r="U5" s="6"/>
      <c r="V5" s="6"/>
      <c r="W5" s="64" t="str">
        <f>IF(X5="","",IFERROR(_xlfn.XLOOKUP(X5,Lookups!$H:$H,Lookups!$G:$G,""),""))</f>
        <v/>
      </c>
      <c r="X5" s="6"/>
      <c r="Y5" s="39" t="str">
        <f>IF(X5="","",IFERROR(_xlfn.XLOOKUP(X5,Lookups!$H:$H,Lookups!$I:$I,""),""))</f>
        <v/>
      </c>
      <c r="Z5" s="6"/>
      <c r="AA5" s="6"/>
      <c r="AB5" s="8"/>
      <c r="AC5" s="8"/>
      <c r="AD5" s="39" t="str">
        <f t="shared" ref="AD5:AD51" si="1">IF(OR(ISBLANK(AB5),ISBLANK(AC5)),"",(AC5-AB5)+1)</f>
        <v/>
      </c>
      <c r="AE5" s="6"/>
      <c r="AF5" s="6"/>
      <c r="AG5" s="6"/>
      <c r="AH5" s="39" t="str">
        <f>IF(AG5="","",IFERROR(_xlfn.XLOOKUP(AG5,Lookups!$H$2:$H$103,Lookups!$I$2:$I$103,""),""))</f>
        <v/>
      </c>
      <c r="AI5" s="6"/>
      <c r="AJ5" s="47"/>
      <c r="AK5" s="8"/>
    </row>
    <row r="6" spans="1:37" x14ac:dyDescent="0.25">
      <c r="A6" s="6"/>
      <c r="B6" s="6"/>
      <c r="C6" s="6"/>
      <c r="D6" s="8"/>
      <c r="E6" s="8"/>
      <c r="F6" s="6"/>
      <c r="G6" s="6"/>
      <c r="H6" s="6"/>
      <c r="I6" s="6"/>
      <c r="J6" s="6"/>
      <c r="K6" s="8"/>
      <c r="L6" s="6"/>
      <c r="M6" s="8"/>
      <c r="N6" s="8"/>
      <c r="O6" s="6"/>
      <c r="P6" s="6"/>
      <c r="Q6" s="6"/>
      <c r="R6" s="8"/>
      <c r="S6" s="6"/>
      <c r="T6" s="6"/>
      <c r="U6" s="6"/>
      <c r="V6" s="6"/>
      <c r="W6" s="64" t="str">
        <f>IF(X6="","",IFERROR(_xlfn.XLOOKUP(X6,Lookups!$H:$H,Lookups!$G:$G,""),""))</f>
        <v/>
      </c>
      <c r="X6" s="6"/>
      <c r="Y6" s="39" t="str">
        <f>IF(X6="","",IFERROR(_xlfn.XLOOKUP(X6,Lookups!$H:$H,Lookups!$I:$I,""),""))</f>
        <v/>
      </c>
      <c r="Z6" s="6"/>
      <c r="AA6" s="6"/>
      <c r="AB6" s="8"/>
      <c r="AC6" s="8"/>
      <c r="AD6" s="39" t="str">
        <f t="shared" si="1"/>
        <v/>
      </c>
      <c r="AE6" s="6"/>
      <c r="AF6" s="6"/>
      <c r="AG6" s="6"/>
      <c r="AH6" s="39" t="str">
        <f>IF(AG6="","",IFERROR(_xlfn.XLOOKUP(AG6,Lookups!$H$2:$H$103,Lookups!$I$2:$I$103,""),""))</f>
        <v/>
      </c>
      <c r="AI6" s="6"/>
      <c r="AJ6" s="47"/>
      <c r="AK6" s="8"/>
    </row>
    <row r="7" spans="1:37" x14ac:dyDescent="0.25">
      <c r="A7" s="6"/>
      <c r="B7" s="6"/>
      <c r="C7" s="6"/>
      <c r="D7" s="8"/>
      <c r="E7" s="8"/>
      <c r="F7" s="6"/>
      <c r="G7" s="6"/>
      <c r="H7" s="6"/>
      <c r="I7" s="6"/>
      <c r="J7" s="6"/>
      <c r="K7" s="8"/>
      <c r="L7" s="6"/>
      <c r="M7" s="8"/>
      <c r="N7" s="8"/>
      <c r="O7" s="6"/>
      <c r="P7" s="6"/>
      <c r="Q7" s="6"/>
      <c r="R7" s="8"/>
      <c r="S7" s="6"/>
      <c r="T7" s="6"/>
      <c r="U7" s="6"/>
      <c r="V7" s="6"/>
      <c r="W7" s="64" t="str">
        <f>IF(X7="","",IFERROR(_xlfn.XLOOKUP(X7,Lookups!$H:$H,Lookups!$G:$G,""),""))</f>
        <v/>
      </c>
      <c r="X7" s="6"/>
      <c r="Y7" s="39" t="str">
        <f>IF(X7="","",IFERROR(_xlfn.XLOOKUP(X7,Lookups!$H:$H,Lookups!$I:$I,""),""))</f>
        <v/>
      </c>
      <c r="Z7" s="6"/>
      <c r="AA7" s="6"/>
      <c r="AB7" s="8"/>
      <c r="AC7" s="8"/>
      <c r="AD7" s="39" t="str">
        <f t="shared" si="1"/>
        <v/>
      </c>
      <c r="AE7" s="6"/>
      <c r="AF7" s="6"/>
      <c r="AG7" s="6"/>
      <c r="AH7" s="39" t="str">
        <f>IF(AG7="","",IFERROR(_xlfn.XLOOKUP(AG7,Lookups!$H$2:$H$103,Lookups!$I$2:$I$103,""),""))</f>
        <v/>
      </c>
      <c r="AI7" s="6"/>
      <c r="AJ7" s="47"/>
      <c r="AK7" s="8"/>
    </row>
    <row r="8" spans="1:37" x14ac:dyDescent="0.25">
      <c r="A8" s="6"/>
      <c r="B8" s="6"/>
      <c r="C8" s="6"/>
      <c r="D8" s="8"/>
      <c r="E8" s="8"/>
      <c r="F8" s="6"/>
      <c r="G8" s="6"/>
      <c r="H8" s="6"/>
      <c r="I8" s="6"/>
      <c r="J8" s="6"/>
      <c r="K8" s="8"/>
      <c r="L8" s="6"/>
      <c r="M8" s="8"/>
      <c r="N8" s="8"/>
      <c r="O8" s="6"/>
      <c r="P8" s="6"/>
      <c r="Q8" s="6"/>
      <c r="R8" s="8"/>
      <c r="S8" s="6"/>
      <c r="T8" s="6"/>
      <c r="U8" s="6"/>
      <c r="V8" s="6"/>
      <c r="W8" s="64" t="str">
        <f>IF(X8="","",IFERROR(_xlfn.XLOOKUP(X8,Lookups!$H:$H,Lookups!$G:$G,""),""))</f>
        <v/>
      </c>
      <c r="X8" s="6"/>
      <c r="Y8" s="39" t="str">
        <f>IF(X8="","",IFERROR(_xlfn.XLOOKUP(X8,Lookups!$H:$H,Lookups!$I:$I,""),""))</f>
        <v/>
      </c>
      <c r="Z8" s="6"/>
      <c r="AA8" s="6"/>
      <c r="AB8" s="8"/>
      <c r="AC8" s="8"/>
      <c r="AD8" s="39" t="str">
        <f t="shared" si="1"/>
        <v/>
      </c>
      <c r="AE8" s="6"/>
      <c r="AF8" s="6"/>
      <c r="AG8" s="6"/>
      <c r="AH8" s="39" t="str">
        <f>IF(AG8="","",IFERROR(_xlfn.XLOOKUP(AG8,Lookups!$H$2:$H$103,Lookups!$I$2:$I$103,""),""))</f>
        <v/>
      </c>
      <c r="AI8" s="6"/>
      <c r="AJ8" s="47"/>
      <c r="AK8" s="8"/>
    </row>
    <row r="9" spans="1:37" x14ac:dyDescent="0.25">
      <c r="A9" s="6"/>
      <c r="B9" s="6"/>
      <c r="C9" s="6"/>
      <c r="D9" s="8"/>
      <c r="E9" s="8"/>
      <c r="F9" s="6"/>
      <c r="G9" s="6"/>
      <c r="H9" s="6"/>
      <c r="I9" s="6"/>
      <c r="J9" s="6"/>
      <c r="K9" s="8"/>
      <c r="L9" s="6"/>
      <c r="M9" s="8"/>
      <c r="N9" s="8"/>
      <c r="O9" s="6"/>
      <c r="P9" s="6"/>
      <c r="Q9" s="6"/>
      <c r="R9" s="8"/>
      <c r="S9" s="6"/>
      <c r="T9" s="6"/>
      <c r="U9" s="6"/>
      <c r="V9" s="6"/>
      <c r="W9" s="64" t="str">
        <f>IF(X9="","",IFERROR(_xlfn.XLOOKUP(X9,Lookups!$H:$H,Lookups!$G:$G,""),""))</f>
        <v/>
      </c>
      <c r="X9" s="6"/>
      <c r="Y9" s="39" t="str">
        <f>IF(X9="","",IFERROR(_xlfn.XLOOKUP(X9,Lookups!$H:$H,Lookups!$I:$I,""),""))</f>
        <v/>
      </c>
      <c r="Z9" s="6"/>
      <c r="AA9" s="6"/>
      <c r="AB9" s="8"/>
      <c r="AC9" s="8"/>
      <c r="AD9" s="39" t="str">
        <f t="shared" si="1"/>
        <v/>
      </c>
      <c r="AE9" s="6"/>
      <c r="AF9" s="6"/>
      <c r="AG9" s="6"/>
      <c r="AH9" s="39" t="str">
        <f>IF(AG9="","",IFERROR(_xlfn.XLOOKUP(AG9,Lookups!$H$2:$H$103,Lookups!$I$2:$I$103,""),""))</f>
        <v/>
      </c>
      <c r="AI9" s="6"/>
      <c r="AJ9" s="47"/>
      <c r="AK9" s="8"/>
    </row>
    <row r="10" spans="1:37" x14ac:dyDescent="0.25">
      <c r="A10" s="6"/>
      <c r="B10" s="6"/>
      <c r="C10" s="6"/>
      <c r="D10" s="8"/>
      <c r="E10" s="8"/>
      <c r="F10" s="6"/>
      <c r="G10" s="6"/>
      <c r="H10" s="6"/>
      <c r="I10" s="6"/>
      <c r="J10" s="6"/>
      <c r="K10" s="8"/>
      <c r="L10" s="6"/>
      <c r="M10" s="8"/>
      <c r="N10" s="8"/>
      <c r="O10" s="6"/>
      <c r="P10" s="6"/>
      <c r="Q10" s="6"/>
      <c r="R10" s="8"/>
      <c r="S10" s="6"/>
      <c r="T10" s="6"/>
      <c r="U10" s="6"/>
      <c r="V10" s="6"/>
      <c r="W10" s="64" t="str">
        <f>IF(X10="","",IFERROR(_xlfn.XLOOKUP(X10,Lookups!$H:$H,Lookups!$G:$G,""),""))</f>
        <v/>
      </c>
      <c r="X10" s="6"/>
      <c r="Y10" s="39" t="str">
        <f>IF(X10="","",IFERROR(_xlfn.XLOOKUP(X10,Lookups!$H:$H,Lookups!$I:$I,""),""))</f>
        <v/>
      </c>
      <c r="Z10" s="6"/>
      <c r="AA10" s="6"/>
      <c r="AB10" s="8"/>
      <c r="AC10" s="8"/>
      <c r="AD10" s="39" t="str">
        <f t="shared" si="1"/>
        <v/>
      </c>
      <c r="AE10" s="6"/>
      <c r="AF10" s="6"/>
      <c r="AG10" s="6"/>
      <c r="AH10" s="39" t="str">
        <f>IF(AG10="","",IFERROR(_xlfn.XLOOKUP(AG10,Lookups!$H$2:$H$103,Lookups!$I$2:$I$103,""),""))</f>
        <v/>
      </c>
      <c r="AI10" s="6"/>
      <c r="AJ10" s="47"/>
      <c r="AK10" s="8"/>
    </row>
    <row r="11" spans="1:37" x14ac:dyDescent="0.25">
      <c r="A11" s="6"/>
      <c r="B11" s="6"/>
      <c r="C11" s="6"/>
      <c r="D11" s="8"/>
      <c r="E11" s="8"/>
      <c r="F11" s="6"/>
      <c r="G11" s="6"/>
      <c r="H11" s="6"/>
      <c r="I11" s="6"/>
      <c r="J11" s="6"/>
      <c r="K11" s="8"/>
      <c r="L11" s="6"/>
      <c r="M11" s="8"/>
      <c r="N11" s="8"/>
      <c r="O11" s="6"/>
      <c r="P11" s="6"/>
      <c r="Q11" s="6"/>
      <c r="R11" s="8"/>
      <c r="S11" s="6"/>
      <c r="T11" s="6"/>
      <c r="U11" s="6"/>
      <c r="V11" s="6"/>
      <c r="W11" s="64" t="str">
        <f>IF(X11="","",IFERROR(_xlfn.XLOOKUP(X11,Lookups!$H:$H,Lookups!$G:$G,""),""))</f>
        <v/>
      </c>
      <c r="X11" s="6"/>
      <c r="Y11" s="39" t="str">
        <f>IF(X11="","",IFERROR(_xlfn.XLOOKUP(X11,Lookups!$H:$H,Lookups!$I:$I,""),""))</f>
        <v/>
      </c>
      <c r="Z11" s="6"/>
      <c r="AA11" s="6"/>
      <c r="AB11" s="8"/>
      <c r="AC11" s="8"/>
      <c r="AD11" s="39" t="str">
        <f t="shared" si="1"/>
        <v/>
      </c>
      <c r="AE11" s="6"/>
      <c r="AF11" s="6"/>
      <c r="AG11" s="6"/>
      <c r="AH11" s="39" t="str">
        <f>IF(AG11="","",IFERROR(_xlfn.XLOOKUP(AG11,Lookups!$H$2:$H$103,Lookups!$I$2:$I$103,""),""))</f>
        <v/>
      </c>
      <c r="AI11" s="6"/>
      <c r="AJ11" s="47"/>
      <c r="AK11" s="8"/>
    </row>
    <row r="12" spans="1:37" x14ac:dyDescent="0.25">
      <c r="A12" s="6"/>
      <c r="B12" s="6"/>
      <c r="C12" s="6"/>
      <c r="D12" s="8"/>
      <c r="E12" s="8"/>
      <c r="F12" s="6"/>
      <c r="G12" s="6"/>
      <c r="H12" s="6"/>
      <c r="I12" s="6"/>
      <c r="J12" s="6"/>
      <c r="K12" s="8"/>
      <c r="L12" s="6"/>
      <c r="M12" s="8"/>
      <c r="N12" s="8"/>
      <c r="O12" s="6"/>
      <c r="P12" s="6"/>
      <c r="Q12" s="6"/>
      <c r="R12" s="8"/>
      <c r="S12" s="6"/>
      <c r="T12" s="6"/>
      <c r="U12" s="6"/>
      <c r="V12" s="6"/>
      <c r="W12" s="64" t="str">
        <f>IF(X12="","",IFERROR(_xlfn.XLOOKUP(X12,Lookups!$H:$H,Lookups!$G:$G,""),""))</f>
        <v/>
      </c>
      <c r="X12" s="6"/>
      <c r="Y12" s="39" t="str">
        <f>IF(X12="","",IFERROR(_xlfn.XLOOKUP(X12,Lookups!$H:$H,Lookups!$I:$I,""),""))</f>
        <v/>
      </c>
      <c r="Z12" s="6"/>
      <c r="AA12" s="6"/>
      <c r="AB12" s="8"/>
      <c r="AC12" s="8"/>
      <c r="AD12" s="39" t="str">
        <f t="shared" si="1"/>
        <v/>
      </c>
      <c r="AE12" s="6"/>
      <c r="AF12" s="6"/>
      <c r="AG12" s="6"/>
      <c r="AH12" s="39" t="str">
        <f>IF(AG12="","",IFERROR(_xlfn.XLOOKUP(AG12,Lookups!$H$2:$H$103,Lookups!$I$2:$I$103,""),""))</f>
        <v/>
      </c>
      <c r="AI12" s="6"/>
      <c r="AJ12" s="47"/>
      <c r="AK12" s="8"/>
    </row>
    <row r="13" spans="1:37" x14ac:dyDescent="0.25">
      <c r="A13" s="6"/>
      <c r="B13" s="6"/>
      <c r="C13" s="6"/>
      <c r="D13" s="8"/>
      <c r="E13" s="8"/>
      <c r="F13" s="6"/>
      <c r="G13" s="6"/>
      <c r="H13" s="6"/>
      <c r="I13" s="6"/>
      <c r="J13" s="6"/>
      <c r="K13" s="8"/>
      <c r="L13" s="6"/>
      <c r="M13" s="8"/>
      <c r="N13" s="8"/>
      <c r="O13" s="6"/>
      <c r="P13" s="6"/>
      <c r="Q13" s="6"/>
      <c r="R13" s="8"/>
      <c r="S13" s="6"/>
      <c r="T13" s="6"/>
      <c r="U13" s="6"/>
      <c r="V13" s="6"/>
      <c r="W13" s="64" t="str">
        <f>IF(X13="","",IFERROR(_xlfn.XLOOKUP(X13,Lookups!$H:$H,Lookups!$G:$G,""),""))</f>
        <v/>
      </c>
      <c r="X13" s="6"/>
      <c r="Y13" s="39" t="str">
        <f>IF(X13="","",IFERROR(_xlfn.XLOOKUP(X13,Lookups!$H:$H,Lookups!$I:$I,""),""))</f>
        <v/>
      </c>
      <c r="Z13" s="6"/>
      <c r="AA13" s="6"/>
      <c r="AB13" s="8"/>
      <c r="AC13" s="8"/>
      <c r="AD13" s="39" t="str">
        <f t="shared" si="1"/>
        <v/>
      </c>
      <c r="AE13" s="6"/>
      <c r="AF13" s="6"/>
      <c r="AG13" s="6"/>
      <c r="AH13" s="39" t="str">
        <f>IF(AG13="","",IFERROR(_xlfn.XLOOKUP(AG13,Lookups!$H$2:$H$103,Lookups!$I$2:$I$103,""),""))</f>
        <v/>
      </c>
      <c r="AI13" s="6"/>
      <c r="AJ13" s="47"/>
      <c r="AK13" s="8"/>
    </row>
    <row r="14" spans="1:37" x14ac:dyDescent="0.25">
      <c r="A14" s="6"/>
      <c r="B14" s="6"/>
      <c r="C14" s="6"/>
      <c r="D14" s="8"/>
      <c r="E14" s="8"/>
      <c r="F14" s="6"/>
      <c r="G14" s="6"/>
      <c r="H14" s="6"/>
      <c r="I14" s="6"/>
      <c r="J14" s="6"/>
      <c r="K14" s="8"/>
      <c r="L14" s="6"/>
      <c r="M14" s="8"/>
      <c r="N14" s="8"/>
      <c r="O14" s="6"/>
      <c r="P14" s="6"/>
      <c r="Q14" s="6"/>
      <c r="R14" s="8"/>
      <c r="S14" s="6"/>
      <c r="T14" s="6"/>
      <c r="U14" s="6"/>
      <c r="V14" s="6"/>
      <c r="W14" s="64" t="str">
        <f>IF(X14="","",IFERROR(_xlfn.XLOOKUP(X14,Lookups!$H:$H,Lookups!$G:$G,""),""))</f>
        <v/>
      </c>
      <c r="X14" s="6"/>
      <c r="Y14" s="39" t="str">
        <f>IF(X14="","",IFERROR(_xlfn.XLOOKUP(X14,Lookups!$H:$H,Lookups!$I:$I,""),""))</f>
        <v/>
      </c>
      <c r="Z14" s="6"/>
      <c r="AA14" s="6"/>
      <c r="AB14" s="8"/>
      <c r="AC14" s="8"/>
      <c r="AD14" s="39" t="str">
        <f t="shared" si="1"/>
        <v/>
      </c>
      <c r="AE14" s="6"/>
      <c r="AF14" s="6"/>
      <c r="AG14" s="6"/>
      <c r="AH14" s="39" t="str">
        <f>IF(AG14="","",IFERROR(_xlfn.XLOOKUP(AG14,Lookups!$H$2:$H$103,Lookups!$I$2:$I$103,""),""))</f>
        <v/>
      </c>
      <c r="AI14" s="6"/>
      <c r="AJ14" s="47"/>
      <c r="AK14" s="8"/>
    </row>
    <row r="15" spans="1:37" x14ac:dyDescent="0.25">
      <c r="A15" s="6"/>
      <c r="B15" s="6"/>
      <c r="C15" s="6"/>
      <c r="D15" s="8"/>
      <c r="E15" s="8"/>
      <c r="F15" s="6"/>
      <c r="G15" s="6"/>
      <c r="H15" s="6"/>
      <c r="I15" s="6"/>
      <c r="J15" s="6"/>
      <c r="K15" s="8"/>
      <c r="L15" s="6"/>
      <c r="M15" s="8"/>
      <c r="N15" s="8"/>
      <c r="O15" s="6"/>
      <c r="P15" s="6"/>
      <c r="Q15" s="6"/>
      <c r="R15" s="8"/>
      <c r="S15" s="6"/>
      <c r="T15" s="6"/>
      <c r="U15" s="6"/>
      <c r="V15" s="6"/>
      <c r="W15" s="64" t="str">
        <f>IF(X15="","",IFERROR(_xlfn.XLOOKUP(X15,Lookups!$H:$H,Lookups!$G:$G,""),""))</f>
        <v/>
      </c>
      <c r="X15" s="6"/>
      <c r="Y15" s="39" t="str">
        <f>IF(X15="","",IFERROR(_xlfn.XLOOKUP(X15,Lookups!$H:$H,Lookups!$I:$I,""),""))</f>
        <v/>
      </c>
      <c r="Z15" s="6"/>
      <c r="AA15" s="6"/>
      <c r="AB15" s="8"/>
      <c r="AC15" s="8"/>
      <c r="AD15" s="39" t="str">
        <f t="shared" si="1"/>
        <v/>
      </c>
      <c r="AE15" s="6"/>
      <c r="AF15" s="6"/>
      <c r="AG15" s="6"/>
      <c r="AH15" s="39" t="str">
        <f>IF(AG15="","",IFERROR(_xlfn.XLOOKUP(AG15,Lookups!$H$2:$H$103,Lookups!$I$2:$I$103,""),""))</f>
        <v/>
      </c>
      <c r="AI15" s="6"/>
      <c r="AJ15" s="47"/>
      <c r="AK15" s="8"/>
    </row>
    <row r="16" spans="1:37" x14ac:dyDescent="0.25">
      <c r="A16" s="6"/>
      <c r="B16" s="6"/>
      <c r="C16" s="6"/>
      <c r="D16" s="8"/>
      <c r="E16" s="8"/>
      <c r="F16" s="6"/>
      <c r="G16" s="6"/>
      <c r="H16" s="6"/>
      <c r="I16" s="6"/>
      <c r="J16" s="6"/>
      <c r="K16" s="8"/>
      <c r="L16" s="6"/>
      <c r="M16" s="8"/>
      <c r="N16" s="8"/>
      <c r="O16" s="6"/>
      <c r="P16" s="6"/>
      <c r="Q16" s="6"/>
      <c r="R16" s="8"/>
      <c r="S16" s="6"/>
      <c r="T16" s="6"/>
      <c r="U16" s="6"/>
      <c r="V16" s="6"/>
      <c r="W16" s="64" t="str">
        <f>IF(X16="","",IFERROR(_xlfn.XLOOKUP(X16,Lookups!$H:$H,Lookups!$G:$G,""),""))</f>
        <v/>
      </c>
      <c r="X16" s="6"/>
      <c r="Y16" s="39" t="str">
        <f>IF(X16="","",IFERROR(_xlfn.XLOOKUP(X16,Lookups!$H:$H,Lookups!$I:$I,""),""))</f>
        <v/>
      </c>
      <c r="Z16" s="6"/>
      <c r="AA16" s="6"/>
      <c r="AB16" s="8"/>
      <c r="AC16" s="8"/>
      <c r="AD16" s="39" t="str">
        <f t="shared" si="1"/>
        <v/>
      </c>
      <c r="AE16" s="6"/>
      <c r="AF16" s="6"/>
      <c r="AG16" s="6"/>
      <c r="AH16" s="39" t="str">
        <f>IF(AG16="","",IFERROR(_xlfn.XLOOKUP(AG16,Lookups!$H$2:$H$103,Lookups!$I$2:$I$103,""),""))</f>
        <v/>
      </c>
      <c r="AI16" s="6"/>
      <c r="AJ16" s="47"/>
      <c r="AK16" s="8"/>
    </row>
    <row r="17" spans="1:37" x14ac:dyDescent="0.25">
      <c r="A17" s="6"/>
      <c r="B17" s="6"/>
      <c r="C17" s="6"/>
      <c r="D17" s="8"/>
      <c r="E17" s="8"/>
      <c r="F17" s="6"/>
      <c r="G17" s="6"/>
      <c r="H17" s="6"/>
      <c r="I17" s="6"/>
      <c r="J17" s="6"/>
      <c r="K17" s="8"/>
      <c r="L17" s="6"/>
      <c r="M17" s="8"/>
      <c r="N17" s="8"/>
      <c r="O17" s="6"/>
      <c r="P17" s="6"/>
      <c r="Q17" s="6"/>
      <c r="R17" s="8"/>
      <c r="S17" s="6"/>
      <c r="T17" s="6"/>
      <c r="U17" s="6"/>
      <c r="V17" s="6"/>
      <c r="W17" s="64" t="str">
        <f>IF(X17="","",IFERROR(_xlfn.XLOOKUP(X17,Lookups!$H:$H,Lookups!$G:$G,""),""))</f>
        <v/>
      </c>
      <c r="X17" s="6"/>
      <c r="Y17" s="39" t="str">
        <f>IF(X17="","",IFERROR(_xlfn.XLOOKUP(X17,Lookups!$H:$H,Lookups!$I:$I,""),""))</f>
        <v/>
      </c>
      <c r="Z17" s="6"/>
      <c r="AA17" s="6"/>
      <c r="AB17" s="8"/>
      <c r="AC17" s="8"/>
      <c r="AD17" s="39" t="str">
        <f t="shared" si="1"/>
        <v/>
      </c>
      <c r="AE17" s="6"/>
      <c r="AF17" s="6"/>
      <c r="AG17" s="6"/>
      <c r="AH17" s="39" t="str">
        <f>IF(AG17="","",IFERROR(_xlfn.XLOOKUP(AG17,Lookups!$H$2:$H$103,Lookups!$I$2:$I$103,""),""))</f>
        <v/>
      </c>
      <c r="AI17" s="6"/>
      <c r="AJ17" s="47"/>
      <c r="AK17" s="8"/>
    </row>
    <row r="18" spans="1:37" x14ac:dyDescent="0.25">
      <c r="A18" s="6"/>
      <c r="B18" s="6"/>
      <c r="C18" s="6"/>
      <c r="D18" s="8"/>
      <c r="E18" s="8"/>
      <c r="F18" s="6"/>
      <c r="G18" s="6"/>
      <c r="H18" s="6"/>
      <c r="I18" s="6"/>
      <c r="J18" s="6"/>
      <c r="K18" s="8"/>
      <c r="L18" s="6"/>
      <c r="M18" s="8"/>
      <c r="N18" s="8"/>
      <c r="O18" s="6"/>
      <c r="P18" s="6"/>
      <c r="Q18" s="6"/>
      <c r="R18" s="8"/>
      <c r="S18" s="6"/>
      <c r="T18" s="6"/>
      <c r="U18" s="6"/>
      <c r="V18" s="6"/>
      <c r="W18" s="64" t="str">
        <f>IF(X18="","",IFERROR(_xlfn.XLOOKUP(X18,Lookups!$H:$H,Lookups!$G:$G,""),""))</f>
        <v/>
      </c>
      <c r="X18" s="6"/>
      <c r="Y18" s="39" t="str">
        <f>IF(X18="","",IFERROR(_xlfn.XLOOKUP(X18,Lookups!$H:$H,Lookups!$I:$I,""),""))</f>
        <v/>
      </c>
      <c r="Z18" s="6"/>
      <c r="AA18" s="6"/>
      <c r="AB18" s="8"/>
      <c r="AC18" s="8"/>
      <c r="AD18" s="39" t="str">
        <f t="shared" si="1"/>
        <v/>
      </c>
      <c r="AE18" s="6"/>
      <c r="AF18" s="6"/>
      <c r="AG18" s="6"/>
      <c r="AH18" s="39" t="str">
        <f>IF(AG18="","",IFERROR(_xlfn.XLOOKUP(AG18,Lookups!$H$2:$H$103,Lookups!$I$2:$I$103,""),""))</f>
        <v/>
      </c>
      <c r="AI18" s="6"/>
      <c r="AJ18" s="47"/>
      <c r="AK18" s="8"/>
    </row>
    <row r="19" spans="1:37" x14ac:dyDescent="0.25">
      <c r="A19" s="6"/>
      <c r="B19" s="6"/>
      <c r="C19" s="6"/>
      <c r="D19" s="8"/>
      <c r="E19" s="8"/>
      <c r="F19" s="6"/>
      <c r="G19" s="6"/>
      <c r="H19" s="6"/>
      <c r="I19" s="6"/>
      <c r="J19" s="6"/>
      <c r="K19" s="8"/>
      <c r="L19" s="6"/>
      <c r="M19" s="8"/>
      <c r="N19" s="8"/>
      <c r="O19" s="6"/>
      <c r="P19" s="6"/>
      <c r="Q19" s="6"/>
      <c r="R19" s="8"/>
      <c r="S19" s="6"/>
      <c r="T19" s="6"/>
      <c r="U19" s="6"/>
      <c r="V19" s="6"/>
      <c r="W19" s="64" t="str">
        <f>IF(X19="","",IFERROR(_xlfn.XLOOKUP(X19,Lookups!$H:$H,Lookups!$G:$G,""),""))</f>
        <v/>
      </c>
      <c r="X19" s="6"/>
      <c r="Y19" s="39" t="str">
        <f>IF(X19="","",IFERROR(_xlfn.XLOOKUP(X19,Lookups!$H:$H,Lookups!$I:$I,""),""))</f>
        <v/>
      </c>
      <c r="Z19" s="6"/>
      <c r="AA19" s="6"/>
      <c r="AB19" s="8"/>
      <c r="AC19" s="8"/>
      <c r="AD19" s="39" t="str">
        <f t="shared" si="1"/>
        <v/>
      </c>
      <c r="AE19" s="6"/>
      <c r="AF19" s="6"/>
      <c r="AG19" s="6"/>
      <c r="AH19" s="39" t="str">
        <f>IF(AG19="","",IFERROR(_xlfn.XLOOKUP(AG19,Lookups!$H$2:$H$103,Lookups!$I$2:$I$103,""),""))</f>
        <v/>
      </c>
      <c r="AI19" s="6"/>
      <c r="AJ19" s="47"/>
      <c r="AK19" s="8"/>
    </row>
    <row r="20" spans="1:37" x14ac:dyDescent="0.25">
      <c r="A20" s="6"/>
      <c r="B20" s="6"/>
      <c r="C20" s="6"/>
      <c r="D20" s="8"/>
      <c r="E20" s="8"/>
      <c r="F20" s="6"/>
      <c r="G20" s="6"/>
      <c r="H20" s="6"/>
      <c r="I20" s="6"/>
      <c r="J20" s="6"/>
      <c r="K20" s="8"/>
      <c r="L20" s="6"/>
      <c r="M20" s="8"/>
      <c r="N20" s="8"/>
      <c r="O20" s="6"/>
      <c r="P20" s="6"/>
      <c r="Q20" s="6"/>
      <c r="R20" s="8"/>
      <c r="S20" s="6"/>
      <c r="T20" s="6"/>
      <c r="U20" s="6"/>
      <c r="V20" s="6"/>
      <c r="W20" s="64" t="str">
        <f>IF(X20="","",IFERROR(_xlfn.XLOOKUP(X20,Lookups!$H:$H,Lookups!$G:$G,""),""))</f>
        <v/>
      </c>
      <c r="X20" s="6"/>
      <c r="Y20" s="39" t="str">
        <f>IF(X20="","",IFERROR(_xlfn.XLOOKUP(X20,Lookups!$H:$H,Lookups!$I:$I,""),""))</f>
        <v/>
      </c>
      <c r="Z20" s="6"/>
      <c r="AA20" s="6"/>
      <c r="AB20" s="8"/>
      <c r="AC20" s="8"/>
      <c r="AD20" s="39" t="str">
        <f t="shared" si="1"/>
        <v/>
      </c>
      <c r="AE20" s="6"/>
      <c r="AF20" s="6"/>
      <c r="AG20" s="6"/>
      <c r="AH20" s="39" t="str">
        <f>IF(AG20="","",IFERROR(_xlfn.XLOOKUP(AG20,Lookups!$H$2:$H$103,Lookups!$I$2:$I$103,""),""))</f>
        <v/>
      </c>
      <c r="AI20" s="6"/>
      <c r="AJ20" s="47"/>
      <c r="AK20" s="8"/>
    </row>
    <row r="21" spans="1:37" x14ac:dyDescent="0.25">
      <c r="A21" s="6"/>
      <c r="B21" s="6"/>
      <c r="C21" s="6"/>
      <c r="D21" s="8"/>
      <c r="E21" s="8"/>
      <c r="F21" s="6"/>
      <c r="G21" s="6"/>
      <c r="H21" s="6"/>
      <c r="I21" s="6"/>
      <c r="J21" s="6"/>
      <c r="K21" s="8"/>
      <c r="L21" s="6"/>
      <c r="M21" s="8"/>
      <c r="N21" s="8"/>
      <c r="O21" s="6"/>
      <c r="P21" s="6"/>
      <c r="Q21" s="6"/>
      <c r="R21" s="8"/>
      <c r="S21" s="6"/>
      <c r="T21" s="6"/>
      <c r="U21" s="6"/>
      <c r="V21" s="6"/>
      <c r="W21" s="64" t="str">
        <f>IF(X21="","",IFERROR(_xlfn.XLOOKUP(X21,Lookups!$H:$H,Lookups!$G:$G,""),""))</f>
        <v/>
      </c>
      <c r="X21" s="6"/>
      <c r="Y21" s="39" t="str">
        <f>IF(X21="","",IFERROR(_xlfn.XLOOKUP(X21,Lookups!$H:$H,Lookups!$I:$I,""),""))</f>
        <v/>
      </c>
      <c r="Z21" s="6"/>
      <c r="AA21" s="6"/>
      <c r="AB21" s="8"/>
      <c r="AC21" s="8"/>
      <c r="AD21" s="39" t="str">
        <f t="shared" si="1"/>
        <v/>
      </c>
      <c r="AE21" s="6"/>
      <c r="AF21" s="6"/>
      <c r="AG21" s="6"/>
      <c r="AH21" s="39" t="str">
        <f>IF(AG21="","",IFERROR(_xlfn.XLOOKUP(AG21,Lookups!$H$2:$H$103,Lookups!$I$2:$I$103,""),""))</f>
        <v/>
      </c>
      <c r="AI21" s="6"/>
      <c r="AJ21" s="47"/>
      <c r="AK21" s="8"/>
    </row>
    <row r="22" spans="1:37" x14ac:dyDescent="0.25">
      <c r="A22" s="6"/>
      <c r="B22" s="6"/>
      <c r="C22" s="6"/>
      <c r="D22" s="8"/>
      <c r="E22" s="8"/>
      <c r="F22" s="6"/>
      <c r="G22" s="6"/>
      <c r="H22" s="6"/>
      <c r="I22" s="6"/>
      <c r="J22" s="6"/>
      <c r="K22" s="8"/>
      <c r="L22" s="6"/>
      <c r="M22" s="8"/>
      <c r="N22" s="8"/>
      <c r="O22" s="6"/>
      <c r="P22" s="6"/>
      <c r="Q22" s="6"/>
      <c r="R22" s="8"/>
      <c r="S22" s="6"/>
      <c r="T22" s="6"/>
      <c r="U22" s="6"/>
      <c r="V22" s="6"/>
      <c r="W22" s="64" t="str">
        <f>IF(X22="","",IFERROR(_xlfn.XLOOKUP(X22,Lookups!$H:$H,Lookups!$G:$G,""),""))</f>
        <v/>
      </c>
      <c r="X22" s="6"/>
      <c r="Y22" s="39" t="str">
        <f>IF(X22="","",IFERROR(_xlfn.XLOOKUP(X22,Lookups!$H:$H,Lookups!$I:$I,""),""))</f>
        <v/>
      </c>
      <c r="Z22" s="6"/>
      <c r="AA22" s="6"/>
      <c r="AB22" s="8"/>
      <c r="AC22" s="8"/>
      <c r="AD22" s="39" t="str">
        <f t="shared" si="1"/>
        <v/>
      </c>
      <c r="AE22" s="6"/>
      <c r="AF22" s="6"/>
      <c r="AG22" s="6"/>
      <c r="AH22" s="39" t="str">
        <f>IF(AG22="","",IFERROR(_xlfn.XLOOKUP(AG22,Lookups!$H$2:$H$103,Lookups!$I$2:$I$103,""),""))</f>
        <v/>
      </c>
      <c r="AI22" s="6"/>
      <c r="AJ22" s="47"/>
      <c r="AK22" s="8"/>
    </row>
    <row r="23" spans="1:37" x14ac:dyDescent="0.25">
      <c r="A23" s="6"/>
      <c r="B23" s="6"/>
      <c r="C23" s="6"/>
      <c r="D23" s="8"/>
      <c r="E23" s="8"/>
      <c r="F23" s="6"/>
      <c r="G23" s="6"/>
      <c r="H23" s="6"/>
      <c r="I23" s="6"/>
      <c r="J23" s="6"/>
      <c r="K23" s="8"/>
      <c r="L23" s="6"/>
      <c r="M23" s="8"/>
      <c r="N23" s="8"/>
      <c r="O23" s="6"/>
      <c r="P23" s="6"/>
      <c r="Q23" s="6"/>
      <c r="R23" s="8"/>
      <c r="S23" s="6"/>
      <c r="T23" s="6"/>
      <c r="U23" s="6"/>
      <c r="V23" s="6"/>
      <c r="W23" s="64" t="str">
        <f>IF(X23="","",IFERROR(_xlfn.XLOOKUP(X23,Lookups!$H:$H,Lookups!$G:$G,""),""))</f>
        <v/>
      </c>
      <c r="X23" s="6"/>
      <c r="Y23" s="39" t="str">
        <f>IF(X23="","",IFERROR(_xlfn.XLOOKUP(X23,Lookups!$H:$H,Lookups!$I:$I,""),""))</f>
        <v/>
      </c>
      <c r="Z23" s="6"/>
      <c r="AA23" s="6"/>
      <c r="AB23" s="8"/>
      <c r="AC23" s="8"/>
      <c r="AD23" s="39" t="str">
        <f t="shared" si="1"/>
        <v/>
      </c>
      <c r="AE23" s="6"/>
      <c r="AF23" s="6"/>
      <c r="AG23" s="6"/>
      <c r="AH23" s="39" t="str">
        <f>IF(AG23="","",IFERROR(_xlfn.XLOOKUP(AG23,Lookups!$H$2:$H$103,Lookups!$I$2:$I$103,""),""))</f>
        <v/>
      </c>
      <c r="AI23" s="6"/>
      <c r="AJ23" s="47"/>
      <c r="AK23" s="8"/>
    </row>
    <row r="24" spans="1:37" x14ac:dyDescent="0.25">
      <c r="A24" s="6"/>
      <c r="B24" s="6"/>
      <c r="C24" s="6"/>
      <c r="D24" s="8"/>
      <c r="E24" s="8"/>
      <c r="F24" s="6"/>
      <c r="G24" s="6"/>
      <c r="H24" s="6"/>
      <c r="I24" s="6"/>
      <c r="J24" s="6"/>
      <c r="K24" s="8"/>
      <c r="L24" s="6"/>
      <c r="M24" s="8"/>
      <c r="N24" s="8"/>
      <c r="O24" s="6"/>
      <c r="P24" s="6"/>
      <c r="Q24" s="6"/>
      <c r="R24" s="8"/>
      <c r="S24" s="6"/>
      <c r="T24" s="6"/>
      <c r="U24" s="6"/>
      <c r="V24" s="6"/>
      <c r="W24" s="64" t="str">
        <f>IF(X24="","",IFERROR(_xlfn.XLOOKUP(X24,Lookups!$H:$H,Lookups!$G:$G,""),""))</f>
        <v/>
      </c>
      <c r="X24" s="6"/>
      <c r="Y24" s="39" t="str">
        <f>IF(X24="","",IFERROR(_xlfn.XLOOKUP(X24,Lookups!$H:$H,Lookups!$I:$I,""),""))</f>
        <v/>
      </c>
      <c r="Z24" s="6"/>
      <c r="AA24" s="6"/>
      <c r="AB24" s="8"/>
      <c r="AC24" s="8"/>
      <c r="AD24" s="39" t="str">
        <f t="shared" si="1"/>
        <v/>
      </c>
      <c r="AE24" s="6"/>
      <c r="AF24" s="6"/>
      <c r="AG24" s="6"/>
      <c r="AH24" s="39" t="str">
        <f>IF(AG24="","",IFERROR(_xlfn.XLOOKUP(AG24,Lookups!$H$2:$H$103,Lookups!$I$2:$I$103,""),""))</f>
        <v/>
      </c>
      <c r="AI24" s="6"/>
      <c r="AJ24" s="47"/>
      <c r="AK24" s="8"/>
    </row>
    <row r="25" spans="1:37" x14ac:dyDescent="0.25">
      <c r="A25" s="6"/>
      <c r="B25" s="6"/>
      <c r="C25" s="6"/>
      <c r="D25" s="8"/>
      <c r="E25" s="8"/>
      <c r="F25" s="6"/>
      <c r="G25" s="6"/>
      <c r="H25" s="6"/>
      <c r="I25" s="6"/>
      <c r="J25" s="6"/>
      <c r="K25" s="8"/>
      <c r="L25" s="6"/>
      <c r="M25" s="8"/>
      <c r="N25" s="8"/>
      <c r="O25" s="6"/>
      <c r="P25" s="6"/>
      <c r="Q25" s="6"/>
      <c r="R25" s="8"/>
      <c r="S25" s="6"/>
      <c r="T25" s="6"/>
      <c r="U25" s="6"/>
      <c r="V25" s="6"/>
      <c r="W25" s="64" t="str">
        <f>IF(X25="","",IFERROR(_xlfn.XLOOKUP(X25,Lookups!$H:$H,Lookups!$G:$G,""),""))</f>
        <v/>
      </c>
      <c r="X25" s="6"/>
      <c r="Y25" s="39" t="str">
        <f>IF(X25="","",IFERROR(_xlfn.XLOOKUP(X25,Lookups!$H:$H,Lookups!$I:$I,""),""))</f>
        <v/>
      </c>
      <c r="Z25" s="6"/>
      <c r="AA25" s="6"/>
      <c r="AB25" s="8"/>
      <c r="AC25" s="8"/>
      <c r="AD25" s="39" t="str">
        <f t="shared" si="1"/>
        <v/>
      </c>
      <c r="AE25" s="6"/>
      <c r="AF25" s="6"/>
      <c r="AG25" s="6"/>
      <c r="AH25" s="39" t="str">
        <f>IF(AG25="","",IFERROR(_xlfn.XLOOKUP(AG25,Lookups!$H$2:$H$103,Lookups!$I$2:$I$103,""),""))</f>
        <v/>
      </c>
      <c r="AI25" s="6"/>
      <c r="AJ25" s="47"/>
      <c r="AK25" s="8"/>
    </row>
    <row r="26" spans="1:37" x14ac:dyDescent="0.25">
      <c r="A26" s="6"/>
      <c r="B26" s="6"/>
      <c r="C26" s="6"/>
      <c r="D26" s="8"/>
      <c r="E26" s="8"/>
      <c r="F26" s="6"/>
      <c r="G26" s="6"/>
      <c r="H26" s="6"/>
      <c r="I26" s="6"/>
      <c r="J26" s="6"/>
      <c r="K26" s="8"/>
      <c r="L26" s="6"/>
      <c r="M26" s="8"/>
      <c r="N26" s="8"/>
      <c r="O26" s="6"/>
      <c r="P26" s="6"/>
      <c r="Q26" s="6"/>
      <c r="R26" s="8"/>
      <c r="S26" s="6"/>
      <c r="T26" s="6"/>
      <c r="U26" s="6"/>
      <c r="V26" s="6"/>
      <c r="W26" s="64" t="str">
        <f>IF(X26="","",IFERROR(_xlfn.XLOOKUP(X26,Lookups!$H:$H,Lookups!$G:$G,""),""))</f>
        <v/>
      </c>
      <c r="X26" s="6"/>
      <c r="Y26" s="39" t="str">
        <f>IF(X26="","",IFERROR(_xlfn.XLOOKUP(X26,Lookups!$H:$H,Lookups!$I:$I,""),""))</f>
        <v/>
      </c>
      <c r="Z26" s="6"/>
      <c r="AA26" s="6"/>
      <c r="AB26" s="8"/>
      <c r="AC26" s="8"/>
      <c r="AD26" s="39" t="str">
        <f t="shared" si="1"/>
        <v/>
      </c>
      <c r="AE26" s="6"/>
      <c r="AF26" s="6"/>
      <c r="AG26" s="6"/>
      <c r="AH26" s="39" t="str">
        <f>IF(AG26="","",IFERROR(_xlfn.XLOOKUP(AG26,Lookups!$H$2:$H$103,Lookups!$I$2:$I$103,""),""))</f>
        <v/>
      </c>
      <c r="AI26" s="6"/>
      <c r="AJ26" s="47"/>
      <c r="AK26" s="8"/>
    </row>
    <row r="27" spans="1:37" x14ac:dyDescent="0.25">
      <c r="A27" s="6"/>
      <c r="B27" s="6"/>
      <c r="C27" s="6"/>
      <c r="D27" s="8"/>
      <c r="E27" s="8"/>
      <c r="F27" s="6"/>
      <c r="G27" s="6"/>
      <c r="H27" s="6"/>
      <c r="I27" s="6"/>
      <c r="J27" s="6"/>
      <c r="K27" s="8"/>
      <c r="L27" s="6"/>
      <c r="M27" s="8"/>
      <c r="N27" s="8"/>
      <c r="O27" s="6"/>
      <c r="P27" s="6"/>
      <c r="Q27" s="6"/>
      <c r="R27" s="8"/>
      <c r="S27" s="6"/>
      <c r="T27" s="6"/>
      <c r="U27" s="6"/>
      <c r="V27" s="6"/>
      <c r="W27" s="64" t="str">
        <f>IF(X27="","",IFERROR(_xlfn.XLOOKUP(X27,Lookups!$H:$H,Lookups!$G:$G,""),""))</f>
        <v/>
      </c>
      <c r="X27" s="6"/>
      <c r="Y27" s="39" t="str">
        <f>IF(X27="","",IFERROR(_xlfn.XLOOKUP(X27,Lookups!$H:$H,Lookups!$I:$I,""),""))</f>
        <v/>
      </c>
      <c r="Z27" s="6"/>
      <c r="AA27" s="6"/>
      <c r="AB27" s="8"/>
      <c r="AC27" s="8"/>
      <c r="AD27" s="39" t="str">
        <f t="shared" si="1"/>
        <v/>
      </c>
      <c r="AE27" s="6"/>
      <c r="AF27" s="6"/>
      <c r="AG27" s="6"/>
      <c r="AH27" s="39" t="str">
        <f>IF(AG27="","",IFERROR(_xlfn.XLOOKUP(AG27,Lookups!$H$2:$H$103,Lookups!$I$2:$I$103,""),""))</f>
        <v/>
      </c>
      <c r="AI27" s="6"/>
      <c r="AJ27" s="47"/>
      <c r="AK27" s="8"/>
    </row>
    <row r="28" spans="1:37" x14ac:dyDescent="0.25">
      <c r="A28" s="6"/>
      <c r="B28" s="6"/>
      <c r="C28" s="6"/>
      <c r="D28" s="8"/>
      <c r="E28" s="8"/>
      <c r="F28" s="6"/>
      <c r="G28" s="6"/>
      <c r="H28" s="6"/>
      <c r="I28" s="6"/>
      <c r="J28" s="6"/>
      <c r="K28" s="8"/>
      <c r="L28" s="6"/>
      <c r="M28" s="8"/>
      <c r="N28" s="8"/>
      <c r="O28" s="6"/>
      <c r="P28" s="6"/>
      <c r="Q28" s="6"/>
      <c r="R28" s="8"/>
      <c r="S28" s="6"/>
      <c r="T28" s="6"/>
      <c r="U28" s="6"/>
      <c r="V28" s="6"/>
      <c r="W28" s="64" t="str">
        <f>IF(X28="","",IFERROR(_xlfn.XLOOKUP(X28,Lookups!$H:$H,Lookups!$G:$G,""),""))</f>
        <v/>
      </c>
      <c r="X28" s="6"/>
      <c r="Y28" s="39" t="str">
        <f>IF(X28="","",IFERROR(_xlfn.XLOOKUP(X28,Lookups!$H:$H,Lookups!$I:$I,""),""))</f>
        <v/>
      </c>
      <c r="Z28" s="6"/>
      <c r="AA28" s="6"/>
      <c r="AB28" s="8"/>
      <c r="AC28" s="8"/>
      <c r="AD28" s="39" t="str">
        <f t="shared" si="1"/>
        <v/>
      </c>
      <c r="AE28" s="6"/>
      <c r="AF28" s="6"/>
      <c r="AG28" s="6"/>
      <c r="AH28" s="39" t="str">
        <f>IF(AG28="","",IFERROR(_xlfn.XLOOKUP(AG28,Lookups!$H$2:$H$103,Lookups!$I$2:$I$103,""),""))</f>
        <v/>
      </c>
      <c r="AI28" s="6"/>
      <c r="AJ28" s="47"/>
      <c r="AK28" s="8"/>
    </row>
    <row r="29" spans="1:37" x14ac:dyDescent="0.25">
      <c r="A29" s="6"/>
      <c r="B29" s="6"/>
      <c r="C29" s="6"/>
      <c r="D29" s="8"/>
      <c r="E29" s="8"/>
      <c r="F29" s="6"/>
      <c r="G29" s="6"/>
      <c r="H29" s="6"/>
      <c r="I29" s="6"/>
      <c r="J29" s="6"/>
      <c r="K29" s="8"/>
      <c r="L29" s="6"/>
      <c r="M29" s="8"/>
      <c r="N29" s="8"/>
      <c r="O29" s="6"/>
      <c r="P29" s="6"/>
      <c r="Q29" s="6"/>
      <c r="R29" s="8"/>
      <c r="S29" s="6"/>
      <c r="T29" s="6"/>
      <c r="U29" s="6"/>
      <c r="V29" s="6"/>
      <c r="W29" s="64" t="str">
        <f>IF(X29="","",IFERROR(_xlfn.XLOOKUP(X29,Lookups!$H:$H,Lookups!$G:$G,""),""))</f>
        <v/>
      </c>
      <c r="X29" s="6"/>
      <c r="Y29" s="39" t="str">
        <f>IF(X29="","",IFERROR(_xlfn.XLOOKUP(X29,Lookups!$H:$H,Lookups!$I:$I,""),""))</f>
        <v/>
      </c>
      <c r="Z29" s="6"/>
      <c r="AA29" s="6"/>
      <c r="AB29" s="8"/>
      <c r="AC29" s="8"/>
      <c r="AD29" s="39" t="str">
        <f t="shared" si="1"/>
        <v/>
      </c>
      <c r="AE29" s="6"/>
      <c r="AF29" s="6"/>
      <c r="AG29" s="6"/>
      <c r="AH29" s="39" t="str">
        <f>IF(AG29="","",IFERROR(_xlfn.XLOOKUP(AG29,Lookups!$H$2:$H$103,Lookups!$I$2:$I$103,""),""))</f>
        <v/>
      </c>
      <c r="AI29" s="6"/>
      <c r="AJ29" s="47"/>
      <c r="AK29" s="8"/>
    </row>
    <row r="30" spans="1:37" x14ac:dyDescent="0.25">
      <c r="A30" s="6"/>
      <c r="B30" s="6"/>
      <c r="C30" s="6"/>
      <c r="D30" s="8"/>
      <c r="E30" s="8"/>
      <c r="F30" s="6"/>
      <c r="G30" s="6"/>
      <c r="H30" s="6"/>
      <c r="I30" s="6"/>
      <c r="J30" s="6"/>
      <c r="K30" s="8"/>
      <c r="L30" s="6"/>
      <c r="M30" s="8"/>
      <c r="N30" s="8"/>
      <c r="O30" s="6"/>
      <c r="P30" s="6"/>
      <c r="Q30" s="6"/>
      <c r="R30" s="8"/>
      <c r="S30" s="6"/>
      <c r="T30" s="6"/>
      <c r="U30" s="6"/>
      <c r="V30" s="6"/>
      <c r="W30" s="64" t="str">
        <f>IF(X30="","",IFERROR(_xlfn.XLOOKUP(X30,Lookups!$H:$H,Lookups!$G:$G,""),""))</f>
        <v/>
      </c>
      <c r="X30" s="6"/>
      <c r="Y30" s="39" t="str">
        <f>IF(X30="","",IFERROR(_xlfn.XLOOKUP(X30,Lookups!$H:$H,Lookups!$I:$I,""),""))</f>
        <v/>
      </c>
      <c r="Z30" s="6"/>
      <c r="AA30" s="6"/>
      <c r="AB30" s="8"/>
      <c r="AC30" s="8"/>
      <c r="AD30" s="39" t="str">
        <f t="shared" si="1"/>
        <v/>
      </c>
      <c r="AE30" s="6"/>
      <c r="AF30" s="6"/>
      <c r="AG30" s="6"/>
      <c r="AH30" s="39" t="str">
        <f>IF(AG30="","",IFERROR(_xlfn.XLOOKUP(AG30,Lookups!$H$2:$H$103,Lookups!$I$2:$I$103,""),""))</f>
        <v/>
      </c>
      <c r="AI30" s="6"/>
      <c r="AJ30" s="47"/>
      <c r="AK30" s="8"/>
    </row>
    <row r="31" spans="1:37" x14ac:dyDescent="0.25">
      <c r="A31" s="6"/>
      <c r="B31" s="6"/>
      <c r="C31" s="6"/>
      <c r="D31" s="8"/>
      <c r="E31" s="8"/>
      <c r="F31" s="6"/>
      <c r="G31" s="6"/>
      <c r="H31" s="6"/>
      <c r="I31" s="6"/>
      <c r="J31" s="6"/>
      <c r="K31" s="8"/>
      <c r="L31" s="6"/>
      <c r="M31" s="8"/>
      <c r="N31" s="8"/>
      <c r="O31" s="6"/>
      <c r="P31" s="6"/>
      <c r="Q31" s="6"/>
      <c r="R31" s="8"/>
      <c r="S31" s="6"/>
      <c r="T31" s="6"/>
      <c r="U31" s="6"/>
      <c r="V31" s="6"/>
      <c r="W31" s="64" t="str">
        <f>IF(X31="","",IFERROR(_xlfn.XLOOKUP(X31,Lookups!$H:$H,Lookups!$G:$G,""),""))</f>
        <v/>
      </c>
      <c r="X31" s="6"/>
      <c r="Y31" s="39" t="str">
        <f>IF(X31="","",IFERROR(_xlfn.XLOOKUP(X31,Lookups!$H:$H,Lookups!$I:$I,""),""))</f>
        <v/>
      </c>
      <c r="Z31" s="6"/>
      <c r="AA31" s="6"/>
      <c r="AB31" s="8"/>
      <c r="AC31" s="8"/>
      <c r="AD31" s="39" t="str">
        <f t="shared" si="1"/>
        <v/>
      </c>
      <c r="AE31" s="6"/>
      <c r="AF31" s="6"/>
      <c r="AG31" s="6"/>
      <c r="AH31" s="39" t="str">
        <f>IF(AG31="","",IFERROR(_xlfn.XLOOKUP(AG31,Lookups!$H$2:$H$103,Lookups!$I$2:$I$103,""),""))</f>
        <v/>
      </c>
      <c r="AI31" s="6"/>
      <c r="AJ31" s="47"/>
      <c r="AK31" s="8"/>
    </row>
    <row r="32" spans="1:37" x14ac:dyDescent="0.25">
      <c r="A32" s="6"/>
      <c r="B32" s="6"/>
      <c r="C32" s="6"/>
      <c r="D32" s="8"/>
      <c r="E32" s="8"/>
      <c r="F32" s="6"/>
      <c r="G32" s="6"/>
      <c r="H32" s="6"/>
      <c r="I32" s="6"/>
      <c r="J32" s="6"/>
      <c r="K32" s="8"/>
      <c r="L32" s="6"/>
      <c r="M32" s="8"/>
      <c r="N32" s="8"/>
      <c r="O32" s="6"/>
      <c r="P32" s="6"/>
      <c r="Q32" s="6"/>
      <c r="R32" s="8"/>
      <c r="S32" s="6"/>
      <c r="T32" s="6"/>
      <c r="U32" s="6"/>
      <c r="V32" s="6"/>
      <c r="W32" s="64" t="str">
        <f>IF(X32="","",IFERROR(_xlfn.XLOOKUP(X32,Lookups!$H:$H,Lookups!$G:$G,""),""))</f>
        <v/>
      </c>
      <c r="X32" s="6"/>
      <c r="Y32" s="39" t="str">
        <f>IF(X32="","",IFERROR(_xlfn.XLOOKUP(X32,Lookups!$H:$H,Lookups!$I:$I,""),""))</f>
        <v/>
      </c>
      <c r="Z32" s="6"/>
      <c r="AA32" s="6"/>
      <c r="AB32" s="8"/>
      <c r="AC32" s="8"/>
      <c r="AD32" s="39" t="str">
        <f t="shared" si="1"/>
        <v/>
      </c>
      <c r="AE32" s="6"/>
      <c r="AF32" s="6"/>
      <c r="AG32" s="6"/>
      <c r="AH32" s="39" t="str">
        <f>IF(AG32="","",IFERROR(_xlfn.XLOOKUP(AG32,Lookups!$H$2:$H$103,Lookups!$I$2:$I$103,""),""))</f>
        <v/>
      </c>
      <c r="AI32" s="6"/>
      <c r="AJ32" s="47"/>
      <c r="AK32" s="8"/>
    </row>
    <row r="33" spans="1:37" x14ac:dyDescent="0.25">
      <c r="A33" s="6"/>
      <c r="B33" s="6"/>
      <c r="C33" s="6"/>
      <c r="D33" s="8"/>
      <c r="E33" s="8"/>
      <c r="F33" s="6"/>
      <c r="G33" s="6"/>
      <c r="H33" s="6"/>
      <c r="I33" s="6"/>
      <c r="J33" s="6"/>
      <c r="K33" s="8"/>
      <c r="L33" s="6"/>
      <c r="M33" s="8"/>
      <c r="N33" s="8"/>
      <c r="O33" s="6"/>
      <c r="P33" s="6"/>
      <c r="Q33" s="6"/>
      <c r="R33" s="8"/>
      <c r="S33" s="6"/>
      <c r="T33" s="6"/>
      <c r="U33" s="6"/>
      <c r="V33" s="6"/>
      <c r="W33" s="64" t="str">
        <f>IF(X33="","",IFERROR(_xlfn.XLOOKUP(X33,Lookups!$H:$H,Lookups!$G:$G,""),""))</f>
        <v/>
      </c>
      <c r="X33" s="6"/>
      <c r="Y33" s="39" t="str">
        <f>IF(X33="","",IFERROR(_xlfn.XLOOKUP(X33,Lookups!$H:$H,Lookups!$I:$I,""),""))</f>
        <v/>
      </c>
      <c r="Z33" s="6"/>
      <c r="AA33" s="6"/>
      <c r="AB33" s="8"/>
      <c r="AC33" s="8"/>
      <c r="AD33" s="39" t="str">
        <f t="shared" si="1"/>
        <v/>
      </c>
      <c r="AE33" s="6"/>
      <c r="AF33" s="6"/>
      <c r="AG33" s="6"/>
      <c r="AH33" s="39" t="str">
        <f>IF(AG33="","",IFERROR(_xlfn.XLOOKUP(AG33,Lookups!$H$2:$H$103,Lookups!$I$2:$I$103,""),""))</f>
        <v/>
      </c>
      <c r="AI33" s="6"/>
      <c r="AJ33" s="47"/>
      <c r="AK33" s="8"/>
    </row>
    <row r="34" spans="1:37" x14ac:dyDescent="0.25">
      <c r="A34" s="6"/>
      <c r="B34" s="6"/>
      <c r="C34" s="6"/>
      <c r="D34" s="8"/>
      <c r="E34" s="8"/>
      <c r="F34" s="6"/>
      <c r="G34" s="6"/>
      <c r="H34" s="6"/>
      <c r="I34" s="6"/>
      <c r="J34" s="6"/>
      <c r="K34" s="8"/>
      <c r="L34" s="6"/>
      <c r="M34" s="8"/>
      <c r="N34" s="8"/>
      <c r="O34" s="6"/>
      <c r="P34" s="6"/>
      <c r="Q34" s="6"/>
      <c r="R34" s="8"/>
      <c r="S34" s="6"/>
      <c r="T34" s="6"/>
      <c r="U34" s="6"/>
      <c r="V34" s="6"/>
      <c r="W34" s="64" t="str">
        <f>IF(X34="","",IFERROR(_xlfn.XLOOKUP(X34,Lookups!$H:$H,Lookups!$G:$G,""),""))</f>
        <v/>
      </c>
      <c r="X34" s="6"/>
      <c r="Y34" s="39" t="str">
        <f>IF(X34="","",IFERROR(_xlfn.XLOOKUP(X34,Lookups!$H:$H,Lookups!$I:$I,""),""))</f>
        <v/>
      </c>
      <c r="Z34" s="6"/>
      <c r="AA34" s="6"/>
      <c r="AB34" s="8"/>
      <c r="AC34" s="8"/>
      <c r="AD34" s="39" t="str">
        <f t="shared" si="1"/>
        <v/>
      </c>
      <c r="AE34" s="6"/>
      <c r="AF34" s="6"/>
      <c r="AG34" s="6"/>
      <c r="AH34" s="39" t="str">
        <f>IF(AG34="","",IFERROR(_xlfn.XLOOKUP(AG34,Lookups!$H$2:$H$103,Lookups!$I$2:$I$103,""),""))</f>
        <v/>
      </c>
      <c r="AI34" s="6"/>
      <c r="AJ34" s="47"/>
      <c r="AK34" s="8"/>
    </row>
    <row r="35" spans="1:37" x14ac:dyDescent="0.25">
      <c r="A35" s="6"/>
      <c r="B35" s="6"/>
      <c r="C35" s="6"/>
      <c r="D35" s="8"/>
      <c r="E35" s="8"/>
      <c r="F35" s="6"/>
      <c r="G35" s="6"/>
      <c r="H35" s="6"/>
      <c r="I35" s="6"/>
      <c r="J35" s="6"/>
      <c r="K35" s="8"/>
      <c r="L35" s="6"/>
      <c r="M35" s="8"/>
      <c r="N35" s="8"/>
      <c r="O35" s="6"/>
      <c r="P35" s="6"/>
      <c r="Q35" s="6"/>
      <c r="R35" s="8"/>
      <c r="S35" s="6"/>
      <c r="T35" s="6"/>
      <c r="U35" s="6"/>
      <c r="V35" s="6"/>
      <c r="W35" s="64" t="str">
        <f>IF(X35="","",IFERROR(_xlfn.XLOOKUP(X35,Lookups!$H:$H,Lookups!$G:$G,""),""))</f>
        <v/>
      </c>
      <c r="X35" s="6"/>
      <c r="Y35" s="39" t="str">
        <f>IF(X35="","",IFERROR(_xlfn.XLOOKUP(X35,Lookups!$H:$H,Lookups!$I:$I,""),""))</f>
        <v/>
      </c>
      <c r="Z35" s="6"/>
      <c r="AA35" s="6"/>
      <c r="AB35" s="8"/>
      <c r="AC35" s="8"/>
      <c r="AD35" s="39" t="str">
        <f t="shared" si="1"/>
        <v/>
      </c>
      <c r="AE35" s="6"/>
      <c r="AF35" s="6"/>
      <c r="AG35" s="6"/>
      <c r="AH35" s="39" t="str">
        <f>IF(AG35="","",IFERROR(_xlfn.XLOOKUP(AG35,Lookups!$H$2:$H$103,Lookups!$I$2:$I$103,""),""))</f>
        <v/>
      </c>
      <c r="AI35" s="6"/>
      <c r="AJ35" s="47"/>
      <c r="AK35" s="8"/>
    </row>
    <row r="36" spans="1:37" x14ac:dyDescent="0.25">
      <c r="A36" s="6"/>
      <c r="B36" s="6"/>
      <c r="C36" s="6"/>
      <c r="D36" s="8"/>
      <c r="E36" s="8"/>
      <c r="F36" s="6"/>
      <c r="G36" s="6"/>
      <c r="H36" s="6"/>
      <c r="I36" s="6"/>
      <c r="J36" s="6"/>
      <c r="K36" s="8"/>
      <c r="L36" s="6"/>
      <c r="M36" s="8"/>
      <c r="N36" s="8"/>
      <c r="O36" s="6"/>
      <c r="P36" s="6"/>
      <c r="Q36" s="6"/>
      <c r="R36" s="8"/>
      <c r="S36" s="6"/>
      <c r="T36" s="6"/>
      <c r="U36" s="6"/>
      <c r="V36" s="6"/>
      <c r="W36" s="64" t="str">
        <f>IF(X36="","",IFERROR(_xlfn.XLOOKUP(X36,Lookups!$H:$H,Lookups!$G:$G,""),""))</f>
        <v/>
      </c>
      <c r="X36" s="6"/>
      <c r="Y36" s="39" t="str">
        <f>IF(X36="","",IFERROR(_xlfn.XLOOKUP(X36,Lookups!$H:$H,Lookups!$I:$I,""),""))</f>
        <v/>
      </c>
      <c r="Z36" s="6"/>
      <c r="AA36" s="6"/>
      <c r="AB36" s="8"/>
      <c r="AC36" s="8"/>
      <c r="AD36" s="39" t="str">
        <f t="shared" si="1"/>
        <v/>
      </c>
      <c r="AE36" s="6"/>
      <c r="AF36" s="6"/>
      <c r="AG36" s="6"/>
      <c r="AH36" s="39" t="str">
        <f>IF(AG36="","",IFERROR(_xlfn.XLOOKUP(AG36,Lookups!$H$2:$H$103,Lookups!$I$2:$I$103,""),""))</f>
        <v/>
      </c>
      <c r="AI36" s="6"/>
      <c r="AJ36" s="47"/>
      <c r="AK36" s="8"/>
    </row>
    <row r="37" spans="1:37" x14ac:dyDescent="0.25">
      <c r="A37" s="6"/>
      <c r="B37" s="6"/>
      <c r="C37" s="6"/>
      <c r="D37" s="8"/>
      <c r="E37" s="8"/>
      <c r="F37" s="6"/>
      <c r="G37" s="6"/>
      <c r="H37" s="6"/>
      <c r="I37" s="6"/>
      <c r="J37" s="6"/>
      <c r="K37" s="8"/>
      <c r="L37" s="6"/>
      <c r="M37" s="8"/>
      <c r="N37" s="8"/>
      <c r="O37" s="6"/>
      <c r="P37" s="6"/>
      <c r="Q37" s="6"/>
      <c r="R37" s="8"/>
      <c r="S37" s="6"/>
      <c r="T37" s="6"/>
      <c r="U37" s="6"/>
      <c r="V37" s="6"/>
      <c r="W37" s="64" t="str">
        <f>IF(X37="","",IFERROR(_xlfn.XLOOKUP(X37,Lookups!$H:$H,Lookups!$G:$G,""),""))</f>
        <v/>
      </c>
      <c r="X37" s="6"/>
      <c r="Y37" s="39" t="str">
        <f>IF(X37="","",IFERROR(_xlfn.XLOOKUP(X37,Lookups!$H:$H,Lookups!$I:$I,""),""))</f>
        <v/>
      </c>
      <c r="Z37" s="6"/>
      <c r="AA37" s="6"/>
      <c r="AB37" s="8"/>
      <c r="AC37" s="8"/>
      <c r="AD37" s="39" t="str">
        <f t="shared" si="1"/>
        <v/>
      </c>
      <c r="AE37" s="6"/>
      <c r="AF37" s="6"/>
      <c r="AG37" s="6"/>
      <c r="AH37" s="39" t="str">
        <f>IF(AG37="","",IFERROR(_xlfn.XLOOKUP(AG37,Lookups!$H$2:$H$103,Lookups!$I$2:$I$103,""),""))</f>
        <v/>
      </c>
      <c r="AI37" s="6"/>
      <c r="AJ37" s="47"/>
      <c r="AK37" s="8"/>
    </row>
    <row r="38" spans="1:37" x14ac:dyDescent="0.25">
      <c r="A38" s="6"/>
      <c r="B38" s="6"/>
      <c r="C38" s="6"/>
      <c r="D38" s="8"/>
      <c r="E38" s="8"/>
      <c r="F38" s="6"/>
      <c r="G38" s="6"/>
      <c r="H38" s="6"/>
      <c r="I38" s="6"/>
      <c r="J38" s="6"/>
      <c r="K38" s="8"/>
      <c r="L38" s="6"/>
      <c r="M38" s="8"/>
      <c r="N38" s="8"/>
      <c r="O38" s="6"/>
      <c r="P38" s="6"/>
      <c r="Q38" s="6"/>
      <c r="R38" s="8"/>
      <c r="S38" s="6"/>
      <c r="T38" s="6"/>
      <c r="U38" s="6"/>
      <c r="V38" s="6"/>
      <c r="W38" s="64" t="str">
        <f>IF(X38="","",IFERROR(_xlfn.XLOOKUP(X38,Lookups!$H:$H,Lookups!$G:$G,""),""))</f>
        <v/>
      </c>
      <c r="X38" s="6"/>
      <c r="Y38" s="39" t="str">
        <f>IF(X38="","",IFERROR(_xlfn.XLOOKUP(X38,Lookups!$H:$H,Lookups!$I:$I,""),""))</f>
        <v/>
      </c>
      <c r="Z38" s="6"/>
      <c r="AA38" s="6"/>
      <c r="AB38" s="8"/>
      <c r="AC38" s="8"/>
      <c r="AD38" s="39" t="str">
        <f t="shared" si="1"/>
        <v/>
      </c>
      <c r="AE38" s="6"/>
      <c r="AF38" s="6"/>
      <c r="AG38" s="6"/>
      <c r="AH38" s="39" t="str">
        <f>IF(AG38="","",IFERROR(_xlfn.XLOOKUP(AG38,Lookups!$H$2:$H$103,Lookups!$I$2:$I$103,""),""))</f>
        <v/>
      </c>
      <c r="AI38" s="6"/>
      <c r="AJ38" s="47"/>
      <c r="AK38" s="8"/>
    </row>
    <row r="39" spans="1:37" x14ac:dyDescent="0.25">
      <c r="A39" s="6"/>
      <c r="B39" s="6"/>
      <c r="C39" s="6"/>
      <c r="D39" s="8"/>
      <c r="E39" s="8"/>
      <c r="F39" s="6"/>
      <c r="G39" s="6"/>
      <c r="H39" s="6"/>
      <c r="I39" s="6"/>
      <c r="J39" s="6"/>
      <c r="K39" s="8"/>
      <c r="L39" s="6"/>
      <c r="M39" s="8"/>
      <c r="N39" s="8"/>
      <c r="O39" s="6"/>
      <c r="P39" s="6"/>
      <c r="Q39" s="6"/>
      <c r="R39" s="8"/>
      <c r="S39" s="6"/>
      <c r="T39" s="6"/>
      <c r="U39" s="6"/>
      <c r="V39" s="6"/>
      <c r="W39" s="64" t="str">
        <f>IF(X39="","",IFERROR(_xlfn.XLOOKUP(X39,Lookups!$H:$H,Lookups!$G:$G,""),""))</f>
        <v/>
      </c>
      <c r="X39" s="6"/>
      <c r="Y39" s="39" t="str">
        <f>IF(X39="","",IFERROR(_xlfn.XLOOKUP(X39,Lookups!$H:$H,Lookups!$I:$I,""),""))</f>
        <v/>
      </c>
      <c r="Z39" s="6"/>
      <c r="AA39" s="6"/>
      <c r="AB39" s="8"/>
      <c r="AC39" s="8"/>
      <c r="AD39" s="39" t="str">
        <f t="shared" si="1"/>
        <v/>
      </c>
      <c r="AE39" s="6"/>
      <c r="AF39" s="6"/>
      <c r="AG39" s="6"/>
      <c r="AH39" s="39" t="str">
        <f>IF(AG39="","",IFERROR(_xlfn.XLOOKUP(AG39,Lookups!$H$2:$H$103,Lookups!$I$2:$I$103,""),""))</f>
        <v/>
      </c>
      <c r="AI39" s="6"/>
      <c r="AJ39" s="47"/>
      <c r="AK39" s="8"/>
    </row>
    <row r="40" spans="1:37" x14ac:dyDescent="0.25">
      <c r="A40" s="6"/>
      <c r="B40" s="6"/>
      <c r="C40" s="6"/>
      <c r="D40" s="8"/>
      <c r="E40" s="8"/>
      <c r="F40" s="6"/>
      <c r="G40" s="6"/>
      <c r="H40" s="6"/>
      <c r="I40" s="6"/>
      <c r="J40" s="6"/>
      <c r="K40" s="8"/>
      <c r="L40" s="6"/>
      <c r="M40" s="8"/>
      <c r="N40" s="8"/>
      <c r="O40" s="6"/>
      <c r="P40" s="6"/>
      <c r="Q40" s="6"/>
      <c r="R40" s="8"/>
      <c r="S40" s="6"/>
      <c r="T40" s="6"/>
      <c r="U40" s="6"/>
      <c r="V40" s="6"/>
      <c r="W40" s="64" t="str">
        <f>IF(X40="","",IFERROR(_xlfn.XLOOKUP(X40,Lookups!$H:$H,Lookups!$G:$G,""),""))</f>
        <v/>
      </c>
      <c r="X40" s="6"/>
      <c r="Y40" s="39" t="str">
        <f>IF(X40="","",IFERROR(_xlfn.XLOOKUP(X40,Lookups!$H:$H,Lookups!$I:$I,""),""))</f>
        <v/>
      </c>
      <c r="Z40" s="6"/>
      <c r="AA40" s="6"/>
      <c r="AB40" s="8"/>
      <c r="AC40" s="8"/>
      <c r="AD40" s="39" t="str">
        <f t="shared" si="1"/>
        <v/>
      </c>
      <c r="AE40" s="6"/>
      <c r="AF40" s="6"/>
      <c r="AG40" s="6"/>
      <c r="AH40" s="39" t="str">
        <f>IF(AG40="","",IFERROR(_xlfn.XLOOKUP(AG40,Lookups!$H$2:$H$103,Lookups!$I$2:$I$103,""),""))</f>
        <v/>
      </c>
      <c r="AI40" s="6"/>
      <c r="AJ40" s="47"/>
      <c r="AK40" s="8"/>
    </row>
    <row r="41" spans="1:37" x14ac:dyDescent="0.25">
      <c r="A41" s="6"/>
      <c r="B41" s="6"/>
      <c r="C41" s="6"/>
      <c r="D41" s="8"/>
      <c r="E41" s="8"/>
      <c r="F41" s="6"/>
      <c r="G41" s="6"/>
      <c r="H41" s="6"/>
      <c r="I41" s="6"/>
      <c r="J41" s="6"/>
      <c r="K41" s="8"/>
      <c r="L41" s="6"/>
      <c r="M41" s="8"/>
      <c r="N41" s="8"/>
      <c r="O41" s="6"/>
      <c r="P41" s="6"/>
      <c r="Q41" s="6"/>
      <c r="R41" s="8"/>
      <c r="S41" s="6"/>
      <c r="T41" s="6"/>
      <c r="U41" s="6"/>
      <c r="V41" s="6"/>
      <c r="W41" s="64" t="str">
        <f>IF(X41="","",IFERROR(_xlfn.XLOOKUP(X41,Lookups!$H:$H,Lookups!$G:$G,""),""))</f>
        <v/>
      </c>
      <c r="X41" s="6"/>
      <c r="Y41" s="39" t="str">
        <f>IF(X41="","",IFERROR(_xlfn.XLOOKUP(X41,Lookups!$H:$H,Lookups!$I:$I,""),""))</f>
        <v/>
      </c>
      <c r="Z41" s="6"/>
      <c r="AA41" s="6"/>
      <c r="AB41" s="8"/>
      <c r="AC41" s="8"/>
      <c r="AD41" s="39" t="str">
        <f t="shared" si="1"/>
        <v/>
      </c>
      <c r="AE41" s="6"/>
      <c r="AF41" s="6"/>
      <c r="AG41" s="6"/>
      <c r="AH41" s="39" t="str">
        <f>IF(AG41="","",IFERROR(_xlfn.XLOOKUP(AG41,Lookups!$H$2:$H$103,Lookups!$I$2:$I$103,""),""))</f>
        <v/>
      </c>
      <c r="AI41" s="6"/>
      <c r="AJ41" s="47"/>
      <c r="AK41" s="8"/>
    </row>
    <row r="42" spans="1:37" x14ac:dyDescent="0.25">
      <c r="A42" s="6"/>
      <c r="B42" s="6"/>
      <c r="C42" s="6"/>
      <c r="D42" s="8"/>
      <c r="E42" s="8"/>
      <c r="F42" s="6"/>
      <c r="G42" s="6"/>
      <c r="H42" s="6"/>
      <c r="I42" s="6"/>
      <c r="J42" s="6"/>
      <c r="K42" s="8"/>
      <c r="L42" s="6"/>
      <c r="M42" s="8"/>
      <c r="N42" s="8"/>
      <c r="O42" s="6"/>
      <c r="P42" s="6"/>
      <c r="Q42" s="6"/>
      <c r="R42" s="8"/>
      <c r="S42" s="6"/>
      <c r="T42" s="6"/>
      <c r="U42" s="6"/>
      <c r="V42" s="6"/>
      <c r="W42" s="64" t="str">
        <f>IF(X42="","",IFERROR(_xlfn.XLOOKUP(X42,Lookups!$H:$H,Lookups!$G:$G,""),""))</f>
        <v/>
      </c>
      <c r="X42" s="6"/>
      <c r="Y42" s="39" t="str">
        <f>IF(X42="","",IFERROR(_xlfn.XLOOKUP(X42,Lookups!$H:$H,Lookups!$I:$I,""),""))</f>
        <v/>
      </c>
      <c r="Z42" s="6"/>
      <c r="AA42" s="6"/>
      <c r="AB42" s="8"/>
      <c r="AC42" s="8"/>
      <c r="AD42" s="39" t="str">
        <f t="shared" si="1"/>
        <v/>
      </c>
      <c r="AE42" s="6"/>
      <c r="AF42" s="6"/>
      <c r="AG42" s="6"/>
      <c r="AH42" s="39" t="str">
        <f>IF(AG42="","",IFERROR(_xlfn.XLOOKUP(AG42,Lookups!$H$2:$H$103,Lookups!$I$2:$I$103,""),""))</f>
        <v/>
      </c>
      <c r="AI42" s="6"/>
      <c r="AJ42" s="47"/>
      <c r="AK42" s="8"/>
    </row>
    <row r="43" spans="1:37" x14ac:dyDescent="0.25">
      <c r="A43" s="6"/>
      <c r="B43" s="6"/>
      <c r="C43" s="6"/>
      <c r="D43" s="8"/>
      <c r="E43" s="8"/>
      <c r="F43" s="6"/>
      <c r="G43" s="6"/>
      <c r="H43" s="6"/>
      <c r="I43" s="6"/>
      <c r="J43" s="6"/>
      <c r="K43" s="8"/>
      <c r="L43" s="6"/>
      <c r="M43" s="8"/>
      <c r="N43" s="8"/>
      <c r="O43" s="6"/>
      <c r="P43" s="6"/>
      <c r="Q43" s="6"/>
      <c r="R43" s="8"/>
      <c r="S43" s="6"/>
      <c r="T43" s="6"/>
      <c r="U43" s="6"/>
      <c r="V43" s="6"/>
      <c r="W43" s="64" t="str">
        <f>IF(X43="","",IFERROR(_xlfn.XLOOKUP(X43,Lookups!$H:$H,Lookups!$G:$G,""),""))</f>
        <v/>
      </c>
      <c r="X43" s="6"/>
      <c r="Y43" s="39" t="str">
        <f>IF(X43="","",IFERROR(_xlfn.XLOOKUP(X43,Lookups!$H:$H,Lookups!$I:$I,""),""))</f>
        <v/>
      </c>
      <c r="Z43" s="6"/>
      <c r="AA43" s="6"/>
      <c r="AB43" s="8"/>
      <c r="AC43" s="8"/>
      <c r="AD43" s="39" t="str">
        <f t="shared" si="1"/>
        <v/>
      </c>
      <c r="AE43" s="6"/>
      <c r="AF43" s="6"/>
      <c r="AG43" s="6"/>
      <c r="AH43" s="39" t="str">
        <f>IF(AG43="","",IFERROR(_xlfn.XLOOKUP(AG43,Lookups!$H$2:$H$103,Lookups!$I$2:$I$103,""),""))</f>
        <v/>
      </c>
      <c r="AI43" s="6"/>
      <c r="AJ43" s="47"/>
      <c r="AK43" s="8"/>
    </row>
    <row r="44" spans="1:37" x14ac:dyDescent="0.25">
      <c r="A44" s="6"/>
      <c r="B44" s="6"/>
      <c r="C44" s="6"/>
      <c r="D44" s="8"/>
      <c r="E44" s="8"/>
      <c r="F44" s="6"/>
      <c r="G44" s="6"/>
      <c r="H44" s="6"/>
      <c r="I44" s="6"/>
      <c r="J44" s="6"/>
      <c r="K44" s="8"/>
      <c r="L44" s="6"/>
      <c r="M44" s="8"/>
      <c r="N44" s="8"/>
      <c r="O44" s="6"/>
      <c r="P44" s="6"/>
      <c r="Q44" s="6"/>
      <c r="R44" s="8"/>
      <c r="S44" s="6"/>
      <c r="T44" s="6"/>
      <c r="U44" s="6"/>
      <c r="V44" s="6"/>
      <c r="W44" s="64" t="str">
        <f>IF(X44="","",IFERROR(_xlfn.XLOOKUP(X44,Lookups!$H:$H,Lookups!$G:$G,""),""))</f>
        <v/>
      </c>
      <c r="X44" s="6"/>
      <c r="Y44" s="39" t="str">
        <f>IF(X44="","",IFERROR(_xlfn.XLOOKUP(X44,Lookups!$H:$H,Lookups!$I:$I,""),""))</f>
        <v/>
      </c>
      <c r="Z44" s="6"/>
      <c r="AA44" s="6"/>
      <c r="AB44" s="8"/>
      <c r="AC44" s="8"/>
      <c r="AD44" s="39" t="str">
        <f t="shared" si="1"/>
        <v/>
      </c>
      <c r="AE44" s="6"/>
      <c r="AF44" s="6"/>
      <c r="AG44" s="6"/>
      <c r="AH44" s="39" t="str">
        <f>IF(AG44="","",IFERROR(_xlfn.XLOOKUP(AG44,Lookups!$H$2:$H$103,Lookups!$I$2:$I$103,""),""))</f>
        <v/>
      </c>
      <c r="AI44" s="6"/>
      <c r="AJ44" s="47"/>
      <c r="AK44" s="8"/>
    </row>
    <row r="45" spans="1:37" x14ac:dyDescent="0.25">
      <c r="A45" s="6"/>
      <c r="B45" s="6"/>
      <c r="C45" s="6"/>
      <c r="D45" s="8"/>
      <c r="E45" s="8"/>
      <c r="F45" s="6"/>
      <c r="G45" s="6"/>
      <c r="H45" s="6"/>
      <c r="I45" s="6"/>
      <c r="J45" s="6"/>
      <c r="K45" s="8"/>
      <c r="L45" s="6"/>
      <c r="M45" s="8"/>
      <c r="N45" s="8"/>
      <c r="O45" s="6"/>
      <c r="P45" s="6"/>
      <c r="Q45" s="6"/>
      <c r="R45" s="8"/>
      <c r="S45" s="6"/>
      <c r="T45" s="6"/>
      <c r="U45" s="6"/>
      <c r="V45" s="6"/>
      <c r="W45" s="64" t="str">
        <f>IF(X45="","",IFERROR(_xlfn.XLOOKUP(X45,Lookups!$H:$H,Lookups!$G:$G,""),""))</f>
        <v/>
      </c>
      <c r="X45" s="6"/>
      <c r="Y45" s="39" t="str">
        <f>IF(X45="","",IFERROR(_xlfn.XLOOKUP(X45,Lookups!$H:$H,Lookups!$I:$I,""),""))</f>
        <v/>
      </c>
      <c r="Z45" s="6"/>
      <c r="AA45" s="6"/>
      <c r="AB45" s="8"/>
      <c r="AC45" s="8"/>
      <c r="AD45" s="39" t="str">
        <f t="shared" si="1"/>
        <v/>
      </c>
      <c r="AE45" s="6"/>
      <c r="AF45" s="6"/>
      <c r="AG45" s="6"/>
      <c r="AH45" s="39" t="str">
        <f>IF(AG45="","",IFERROR(_xlfn.XLOOKUP(AG45,Lookups!$H$2:$H$103,Lookups!$I$2:$I$103,""),""))</f>
        <v/>
      </c>
      <c r="AI45" s="6"/>
      <c r="AJ45" s="47"/>
      <c r="AK45" s="8"/>
    </row>
    <row r="46" spans="1:37" x14ac:dyDescent="0.25">
      <c r="A46" s="6"/>
      <c r="B46" s="6"/>
      <c r="C46" s="6"/>
      <c r="D46" s="8"/>
      <c r="E46" s="8"/>
      <c r="F46" s="6"/>
      <c r="G46" s="6"/>
      <c r="H46" s="6"/>
      <c r="I46" s="6"/>
      <c r="J46" s="6"/>
      <c r="K46" s="8"/>
      <c r="L46" s="6"/>
      <c r="M46" s="8"/>
      <c r="N46" s="8"/>
      <c r="O46" s="6"/>
      <c r="P46" s="6"/>
      <c r="Q46" s="6"/>
      <c r="R46" s="8"/>
      <c r="S46" s="6"/>
      <c r="T46" s="6"/>
      <c r="U46" s="6"/>
      <c r="V46" s="6"/>
      <c r="W46" s="64" t="str">
        <f>IF(X46="","",IFERROR(_xlfn.XLOOKUP(X46,Lookups!$H:$H,Lookups!$G:$G,""),""))</f>
        <v/>
      </c>
      <c r="X46" s="6"/>
      <c r="Y46" s="39" t="str">
        <f>IF(X46="","",IFERROR(_xlfn.XLOOKUP(X46,Lookups!$H:$H,Lookups!$I:$I,""),""))</f>
        <v/>
      </c>
      <c r="Z46" s="6"/>
      <c r="AA46" s="6"/>
      <c r="AB46" s="8"/>
      <c r="AC46" s="8"/>
      <c r="AD46" s="39" t="str">
        <f t="shared" si="1"/>
        <v/>
      </c>
      <c r="AE46" s="6"/>
      <c r="AF46" s="6"/>
      <c r="AG46" s="6"/>
      <c r="AH46" s="39" t="str">
        <f>IF(AG46="","",IFERROR(_xlfn.XLOOKUP(AG46,Lookups!$H$2:$H$103,Lookups!$I$2:$I$103,""),""))</f>
        <v/>
      </c>
      <c r="AI46" s="6"/>
      <c r="AJ46" s="47"/>
      <c r="AK46" s="8"/>
    </row>
    <row r="47" spans="1:37" x14ac:dyDescent="0.25">
      <c r="A47" s="6"/>
      <c r="B47" s="6"/>
      <c r="C47" s="6"/>
      <c r="D47" s="8"/>
      <c r="E47" s="8"/>
      <c r="F47" s="6"/>
      <c r="G47" s="6"/>
      <c r="H47" s="6"/>
      <c r="I47" s="6"/>
      <c r="J47" s="6"/>
      <c r="K47" s="8"/>
      <c r="L47" s="6"/>
      <c r="M47" s="8"/>
      <c r="N47" s="8"/>
      <c r="O47" s="6"/>
      <c r="P47" s="6"/>
      <c r="Q47" s="6"/>
      <c r="R47" s="8"/>
      <c r="S47" s="6"/>
      <c r="T47" s="6"/>
      <c r="U47" s="6"/>
      <c r="V47" s="6"/>
      <c r="W47" s="64" t="str">
        <f>IF(X47="","",IFERROR(_xlfn.XLOOKUP(X47,Lookups!$H:$H,Lookups!$G:$G,""),""))</f>
        <v/>
      </c>
      <c r="X47" s="6"/>
      <c r="Y47" s="39" t="str">
        <f>IF(X47="","",IFERROR(_xlfn.XLOOKUP(X47,Lookups!$H:$H,Lookups!$I:$I,""),""))</f>
        <v/>
      </c>
      <c r="Z47" s="6"/>
      <c r="AA47" s="6"/>
      <c r="AB47" s="8"/>
      <c r="AC47" s="8"/>
      <c r="AD47" s="39" t="str">
        <f t="shared" si="1"/>
        <v/>
      </c>
      <c r="AE47" s="6"/>
      <c r="AF47" s="6"/>
      <c r="AG47" s="6"/>
      <c r="AH47" s="39" t="str">
        <f>IF(AG47="","",IFERROR(_xlfn.XLOOKUP(AG47,Lookups!$H$2:$H$103,Lookups!$I$2:$I$103,""),""))</f>
        <v/>
      </c>
      <c r="AI47" s="6"/>
      <c r="AJ47" s="47"/>
      <c r="AK47" s="8"/>
    </row>
    <row r="48" spans="1:37" x14ac:dyDescent="0.25">
      <c r="A48" s="6"/>
      <c r="B48" s="6"/>
      <c r="C48" s="6"/>
      <c r="D48" s="8"/>
      <c r="E48" s="8"/>
      <c r="F48" s="6"/>
      <c r="G48" s="6"/>
      <c r="H48" s="6"/>
      <c r="I48" s="6"/>
      <c r="J48" s="6"/>
      <c r="K48" s="8"/>
      <c r="L48" s="6"/>
      <c r="M48" s="8"/>
      <c r="N48" s="8"/>
      <c r="O48" s="6"/>
      <c r="P48" s="6"/>
      <c r="Q48" s="6"/>
      <c r="R48" s="8"/>
      <c r="S48" s="6"/>
      <c r="T48" s="6"/>
      <c r="U48" s="6"/>
      <c r="V48" s="6"/>
      <c r="W48" s="64" t="str">
        <f>IF(X48="","",IFERROR(_xlfn.XLOOKUP(X48,Lookups!$H:$H,Lookups!$G:$G,""),""))</f>
        <v/>
      </c>
      <c r="X48" s="6"/>
      <c r="Y48" s="39" t="str">
        <f>IF(X48="","",IFERROR(_xlfn.XLOOKUP(X48,Lookups!$H:$H,Lookups!$I:$I,""),""))</f>
        <v/>
      </c>
      <c r="Z48" s="6"/>
      <c r="AA48" s="6"/>
      <c r="AB48" s="8"/>
      <c r="AC48" s="8"/>
      <c r="AD48" s="39" t="str">
        <f t="shared" si="1"/>
        <v/>
      </c>
      <c r="AE48" s="6"/>
      <c r="AF48" s="6"/>
      <c r="AG48" s="6"/>
      <c r="AH48" s="39" t="str">
        <f>IF(AG48="","",IFERROR(_xlfn.XLOOKUP(AG48,Lookups!$H$2:$H$103,Lookups!$I$2:$I$103,""),""))</f>
        <v/>
      </c>
      <c r="AI48" s="6"/>
      <c r="AJ48" s="47"/>
      <c r="AK48" s="8"/>
    </row>
    <row r="49" spans="1:37" x14ac:dyDescent="0.25">
      <c r="A49" s="6"/>
      <c r="B49" s="6"/>
      <c r="C49" s="6"/>
      <c r="D49" s="8"/>
      <c r="E49" s="8"/>
      <c r="F49" s="6"/>
      <c r="G49" s="6"/>
      <c r="H49" s="6"/>
      <c r="I49" s="6"/>
      <c r="J49" s="6"/>
      <c r="K49" s="8"/>
      <c r="L49" s="6"/>
      <c r="M49" s="8"/>
      <c r="N49" s="8"/>
      <c r="O49" s="6"/>
      <c r="P49" s="6"/>
      <c r="Q49" s="6"/>
      <c r="R49" s="8"/>
      <c r="S49" s="6"/>
      <c r="T49" s="6"/>
      <c r="U49" s="6"/>
      <c r="V49" s="6"/>
      <c r="W49" s="64" t="str">
        <f>IF(X49="","",IFERROR(_xlfn.XLOOKUP(X49,Lookups!$H:$H,Lookups!$G:$G,""),""))</f>
        <v/>
      </c>
      <c r="X49" s="6"/>
      <c r="Y49" s="39" t="str">
        <f>IF(X49="","",IFERROR(_xlfn.XLOOKUP(X49,Lookups!$H:$H,Lookups!$I:$I,""),""))</f>
        <v/>
      </c>
      <c r="Z49" s="6"/>
      <c r="AA49" s="6"/>
      <c r="AB49" s="8"/>
      <c r="AC49" s="8"/>
      <c r="AD49" s="39" t="str">
        <f t="shared" si="1"/>
        <v/>
      </c>
      <c r="AE49" s="6"/>
      <c r="AF49" s="6"/>
      <c r="AG49" s="6"/>
      <c r="AH49" s="39" t="str">
        <f>IF(AG49="","",IFERROR(_xlfn.XLOOKUP(AG49,Lookups!$H$2:$H$103,Lookups!$I$2:$I$103,""),""))</f>
        <v/>
      </c>
      <c r="AI49" s="6"/>
      <c r="AJ49" s="47"/>
      <c r="AK49" s="8"/>
    </row>
    <row r="50" spans="1:37" x14ac:dyDescent="0.25">
      <c r="A50" s="6"/>
      <c r="B50" s="6"/>
      <c r="C50" s="6"/>
      <c r="D50" s="8"/>
      <c r="E50" s="8"/>
      <c r="F50" s="6"/>
      <c r="G50" s="6"/>
      <c r="H50" s="6"/>
      <c r="I50" s="6"/>
      <c r="J50" s="6"/>
      <c r="K50" s="8"/>
      <c r="L50" s="6"/>
      <c r="M50" s="8"/>
      <c r="N50" s="8"/>
      <c r="O50" s="6"/>
      <c r="P50" s="6"/>
      <c r="Q50" s="6"/>
      <c r="R50" s="8"/>
      <c r="S50" s="6"/>
      <c r="T50" s="6"/>
      <c r="U50" s="6"/>
      <c r="V50" s="6"/>
      <c r="W50" s="64" t="str">
        <f>IF(X50="","",IFERROR(_xlfn.XLOOKUP(X50,Lookups!$H:$H,Lookups!$G:$G,""),""))</f>
        <v/>
      </c>
      <c r="X50" s="6"/>
      <c r="Y50" s="39" t="str">
        <f>IF(X50="","",IFERROR(_xlfn.XLOOKUP(X50,Lookups!$H:$H,Lookups!$I:$I,""),""))</f>
        <v/>
      </c>
      <c r="Z50" s="6"/>
      <c r="AA50" s="6"/>
      <c r="AB50" s="8"/>
      <c r="AC50" s="8"/>
      <c r="AD50" s="39" t="str">
        <f t="shared" si="1"/>
        <v/>
      </c>
      <c r="AE50" s="6"/>
      <c r="AF50" s="6"/>
      <c r="AG50" s="6"/>
      <c r="AH50" s="39" t="str">
        <f>IF(AG50="","",IFERROR(_xlfn.XLOOKUP(AG50,Lookups!$H$2:$H$103,Lookups!$I$2:$I$103,""),""))</f>
        <v/>
      </c>
      <c r="AI50" s="6"/>
      <c r="AJ50" s="47"/>
      <c r="AK50" s="8"/>
    </row>
    <row r="51" spans="1:37" x14ac:dyDescent="0.25">
      <c r="A51" s="6"/>
      <c r="B51" s="6"/>
      <c r="C51" s="6"/>
      <c r="D51" s="8"/>
      <c r="E51" s="8"/>
      <c r="F51" s="6"/>
      <c r="G51" s="6"/>
      <c r="H51" s="6"/>
      <c r="I51" s="6"/>
      <c r="J51" s="6"/>
      <c r="K51" s="8"/>
      <c r="L51" s="6"/>
      <c r="M51" s="8"/>
      <c r="N51" s="8"/>
      <c r="O51" s="6"/>
      <c r="P51" s="6"/>
      <c r="Q51" s="6"/>
      <c r="R51" s="8"/>
      <c r="S51" s="6"/>
      <c r="T51" s="6"/>
      <c r="U51" s="6"/>
      <c r="V51" s="6"/>
      <c r="W51" s="64" t="str">
        <f>IF(X51="","",IFERROR(_xlfn.XLOOKUP(X51,Lookups!$H:$H,Lookups!$G:$G,""),""))</f>
        <v/>
      </c>
      <c r="X51" s="6"/>
      <c r="Y51" s="39" t="str">
        <f>IF(X51="","",IFERROR(_xlfn.XLOOKUP(X51,Lookups!$H:$H,Lookups!$I:$I,""),""))</f>
        <v/>
      </c>
      <c r="Z51" s="6"/>
      <c r="AA51" s="6"/>
      <c r="AB51" s="8"/>
      <c r="AC51" s="8"/>
      <c r="AD51" s="39" t="str">
        <f t="shared" si="1"/>
        <v/>
      </c>
      <c r="AE51" s="6"/>
      <c r="AF51" s="6"/>
      <c r="AG51" s="6"/>
      <c r="AH51" s="39" t="str">
        <f>IF(AG51="","",IFERROR(_xlfn.XLOOKUP(AG51,Lookups!$H$2:$H$103,Lookups!$I$2:$I$103,""),""))</f>
        <v/>
      </c>
      <c r="AI51" s="6"/>
      <c r="AJ51" s="47"/>
      <c r="AK51" s="8"/>
    </row>
    <row r="52" spans="1:37" x14ac:dyDescent="0.25">
      <c r="A52" s="6"/>
      <c r="B52" s="6"/>
      <c r="C52" s="6"/>
      <c r="D52" s="8"/>
      <c r="E52" s="8"/>
      <c r="F52" s="6"/>
      <c r="G52" s="6"/>
      <c r="H52" s="6"/>
      <c r="I52" s="6"/>
      <c r="J52" s="6"/>
      <c r="K52" s="8"/>
      <c r="L52" s="6"/>
      <c r="M52" s="8"/>
      <c r="N52" s="8"/>
      <c r="O52" s="6"/>
      <c r="P52" s="6"/>
      <c r="Q52" s="6"/>
      <c r="R52" s="8"/>
      <c r="S52" s="6"/>
      <c r="T52" s="6"/>
      <c r="U52" s="6"/>
      <c r="V52" s="6"/>
      <c r="W52" s="64" t="str">
        <f>IF(X52="","",IFERROR(_xlfn.XLOOKUP(X52,Lookups!$H:$H,Lookups!$G:$G,""),""))</f>
        <v/>
      </c>
      <c r="X52" s="6"/>
      <c r="Y52" s="39" t="str">
        <f>IF(X52="","",IFERROR(_xlfn.XLOOKUP(X52,Lookups!$H:$H,Lookups!$I:$I,""),""))</f>
        <v/>
      </c>
      <c r="Z52" s="6"/>
      <c r="AA52" s="6"/>
      <c r="AB52" s="8"/>
      <c r="AC52" s="8"/>
      <c r="AD52" s="39" t="str">
        <f>IF(OR(ISBLANK(AB52),ISBLANK(AC52)),"",(AC52-AB52)+1)</f>
        <v/>
      </c>
      <c r="AE52" s="6"/>
      <c r="AF52" s="6"/>
      <c r="AG52" s="6"/>
      <c r="AH52" s="39" t="str">
        <f>IF(AG52="","",IFERROR(_xlfn.XLOOKUP(AG52,Lookups!$H$2:$H$103,Lookups!$I$2:$I$103,""),""))</f>
        <v/>
      </c>
      <c r="AI52" s="6"/>
      <c r="AJ52" s="47"/>
      <c r="AK52" s="8"/>
    </row>
    <row r="53" spans="1:37" x14ac:dyDescent="0.25">
      <c r="A53" s="6"/>
      <c r="B53" s="6"/>
      <c r="C53" s="6"/>
      <c r="D53" s="8"/>
      <c r="E53" s="8"/>
      <c r="F53" s="6"/>
      <c r="G53" s="6"/>
      <c r="H53" s="6"/>
      <c r="I53" s="6"/>
      <c r="J53" s="6"/>
      <c r="K53" s="8"/>
      <c r="L53" s="6"/>
      <c r="M53" s="8"/>
      <c r="N53" s="8"/>
      <c r="O53" s="6"/>
      <c r="P53" s="6"/>
      <c r="Q53" s="6"/>
      <c r="R53" s="8"/>
      <c r="S53" s="6"/>
      <c r="T53" s="6"/>
      <c r="U53" s="6"/>
      <c r="V53" s="6"/>
      <c r="W53" s="64" t="str">
        <f>IF(X53="","",IFERROR(_xlfn.XLOOKUP(X53,Lookups!$H:$H,Lookups!$G:$G,""),""))</f>
        <v/>
      </c>
      <c r="X53" s="6"/>
      <c r="Y53" s="39" t="str">
        <f>IF(X53="","",IFERROR(_xlfn.XLOOKUP(X53,Lookups!$H:$H,Lookups!$I:$I,""),""))</f>
        <v/>
      </c>
      <c r="Z53" s="6"/>
      <c r="AA53" s="6"/>
      <c r="AB53" s="8"/>
      <c r="AC53" s="8"/>
      <c r="AD53" s="39" t="str">
        <f>IF(OR(ISBLANK(AB53),ISBLANK(AC53)),"",(AC53-AB53)+1)</f>
        <v/>
      </c>
      <c r="AE53" s="6"/>
      <c r="AF53" s="6"/>
      <c r="AG53" s="6"/>
      <c r="AH53" s="39" t="str">
        <f>IF(AG53="","",IFERROR(_xlfn.XLOOKUP(AG53,Lookups!$H$2:$H$103,Lookups!$I$2:$I$103,""),""))</f>
        <v/>
      </c>
      <c r="AI53" s="6"/>
      <c r="AJ53" s="47"/>
      <c r="AK53" s="8"/>
    </row>
    <row r="54" spans="1:37" x14ac:dyDescent="0.25">
      <c r="A54" s="6"/>
      <c r="B54" s="6"/>
      <c r="C54" s="6"/>
      <c r="D54" s="8"/>
      <c r="E54" s="8"/>
      <c r="F54" s="6"/>
      <c r="G54" s="6"/>
      <c r="H54" s="6"/>
      <c r="I54" s="6"/>
      <c r="J54" s="6"/>
      <c r="K54" s="8"/>
      <c r="L54" s="6"/>
      <c r="M54" s="8"/>
      <c r="N54" s="8"/>
      <c r="O54" s="6"/>
      <c r="P54" s="6"/>
      <c r="Q54" s="6"/>
      <c r="R54" s="8"/>
      <c r="S54" s="6"/>
      <c r="T54" s="6"/>
      <c r="U54" s="6"/>
      <c r="V54" s="6"/>
      <c r="W54" s="64" t="str">
        <f>IF(X54="","",IFERROR(_xlfn.XLOOKUP(X54,Lookups!$H:$H,Lookups!$G:$G,""),""))</f>
        <v/>
      </c>
      <c r="X54" s="6"/>
      <c r="Y54" s="39" t="str">
        <f>IF(X54="","",IFERROR(_xlfn.XLOOKUP(X54,Lookups!$H:$H,Lookups!$I:$I,""),""))</f>
        <v/>
      </c>
      <c r="Z54" s="6"/>
      <c r="AA54" s="6"/>
      <c r="AB54" s="8"/>
      <c r="AC54" s="8"/>
      <c r="AD54" s="39" t="str">
        <f>IF(OR(ISBLANK(AB54),ISBLANK(AC54)),"",(AC54-AB54)+1)</f>
        <v/>
      </c>
      <c r="AE54" s="6"/>
      <c r="AF54" s="6"/>
      <c r="AG54" s="6"/>
      <c r="AH54" s="39" t="str">
        <f>IF(AG54="","",IFERROR(_xlfn.XLOOKUP(AG54,Lookups!$H$2:$H$103,Lookups!$I$2:$I$103,""),""))</f>
        <v/>
      </c>
      <c r="AI54" s="6"/>
      <c r="AJ54" s="47"/>
      <c r="AK54" s="8"/>
    </row>
  </sheetData>
  <sheetProtection formatCells="0" formatColumns="0" formatRows="0" insertRows="0" deleteRows="0" sort="0" autoFilter="0" pivotTables="0"/>
  <mergeCells count="8">
    <mergeCell ref="AI2:AK2"/>
    <mergeCell ref="W2:AH2"/>
    <mergeCell ref="A2:C2"/>
    <mergeCell ref="D2:G2"/>
    <mergeCell ref="A1:C1"/>
    <mergeCell ref="Q2:V2"/>
    <mergeCell ref="J2:L2"/>
    <mergeCell ref="M2:P2"/>
  </mergeCells>
  <phoneticPr fontId="6" type="noConversion"/>
  <dataValidations count="11">
    <dataValidation type="list" allowBlank="1" showInputMessage="1" showErrorMessage="1" sqref="L4:L54" xr:uid="{00000000-0002-0000-0300-000000000000}">
      <formula1>INDIRECT("Device_Type[Device_Type]")</formula1>
    </dataValidation>
    <dataValidation type="list" allowBlank="1" showInputMessage="1" showErrorMessage="1" sqref="U4:U54 AE4:AF54 O4:O54 Q4:Q54 AI4:AI54" xr:uid="{00000000-0002-0000-0300-000001000000}">
      <formula1>"Yes, No"</formula1>
    </dataValidation>
    <dataValidation type="list" allowBlank="1" showInputMessage="1" showErrorMessage="1" sqref="AG4:AG54 X4:X54" xr:uid="{00000000-0002-0000-0300-000002000000}">
      <formula1>INDIRECT("Antimicrobial[Antimicrobial]")</formula1>
    </dataValidation>
    <dataValidation type="list" allowBlank="1" showInputMessage="1" showErrorMessage="1" sqref="J4:J54" xr:uid="{00000000-0002-0000-0300-000003000000}">
      <formula1>INDIRECT("Infection_type[infection type]")</formula1>
    </dataValidation>
    <dataValidation type="list" allowBlank="1" showInputMessage="1" showErrorMessage="1" sqref="AA4:AA54" xr:uid="{00000000-0002-0000-0300-000005000000}">
      <formula1>INDIRECT("Antimicrobial_Origination[Antimicrobial Origination]")</formula1>
    </dataValidation>
    <dataValidation type="list" allowBlank="1" showInputMessage="1" showErrorMessage="1" sqref="T4:T54" xr:uid="{00000000-0002-0000-0300-000006000000}">
      <formula1>INDIRECT("Specimen_Source[Specimen Source]")</formula1>
    </dataValidation>
    <dataValidation type="custom" allowBlank="1" showInputMessage="1" showErrorMessage="1" sqref="AD4:AD54" xr:uid="{00000000-0002-0000-0300-000008000000}">
      <formula1>""</formula1>
    </dataValidation>
    <dataValidation type="list" allowBlank="1" showInputMessage="1" showErrorMessage="1" sqref="F4:F54" xr:uid="{50DCCB28-46B6-4B9E-896E-785E3FF7D70E}">
      <formula1>"Hospital,HHA,Home,Hospice,Other"</formula1>
    </dataValidation>
    <dataValidation type="list" allowBlank="1" showInputMessage="1" showErrorMessage="1" sqref="P4:P54" xr:uid="{938A0F0B-DE47-4127-BD77-2A6E0FD3FC85}">
      <formula1>"NH/SNF ,Home ,Other Inpatient Setting ,Unknown"</formula1>
    </dataValidation>
    <dataValidation type="list" allowBlank="1" showInputMessage="1" showErrorMessage="1" sqref="AJ4:AJ54" xr:uid="{58853FB8-8510-4D2B-9074-9D4547682EF6}">
      <formula1>INDIRECT("Precautions")</formula1>
    </dataValidation>
    <dataValidation type="list" allowBlank="1" showInputMessage="1" showErrorMessage="1" sqref="H4:I54" xr:uid="{586649B4-EBB2-47CD-B37A-3F8E9C637EDD}">
      <formula1>"Yes, No, Unknown"</formula1>
    </dataValidation>
  </dataValidations>
  <pageMargins left="0.7" right="0.7" top="0.75" bottom="0.75" header="0.3" footer="0.3"/>
  <pageSetup orientation="landscape" r:id="rId1"/>
  <ignoredErrors>
    <ignoredError sqref="AD4:AD54" listDataValidation="1"/>
  </ignoredError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3B515-6524-47A5-9B7D-33FC32BFA06E}">
  <dimension ref="A1:AK54"/>
  <sheetViews>
    <sheetView showGridLines="0" zoomScaleNormal="100" workbookViewId="0">
      <pane xSplit="3" ySplit="3" topLeftCell="D4" activePane="bottomRight" state="frozen"/>
      <selection pane="topRight" activeCell="W1" sqref="W1"/>
      <selection pane="bottomLeft" activeCell="W1" sqref="W1"/>
      <selection pane="bottomRight" activeCell="A2" sqref="A2:C2"/>
    </sheetView>
  </sheetViews>
  <sheetFormatPr defaultColWidth="9.140625" defaultRowHeight="15" x14ac:dyDescent="0.25"/>
  <cols>
    <col min="1" max="1" width="13.42578125" style="7" customWidth="1"/>
    <col min="2" max="3" width="11" style="7" customWidth="1"/>
    <col min="4" max="4" width="14.28515625" style="7" bestFit="1" customWidth="1"/>
    <col min="5" max="9" width="14.28515625" style="7" customWidth="1"/>
    <col min="10" max="10" width="27.7109375" style="7" customWidth="1"/>
    <col min="11" max="11" width="14.140625" style="7" customWidth="1"/>
    <col min="12" max="12" width="12" style="7" customWidth="1"/>
    <col min="13" max="13" width="16.5703125" style="7" customWidth="1"/>
    <col min="14" max="14" width="14.85546875" style="7" customWidth="1"/>
    <col min="15" max="15" width="13.42578125" style="7" customWidth="1"/>
    <col min="16" max="16" width="19.7109375" style="7" customWidth="1"/>
    <col min="17" max="17" width="12" style="7" customWidth="1"/>
    <col min="18" max="18" width="13.140625" style="7" customWidth="1"/>
    <col min="19" max="19" width="15" style="7" bestFit="1" customWidth="1"/>
    <col min="20" max="20" width="12" style="7" customWidth="1"/>
    <col min="21" max="21" width="14.7109375" style="7" customWidth="1"/>
    <col min="22" max="22" width="12" style="7" customWidth="1"/>
    <col min="23" max="23" width="18" style="7" customWidth="1"/>
    <col min="24" max="24" width="18.28515625" style="7" customWidth="1"/>
    <col min="25" max="25" width="35" style="7" customWidth="1"/>
    <col min="26" max="26" width="19.140625" style="7" customWidth="1"/>
    <col min="27" max="27" width="13.140625" style="7" bestFit="1" customWidth="1"/>
    <col min="28" max="28" width="14.7109375" style="7" customWidth="1"/>
    <col min="29" max="29" width="14.85546875" style="7" customWidth="1"/>
    <col min="30" max="30" width="12" style="7" customWidth="1"/>
    <col min="31" max="31" width="23.42578125" style="7" customWidth="1"/>
    <col min="32" max="32" width="18.28515625" style="7" customWidth="1"/>
    <col min="33" max="33" width="17.85546875" style="7" customWidth="1"/>
    <col min="34" max="35" width="19.28515625" style="7" customWidth="1"/>
    <col min="36" max="36" width="13" style="7" bestFit="1" customWidth="1"/>
    <col min="37" max="37" width="11.85546875" style="7" bestFit="1" customWidth="1"/>
    <col min="38" max="16384" width="9.140625" style="7"/>
  </cols>
  <sheetData>
    <row r="1" spans="1:37" ht="39" customHeight="1" x14ac:dyDescent="0.55000000000000004">
      <c r="A1" s="72" t="s">
        <v>104</v>
      </c>
      <c r="B1" s="72"/>
      <c r="C1" s="72"/>
      <c r="D1" s="40" t="s">
        <v>239</v>
      </c>
    </row>
    <row r="2" spans="1:37" s="18" customFormat="1" x14ac:dyDescent="0.25">
      <c r="A2" s="67" t="s">
        <v>306</v>
      </c>
      <c r="B2" s="68"/>
      <c r="C2" s="68"/>
      <c r="D2" s="70" t="s">
        <v>76</v>
      </c>
      <c r="E2" s="70"/>
      <c r="F2" s="70"/>
      <c r="G2" s="71"/>
      <c r="H2" s="33"/>
      <c r="I2" s="33"/>
      <c r="J2" s="85" t="s">
        <v>77</v>
      </c>
      <c r="K2" s="86"/>
      <c r="L2" s="87"/>
      <c r="M2" s="88" t="s">
        <v>78</v>
      </c>
      <c r="N2" s="70"/>
      <c r="O2" s="70"/>
      <c r="P2" s="71"/>
      <c r="Q2" s="89" t="s">
        <v>79</v>
      </c>
      <c r="R2" s="89"/>
      <c r="S2" s="89"/>
      <c r="T2" s="89"/>
      <c r="U2" s="89"/>
      <c r="V2" s="89"/>
      <c r="W2" s="88" t="s">
        <v>253</v>
      </c>
      <c r="X2" s="70"/>
      <c r="Y2" s="70"/>
      <c r="Z2" s="70"/>
      <c r="AA2" s="70"/>
      <c r="AB2" s="70"/>
      <c r="AC2" s="70"/>
      <c r="AD2" s="70"/>
      <c r="AE2" s="70"/>
      <c r="AF2" s="70"/>
      <c r="AG2" s="70"/>
      <c r="AH2" s="71"/>
      <c r="AI2" s="90" t="s">
        <v>80</v>
      </c>
      <c r="AJ2" s="91"/>
      <c r="AK2" s="91"/>
    </row>
    <row r="3" spans="1:37" s="19" customFormat="1" ht="90" x14ac:dyDescent="0.25">
      <c r="A3" s="5" t="s">
        <v>81</v>
      </c>
      <c r="B3" s="5" t="s">
        <v>82</v>
      </c>
      <c r="C3" s="5" t="s">
        <v>83</v>
      </c>
      <c r="D3" s="5" t="s">
        <v>84</v>
      </c>
      <c r="E3" s="5" t="s">
        <v>85</v>
      </c>
      <c r="F3" s="5" t="s">
        <v>86</v>
      </c>
      <c r="G3" s="5" t="s">
        <v>87</v>
      </c>
      <c r="H3" s="5" t="s">
        <v>236</v>
      </c>
      <c r="I3" s="5" t="s">
        <v>237</v>
      </c>
      <c r="J3" s="5" t="s">
        <v>88</v>
      </c>
      <c r="K3" s="5" t="s">
        <v>89</v>
      </c>
      <c r="L3" s="5" t="s">
        <v>90</v>
      </c>
      <c r="M3" s="5" t="s">
        <v>91</v>
      </c>
      <c r="N3" s="5" t="s">
        <v>92</v>
      </c>
      <c r="O3" s="5" t="s">
        <v>93</v>
      </c>
      <c r="P3" s="38" t="s">
        <v>235</v>
      </c>
      <c r="Q3" s="5" t="s">
        <v>94</v>
      </c>
      <c r="R3" s="5" t="s">
        <v>95</v>
      </c>
      <c r="S3" s="5" t="s">
        <v>96</v>
      </c>
      <c r="T3" s="5" t="s">
        <v>97</v>
      </c>
      <c r="U3" s="5" t="s">
        <v>305</v>
      </c>
      <c r="V3" s="5" t="s">
        <v>98</v>
      </c>
      <c r="W3" s="5" t="s">
        <v>262</v>
      </c>
      <c r="X3" s="5" t="s">
        <v>254</v>
      </c>
      <c r="Y3" s="5" t="s">
        <v>255</v>
      </c>
      <c r="Z3" s="5" t="s">
        <v>99</v>
      </c>
      <c r="AA3" s="5" t="s">
        <v>256</v>
      </c>
      <c r="AB3" s="5" t="s">
        <v>257</v>
      </c>
      <c r="AC3" s="5" t="s">
        <v>258</v>
      </c>
      <c r="AD3" s="5" t="s">
        <v>100</v>
      </c>
      <c r="AE3" s="5" t="s">
        <v>101</v>
      </c>
      <c r="AF3" s="5" t="s">
        <v>259</v>
      </c>
      <c r="AG3" s="5" t="s">
        <v>260</v>
      </c>
      <c r="AH3" s="5" t="s">
        <v>261</v>
      </c>
      <c r="AI3" s="20" t="s">
        <v>102</v>
      </c>
      <c r="AJ3" s="20" t="s">
        <v>252</v>
      </c>
      <c r="AK3" s="20" t="s">
        <v>103</v>
      </c>
    </row>
    <row r="4" spans="1:37" x14ac:dyDescent="0.25">
      <c r="A4" s="6"/>
      <c r="B4" s="6"/>
      <c r="C4" s="6"/>
      <c r="D4" s="8"/>
      <c r="E4" s="8"/>
      <c r="F4" s="6"/>
      <c r="G4" s="6"/>
      <c r="H4" s="6"/>
      <c r="I4" s="6"/>
      <c r="J4" s="6"/>
      <c r="K4" s="8"/>
      <c r="L4" s="6"/>
      <c r="M4" s="8"/>
      <c r="N4" s="8"/>
      <c r="O4" s="6"/>
      <c r="P4" s="6"/>
      <c r="Q4" s="6"/>
      <c r="R4" s="8"/>
      <c r="S4" s="6"/>
      <c r="T4" s="6"/>
      <c r="U4" s="6"/>
      <c r="V4" s="6"/>
      <c r="W4" s="64" t="str">
        <f>IF(X4="","",IFERROR(_xlfn.XLOOKUP(X4,Lookups!$H:$H,Lookups!$G:$G,""),""))</f>
        <v/>
      </c>
      <c r="X4" s="6"/>
      <c r="Y4" s="39" t="str">
        <f>IF(X4="","",IFERROR(_xlfn.XLOOKUP(X4,Lookups!$H:$H,Lookups!$I:$I,""),""))</f>
        <v/>
      </c>
      <c r="Z4" s="6"/>
      <c r="AA4" s="6"/>
      <c r="AB4" s="8"/>
      <c r="AC4" s="8"/>
      <c r="AD4" s="39" t="str">
        <f t="shared" ref="AD4:AD51" si="0">IF(OR(ISBLANK(AB4),ISBLANK(AC4)),"",(AC4-AB4)+1)</f>
        <v/>
      </c>
      <c r="AE4" s="6"/>
      <c r="AF4" s="6"/>
      <c r="AG4" s="6"/>
      <c r="AH4" s="39" t="str">
        <f>IF(AG4="","",IFERROR(_xlfn.XLOOKUP(AG4,Lookups!$H$2:$H$103,Lookups!$I$2:$I$103,""),""))</f>
        <v/>
      </c>
      <c r="AI4" s="6"/>
      <c r="AJ4" s="47"/>
      <c r="AK4" s="8"/>
    </row>
    <row r="5" spans="1:37" x14ac:dyDescent="0.25">
      <c r="A5" s="6"/>
      <c r="B5" s="6"/>
      <c r="C5" s="6"/>
      <c r="D5" s="8"/>
      <c r="E5" s="8"/>
      <c r="F5" s="6"/>
      <c r="G5" s="6"/>
      <c r="H5" s="6"/>
      <c r="I5" s="6"/>
      <c r="J5" s="6"/>
      <c r="K5" s="8"/>
      <c r="L5" s="6"/>
      <c r="M5" s="8"/>
      <c r="N5" s="8"/>
      <c r="O5" s="6"/>
      <c r="P5" s="6"/>
      <c r="Q5" s="6"/>
      <c r="R5" s="8"/>
      <c r="S5" s="6"/>
      <c r="T5" s="6"/>
      <c r="U5" s="6"/>
      <c r="V5" s="6"/>
      <c r="W5" s="64" t="str">
        <f>IF(X5="","",IFERROR(_xlfn.XLOOKUP(X5,Lookups!$H:$H,Lookups!$G:$G,""),""))</f>
        <v/>
      </c>
      <c r="X5" s="6"/>
      <c r="Y5" s="39" t="str">
        <f>IF(X5="","",IFERROR(_xlfn.XLOOKUP(X5,Lookups!$H:$H,Lookups!$I:$I,""),""))</f>
        <v/>
      </c>
      <c r="Z5" s="6"/>
      <c r="AA5" s="6"/>
      <c r="AB5" s="8"/>
      <c r="AC5" s="8"/>
      <c r="AD5" s="39" t="str">
        <f t="shared" si="0"/>
        <v/>
      </c>
      <c r="AE5" s="6"/>
      <c r="AF5" s="6"/>
      <c r="AG5" s="6"/>
      <c r="AH5" s="39" t="str">
        <f>IF(AG5="","",IFERROR(_xlfn.XLOOKUP(AG5,Lookups!$H$2:$H$103,Lookups!$I$2:$I$103,""),""))</f>
        <v/>
      </c>
      <c r="AI5" s="6"/>
      <c r="AJ5" s="47"/>
      <c r="AK5" s="8"/>
    </row>
    <row r="6" spans="1:37" x14ac:dyDescent="0.25">
      <c r="A6" s="6"/>
      <c r="B6" s="6"/>
      <c r="C6" s="6"/>
      <c r="D6" s="8"/>
      <c r="E6" s="8"/>
      <c r="F6" s="6"/>
      <c r="G6" s="6"/>
      <c r="H6" s="6"/>
      <c r="I6" s="6"/>
      <c r="J6" s="6"/>
      <c r="K6" s="8"/>
      <c r="L6" s="6"/>
      <c r="M6" s="8"/>
      <c r="N6" s="8"/>
      <c r="O6" s="6"/>
      <c r="P6" s="6"/>
      <c r="Q6" s="6"/>
      <c r="R6" s="8"/>
      <c r="S6" s="6"/>
      <c r="T6" s="6"/>
      <c r="U6" s="6"/>
      <c r="V6" s="6"/>
      <c r="W6" s="64" t="str">
        <f>IF(X6="","",IFERROR(_xlfn.XLOOKUP(X6,Lookups!$H:$H,Lookups!$G:$G,""),""))</f>
        <v/>
      </c>
      <c r="X6" s="6"/>
      <c r="Y6" s="39" t="str">
        <f>IF(X6="","",IFERROR(_xlfn.XLOOKUP(X6,Lookups!$H:$H,Lookups!$I:$I,""),""))</f>
        <v/>
      </c>
      <c r="Z6" s="6"/>
      <c r="AA6" s="6"/>
      <c r="AB6" s="8"/>
      <c r="AC6" s="8"/>
      <c r="AD6" s="39" t="str">
        <f t="shared" si="0"/>
        <v/>
      </c>
      <c r="AE6" s="6"/>
      <c r="AF6" s="6"/>
      <c r="AG6" s="6"/>
      <c r="AH6" s="39" t="str">
        <f>IF(AG6="","",IFERROR(_xlfn.XLOOKUP(AG6,Lookups!$H$2:$H$103,Lookups!$I$2:$I$103,""),""))</f>
        <v/>
      </c>
      <c r="AI6" s="6"/>
      <c r="AJ6" s="47"/>
      <c r="AK6" s="8"/>
    </row>
    <row r="7" spans="1:37" x14ac:dyDescent="0.25">
      <c r="A7" s="6"/>
      <c r="B7" s="6"/>
      <c r="C7" s="6"/>
      <c r="D7" s="8"/>
      <c r="E7" s="8"/>
      <c r="F7" s="6"/>
      <c r="G7" s="6"/>
      <c r="H7" s="6"/>
      <c r="I7" s="6"/>
      <c r="J7" s="6"/>
      <c r="K7" s="8"/>
      <c r="L7" s="6"/>
      <c r="M7" s="8"/>
      <c r="N7" s="8"/>
      <c r="O7" s="6"/>
      <c r="P7" s="6"/>
      <c r="Q7" s="6"/>
      <c r="R7" s="8"/>
      <c r="S7" s="6"/>
      <c r="T7" s="6"/>
      <c r="U7" s="6"/>
      <c r="V7" s="6"/>
      <c r="W7" s="64" t="str">
        <f>IF(X7="","",IFERROR(_xlfn.XLOOKUP(X7,Lookups!$H:$H,Lookups!$G:$G,""),""))</f>
        <v/>
      </c>
      <c r="X7" s="6"/>
      <c r="Y7" s="39" t="str">
        <f>IF(X7="","",IFERROR(_xlfn.XLOOKUP(X7,Lookups!$H:$H,Lookups!$I:$I,""),""))</f>
        <v/>
      </c>
      <c r="Z7" s="6"/>
      <c r="AA7" s="6"/>
      <c r="AB7" s="8"/>
      <c r="AC7" s="8"/>
      <c r="AD7" s="39" t="str">
        <f t="shared" si="0"/>
        <v/>
      </c>
      <c r="AE7" s="6"/>
      <c r="AF7" s="6"/>
      <c r="AG7" s="6"/>
      <c r="AH7" s="39" t="str">
        <f>IF(AG7="","",IFERROR(_xlfn.XLOOKUP(AG7,Lookups!$H$2:$H$103,Lookups!$I$2:$I$103,""),""))</f>
        <v/>
      </c>
      <c r="AI7" s="6"/>
      <c r="AJ7" s="47"/>
      <c r="AK7" s="8"/>
    </row>
    <row r="8" spans="1:37" x14ac:dyDescent="0.25">
      <c r="A8" s="6"/>
      <c r="B8" s="6"/>
      <c r="C8" s="6"/>
      <c r="D8" s="8"/>
      <c r="E8" s="8"/>
      <c r="F8" s="6"/>
      <c r="G8" s="6"/>
      <c r="H8" s="6"/>
      <c r="I8" s="6"/>
      <c r="J8" s="6"/>
      <c r="K8" s="8"/>
      <c r="L8" s="6"/>
      <c r="M8" s="8"/>
      <c r="N8" s="8"/>
      <c r="O8" s="6"/>
      <c r="P8" s="6"/>
      <c r="Q8" s="6"/>
      <c r="R8" s="8"/>
      <c r="S8" s="6"/>
      <c r="T8" s="6"/>
      <c r="U8" s="6"/>
      <c r="V8" s="6"/>
      <c r="W8" s="64" t="str">
        <f>IF(X8="","",IFERROR(_xlfn.XLOOKUP(X8,Lookups!$H:$H,Lookups!$G:$G,""),""))</f>
        <v/>
      </c>
      <c r="X8" s="6"/>
      <c r="Y8" s="39" t="str">
        <f>IF(X8="","",IFERROR(_xlfn.XLOOKUP(X8,Lookups!$H:$H,Lookups!$I:$I,""),""))</f>
        <v/>
      </c>
      <c r="Z8" s="6"/>
      <c r="AA8" s="6"/>
      <c r="AB8" s="8"/>
      <c r="AC8" s="8"/>
      <c r="AD8" s="39" t="str">
        <f t="shared" si="0"/>
        <v/>
      </c>
      <c r="AE8" s="6"/>
      <c r="AF8" s="6"/>
      <c r="AG8" s="6"/>
      <c r="AH8" s="39" t="str">
        <f>IF(AG8="","",IFERROR(_xlfn.XLOOKUP(AG8,Lookups!$H$2:$H$103,Lookups!$I$2:$I$103,""),""))</f>
        <v/>
      </c>
      <c r="AI8" s="6"/>
      <c r="AJ8" s="47"/>
      <c r="AK8" s="8"/>
    </row>
    <row r="9" spans="1:37" x14ac:dyDescent="0.25">
      <c r="A9" s="6"/>
      <c r="B9" s="6"/>
      <c r="C9" s="6"/>
      <c r="D9" s="8"/>
      <c r="E9" s="8"/>
      <c r="F9" s="6"/>
      <c r="G9" s="6"/>
      <c r="H9" s="6"/>
      <c r="I9" s="6"/>
      <c r="J9" s="6"/>
      <c r="K9" s="8"/>
      <c r="L9" s="6"/>
      <c r="M9" s="8"/>
      <c r="N9" s="8"/>
      <c r="O9" s="6"/>
      <c r="P9" s="6"/>
      <c r="Q9" s="6"/>
      <c r="R9" s="8"/>
      <c r="S9" s="6"/>
      <c r="T9" s="6"/>
      <c r="U9" s="6"/>
      <c r="V9" s="6"/>
      <c r="W9" s="64" t="str">
        <f>IF(X9="","",IFERROR(_xlfn.XLOOKUP(X9,Lookups!$H:$H,Lookups!$G:$G,""),""))</f>
        <v/>
      </c>
      <c r="X9" s="6"/>
      <c r="Y9" s="39" t="str">
        <f>IF(X9="","",IFERROR(_xlfn.XLOOKUP(X9,Lookups!$H:$H,Lookups!$I:$I,""),""))</f>
        <v/>
      </c>
      <c r="Z9" s="6"/>
      <c r="AA9" s="6"/>
      <c r="AB9" s="8"/>
      <c r="AC9" s="8"/>
      <c r="AD9" s="39" t="str">
        <f t="shared" si="0"/>
        <v/>
      </c>
      <c r="AE9" s="6"/>
      <c r="AF9" s="6"/>
      <c r="AG9" s="6"/>
      <c r="AH9" s="39" t="str">
        <f>IF(AG9="","",IFERROR(_xlfn.XLOOKUP(AG9,Lookups!$H$2:$H$103,Lookups!$I$2:$I$103,""),""))</f>
        <v/>
      </c>
      <c r="AI9" s="6"/>
      <c r="AJ9" s="47"/>
      <c r="AK9" s="8"/>
    </row>
    <row r="10" spans="1:37" x14ac:dyDescent="0.25">
      <c r="A10" s="6"/>
      <c r="B10" s="6"/>
      <c r="C10" s="6"/>
      <c r="D10" s="8"/>
      <c r="E10" s="8"/>
      <c r="F10" s="6"/>
      <c r="G10" s="6"/>
      <c r="H10" s="6"/>
      <c r="I10" s="6"/>
      <c r="J10" s="6"/>
      <c r="K10" s="8"/>
      <c r="L10" s="6"/>
      <c r="M10" s="8"/>
      <c r="N10" s="8"/>
      <c r="O10" s="6"/>
      <c r="P10" s="6"/>
      <c r="Q10" s="6"/>
      <c r="R10" s="8"/>
      <c r="S10" s="6"/>
      <c r="T10" s="6"/>
      <c r="U10" s="6"/>
      <c r="V10" s="6"/>
      <c r="W10" s="64" t="str">
        <f>IF(X10="","",IFERROR(_xlfn.XLOOKUP(X10,Lookups!$H:$H,Lookups!$G:$G,""),""))</f>
        <v/>
      </c>
      <c r="X10" s="6"/>
      <c r="Y10" s="39" t="str">
        <f>IF(X10="","",IFERROR(_xlfn.XLOOKUP(X10,Lookups!$H:$H,Lookups!$I:$I,""),""))</f>
        <v/>
      </c>
      <c r="Z10" s="6"/>
      <c r="AA10" s="6"/>
      <c r="AB10" s="8"/>
      <c r="AC10" s="8"/>
      <c r="AD10" s="39" t="str">
        <f t="shared" si="0"/>
        <v/>
      </c>
      <c r="AE10" s="6"/>
      <c r="AF10" s="6"/>
      <c r="AG10" s="6"/>
      <c r="AH10" s="39" t="str">
        <f>IF(AG10="","",IFERROR(_xlfn.XLOOKUP(AG10,Lookups!$H$2:$H$103,Lookups!$I$2:$I$103,""),""))</f>
        <v/>
      </c>
      <c r="AI10" s="6"/>
      <c r="AJ10" s="47"/>
      <c r="AK10" s="8"/>
    </row>
    <row r="11" spans="1:37" x14ac:dyDescent="0.25">
      <c r="A11" s="6"/>
      <c r="B11" s="6"/>
      <c r="C11" s="6"/>
      <c r="D11" s="8"/>
      <c r="E11" s="8"/>
      <c r="F11" s="6"/>
      <c r="G11" s="6"/>
      <c r="H11" s="6"/>
      <c r="I11" s="6"/>
      <c r="J11" s="6"/>
      <c r="K11" s="8"/>
      <c r="L11" s="6"/>
      <c r="M11" s="8"/>
      <c r="N11" s="8"/>
      <c r="O11" s="6"/>
      <c r="P11" s="6"/>
      <c r="Q11" s="6"/>
      <c r="R11" s="8"/>
      <c r="S11" s="6"/>
      <c r="T11" s="6"/>
      <c r="U11" s="6"/>
      <c r="V11" s="6"/>
      <c r="W11" s="64" t="str">
        <f>IF(X11="","",IFERROR(_xlfn.XLOOKUP(X11,Lookups!$H:$H,Lookups!$G:$G,""),""))</f>
        <v/>
      </c>
      <c r="X11" s="6"/>
      <c r="Y11" s="39" t="str">
        <f>IF(X11="","",IFERROR(_xlfn.XLOOKUP(X11,Lookups!$H:$H,Lookups!$I:$I,""),""))</f>
        <v/>
      </c>
      <c r="Z11" s="6"/>
      <c r="AA11" s="6"/>
      <c r="AB11" s="8"/>
      <c r="AC11" s="8"/>
      <c r="AD11" s="39" t="str">
        <f t="shared" si="0"/>
        <v/>
      </c>
      <c r="AE11" s="6"/>
      <c r="AF11" s="6"/>
      <c r="AG11" s="6"/>
      <c r="AH11" s="39" t="str">
        <f>IF(AG11="","",IFERROR(_xlfn.XLOOKUP(AG11,Lookups!$H$2:$H$103,Lookups!$I$2:$I$103,""),""))</f>
        <v/>
      </c>
      <c r="AI11" s="6"/>
      <c r="AJ11" s="47"/>
      <c r="AK11" s="8"/>
    </row>
    <row r="12" spans="1:37" x14ac:dyDescent="0.25">
      <c r="A12" s="6"/>
      <c r="B12" s="6"/>
      <c r="C12" s="6"/>
      <c r="D12" s="8"/>
      <c r="E12" s="8"/>
      <c r="F12" s="6"/>
      <c r="G12" s="6"/>
      <c r="H12" s="6"/>
      <c r="I12" s="6"/>
      <c r="J12" s="6"/>
      <c r="K12" s="8"/>
      <c r="L12" s="6"/>
      <c r="M12" s="8"/>
      <c r="N12" s="8"/>
      <c r="O12" s="6"/>
      <c r="P12" s="6"/>
      <c r="Q12" s="6"/>
      <c r="R12" s="8"/>
      <c r="S12" s="6"/>
      <c r="T12" s="6"/>
      <c r="U12" s="6"/>
      <c r="V12" s="6"/>
      <c r="W12" s="64" t="str">
        <f>IF(X12="","",IFERROR(_xlfn.XLOOKUP(X12,Lookups!$H:$H,Lookups!$G:$G,""),""))</f>
        <v/>
      </c>
      <c r="X12" s="6"/>
      <c r="Y12" s="39" t="str">
        <f>IF(X12="","",IFERROR(_xlfn.XLOOKUP(X12,Lookups!$H:$H,Lookups!$I:$I,""),""))</f>
        <v/>
      </c>
      <c r="Z12" s="6"/>
      <c r="AA12" s="6"/>
      <c r="AB12" s="8"/>
      <c r="AC12" s="8"/>
      <c r="AD12" s="39" t="str">
        <f t="shared" si="0"/>
        <v/>
      </c>
      <c r="AE12" s="6"/>
      <c r="AF12" s="6"/>
      <c r="AG12" s="6"/>
      <c r="AH12" s="39" t="str">
        <f>IF(AG12="","",IFERROR(_xlfn.XLOOKUP(AG12,Lookups!$H$2:$H$103,Lookups!$I$2:$I$103,""),""))</f>
        <v/>
      </c>
      <c r="AI12" s="6"/>
      <c r="AJ12" s="47"/>
      <c r="AK12" s="8"/>
    </row>
    <row r="13" spans="1:37" x14ac:dyDescent="0.25">
      <c r="A13" s="6"/>
      <c r="B13" s="6"/>
      <c r="C13" s="6"/>
      <c r="D13" s="8"/>
      <c r="E13" s="8"/>
      <c r="F13" s="6"/>
      <c r="G13" s="6"/>
      <c r="H13" s="6"/>
      <c r="I13" s="6"/>
      <c r="J13" s="6"/>
      <c r="K13" s="8"/>
      <c r="L13" s="6"/>
      <c r="M13" s="8"/>
      <c r="N13" s="8"/>
      <c r="O13" s="6"/>
      <c r="P13" s="6"/>
      <c r="Q13" s="6"/>
      <c r="R13" s="8"/>
      <c r="S13" s="6"/>
      <c r="T13" s="6"/>
      <c r="U13" s="6"/>
      <c r="V13" s="6"/>
      <c r="W13" s="64" t="str">
        <f>IF(X13="","",IFERROR(_xlfn.XLOOKUP(X13,Lookups!$H:$H,Lookups!$G:$G,""),""))</f>
        <v/>
      </c>
      <c r="X13" s="6"/>
      <c r="Y13" s="39" t="str">
        <f>IF(X13="","",IFERROR(_xlfn.XLOOKUP(X13,Lookups!$H:$H,Lookups!$I:$I,""),""))</f>
        <v/>
      </c>
      <c r="Z13" s="6"/>
      <c r="AA13" s="6"/>
      <c r="AB13" s="8"/>
      <c r="AC13" s="8"/>
      <c r="AD13" s="39" t="str">
        <f t="shared" si="0"/>
        <v/>
      </c>
      <c r="AE13" s="6"/>
      <c r="AF13" s="6"/>
      <c r="AG13" s="6"/>
      <c r="AH13" s="39" t="str">
        <f>IF(AG13="","",IFERROR(_xlfn.XLOOKUP(AG13,Lookups!$H$2:$H$103,Lookups!$I$2:$I$103,""),""))</f>
        <v/>
      </c>
      <c r="AI13" s="6"/>
      <c r="AJ13" s="47"/>
      <c r="AK13" s="8"/>
    </row>
    <row r="14" spans="1:37" x14ac:dyDescent="0.25">
      <c r="A14" s="6"/>
      <c r="B14" s="6"/>
      <c r="C14" s="6"/>
      <c r="D14" s="8"/>
      <c r="E14" s="8"/>
      <c r="F14" s="6"/>
      <c r="G14" s="6"/>
      <c r="H14" s="6"/>
      <c r="I14" s="6"/>
      <c r="J14" s="6"/>
      <c r="K14" s="8"/>
      <c r="L14" s="6"/>
      <c r="M14" s="8"/>
      <c r="N14" s="8"/>
      <c r="O14" s="6"/>
      <c r="P14" s="6"/>
      <c r="Q14" s="6"/>
      <c r="R14" s="8"/>
      <c r="S14" s="6"/>
      <c r="T14" s="6"/>
      <c r="U14" s="6"/>
      <c r="V14" s="6"/>
      <c r="W14" s="64" t="str">
        <f>IF(X14="","",IFERROR(_xlfn.XLOOKUP(X14,Lookups!$H:$H,Lookups!$G:$G,""),""))</f>
        <v/>
      </c>
      <c r="X14" s="6"/>
      <c r="Y14" s="39" t="str">
        <f>IF(X14="","",IFERROR(_xlfn.XLOOKUP(X14,Lookups!$H:$H,Lookups!$I:$I,""),""))</f>
        <v/>
      </c>
      <c r="Z14" s="6"/>
      <c r="AA14" s="6"/>
      <c r="AB14" s="8"/>
      <c r="AC14" s="8"/>
      <c r="AD14" s="39" t="str">
        <f t="shared" si="0"/>
        <v/>
      </c>
      <c r="AE14" s="6"/>
      <c r="AF14" s="6"/>
      <c r="AG14" s="6"/>
      <c r="AH14" s="39" t="str">
        <f>IF(AG14="","",IFERROR(_xlfn.XLOOKUP(AG14,Lookups!$H$2:$H$103,Lookups!$I$2:$I$103,""),""))</f>
        <v/>
      </c>
      <c r="AI14" s="6"/>
      <c r="AJ14" s="47"/>
      <c r="AK14" s="8"/>
    </row>
    <row r="15" spans="1:37" x14ac:dyDescent="0.25">
      <c r="A15" s="6"/>
      <c r="B15" s="6"/>
      <c r="C15" s="6"/>
      <c r="D15" s="8"/>
      <c r="E15" s="8"/>
      <c r="F15" s="6"/>
      <c r="G15" s="6"/>
      <c r="H15" s="6"/>
      <c r="I15" s="6"/>
      <c r="J15" s="6"/>
      <c r="K15" s="8"/>
      <c r="L15" s="6"/>
      <c r="M15" s="8"/>
      <c r="N15" s="8"/>
      <c r="O15" s="6"/>
      <c r="P15" s="6"/>
      <c r="Q15" s="6"/>
      <c r="R15" s="8"/>
      <c r="S15" s="6"/>
      <c r="T15" s="6"/>
      <c r="U15" s="6"/>
      <c r="V15" s="6"/>
      <c r="W15" s="64" t="str">
        <f>IF(X15="","",IFERROR(_xlfn.XLOOKUP(X15,Lookups!$H:$H,Lookups!$G:$G,""),""))</f>
        <v/>
      </c>
      <c r="X15" s="6"/>
      <c r="Y15" s="39" t="str">
        <f>IF(X15="","",IFERROR(_xlfn.XLOOKUP(X15,Lookups!$H:$H,Lookups!$I:$I,""),""))</f>
        <v/>
      </c>
      <c r="Z15" s="6"/>
      <c r="AA15" s="6"/>
      <c r="AB15" s="8"/>
      <c r="AC15" s="8"/>
      <c r="AD15" s="39" t="str">
        <f t="shared" si="0"/>
        <v/>
      </c>
      <c r="AE15" s="6"/>
      <c r="AF15" s="6"/>
      <c r="AG15" s="6"/>
      <c r="AH15" s="39" t="str">
        <f>IF(AG15="","",IFERROR(_xlfn.XLOOKUP(AG15,Lookups!$H$2:$H$103,Lookups!$I$2:$I$103,""),""))</f>
        <v/>
      </c>
      <c r="AI15" s="6"/>
      <c r="AJ15" s="47"/>
      <c r="AK15" s="8"/>
    </row>
    <row r="16" spans="1:37" x14ac:dyDescent="0.25">
      <c r="A16" s="6"/>
      <c r="B16" s="6"/>
      <c r="C16" s="6"/>
      <c r="D16" s="8"/>
      <c r="E16" s="8"/>
      <c r="F16" s="6"/>
      <c r="G16" s="6"/>
      <c r="H16" s="6"/>
      <c r="I16" s="6"/>
      <c r="J16" s="6"/>
      <c r="K16" s="8"/>
      <c r="L16" s="6"/>
      <c r="M16" s="8"/>
      <c r="N16" s="8"/>
      <c r="O16" s="6"/>
      <c r="P16" s="6"/>
      <c r="Q16" s="6"/>
      <c r="R16" s="8"/>
      <c r="S16" s="6"/>
      <c r="T16" s="6"/>
      <c r="U16" s="6"/>
      <c r="V16" s="6"/>
      <c r="W16" s="64" t="str">
        <f>IF(X16="","",IFERROR(_xlfn.XLOOKUP(X16,Lookups!$H:$H,Lookups!$G:$G,""),""))</f>
        <v/>
      </c>
      <c r="X16" s="6"/>
      <c r="Y16" s="39" t="str">
        <f>IF(X16="","",IFERROR(_xlfn.XLOOKUP(X16,Lookups!$H:$H,Lookups!$I:$I,""),""))</f>
        <v/>
      </c>
      <c r="Z16" s="6"/>
      <c r="AA16" s="6"/>
      <c r="AB16" s="8"/>
      <c r="AC16" s="8"/>
      <c r="AD16" s="39" t="str">
        <f t="shared" si="0"/>
        <v/>
      </c>
      <c r="AE16" s="6"/>
      <c r="AF16" s="6"/>
      <c r="AG16" s="6"/>
      <c r="AH16" s="39" t="str">
        <f>IF(AG16="","",IFERROR(_xlfn.XLOOKUP(AG16,Lookups!$H$2:$H$103,Lookups!$I$2:$I$103,""),""))</f>
        <v/>
      </c>
      <c r="AI16" s="6"/>
      <c r="AJ16" s="47"/>
      <c r="AK16" s="8"/>
    </row>
    <row r="17" spans="1:37" x14ac:dyDescent="0.25">
      <c r="A17" s="6"/>
      <c r="B17" s="6"/>
      <c r="C17" s="6"/>
      <c r="D17" s="8"/>
      <c r="E17" s="8"/>
      <c r="F17" s="6"/>
      <c r="G17" s="6"/>
      <c r="H17" s="6"/>
      <c r="I17" s="6"/>
      <c r="J17" s="6"/>
      <c r="K17" s="8"/>
      <c r="L17" s="6"/>
      <c r="M17" s="8"/>
      <c r="N17" s="8"/>
      <c r="O17" s="6"/>
      <c r="P17" s="6"/>
      <c r="Q17" s="6"/>
      <c r="R17" s="8"/>
      <c r="S17" s="6"/>
      <c r="T17" s="6"/>
      <c r="U17" s="6"/>
      <c r="V17" s="6"/>
      <c r="W17" s="64" t="str">
        <f>IF(X17="","",IFERROR(_xlfn.XLOOKUP(X17,Lookups!$H:$H,Lookups!$G:$G,""),""))</f>
        <v/>
      </c>
      <c r="X17" s="6"/>
      <c r="Y17" s="39" t="str">
        <f>IF(X17="","",IFERROR(_xlfn.XLOOKUP(X17,Lookups!$H:$H,Lookups!$I:$I,""),""))</f>
        <v/>
      </c>
      <c r="Z17" s="6"/>
      <c r="AA17" s="6"/>
      <c r="AB17" s="8"/>
      <c r="AC17" s="8"/>
      <c r="AD17" s="39" t="str">
        <f t="shared" si="0"/>
        <v/>
      </c>
      <c r="AE17" s="6"/>
      <c r="AF17" s="6"/>
      <c r="AG17" s="6"/>
      <c r="AH17" s="39" t="str">
        <f>IF(AG17="","",IFERROR(_xlfn.XLOOKUP(AG17,Lookups!$H$2:$H$103,Lookups!$I$2:$I$103,""),""))</f>
        <v/>
      </c>
      <c r="AI17" s="6"/>
      <c r="AJ17" s="47"/>
      <c r="AK17" s="8"/>
    </row>
    <row r="18" spans="1:37" x14ac:dyDescent="0.25">
      <c r="A18" s="6"/>
      <c r="B18" s="6"/>
      <c r="C18" s="6"/>
      <c r="D18" s="8"/>
      <c r="E18" s="8"/>
      <c r="F18" s="6"/>
      <c r="G18" s="6"/>
      <c r="H18" s="6"/>
      <c r="I18" s="6"/>
      <c r="J18" s="6"/>
      <c r="K18" s="8"/>
      <c r="L18" s="6"/>
      <c r="M18" s="8"/>
      <c r="N18" s="8"/>
      <c r="O18" s="6"/>
      <c r="P18" s="6"/>
      <c r="Q18" s="6"/>
      <c r="R18" s="8"/>
      <c r="S18" s="6"/>
      <c r="T18" s="6"/>
      <c r="U18" s="6"/>
      <c r="V18" s="6"/>
      <c r="W18" s="64" t="str">
        <f>IF(X18="","",IFERROR(_xlfn.XLOOKUP(X18,Lookups!$H:$H,Lookups!$G:$G,""),""))</f>
        <v/>
      </c>
      <c r="X18" s="6"/>
      <c r="Y18" s="39" t="str">
        <f>IF(X18="","",IFERROR(_xlfn.XLOOKUP(X18,Lookups!$H:$H,Lookups!$I:$I,""),""))</f>
        <v/>
      </c>
      <c r="Z18" s="6"/>
      <c r="AA18" s="6"/>
      <c r="AB18" s="8"/>
      <c r="AC18" s="8"/>
      <c r="AD18" s="39" t="str">
        <f t="shared" si="0"/>
        <v/>
      </c>
      <c r="AE18" s="6"/>
      <c r="AF18" s="6"/>
      <c r="AG18" s="6"/>
      <c r="AH18" s="39" t="str">
        <f>IF(AG18="","",IFERROR(_xlfn.XLOOKUP(AG18,Lookups!$H$2:$H$103,Lookups!$I$2:$I$103,""),""))</f>
        <v/>
      </c>
      <c r="AI18" s="6"/>
      <c r="AJ18" s="47"/>
      <c r="AK18" s="8"/>
    </row>
    <row r="19" spans="1:37" x14ac:dyDescent="0.25">
      <c r="A19" s="6"/>
      <c r="B19" s="6"/>
      <c r="C19" s="6"/>
      <c r="D19" s="8"/>
      <c r="E19" s="8"/>
      <c r="F19" s="6"/>
      <c r="G19" s="6"/>
      <c r="H19" s="6"/>
      <c r="I19" s="6"/>
      <c r="J19" s="6"/>
      <c r="K19" s="8"/>
      <c r="L19" s="6"/>
      <c r="M19" s="8"/>
      <c r="N19" s="8"/>
      <c r="O19" s="6"/>
      <c r="P19" s="6"/>
      <c r="Q19" s="6"/>
      <c r="R19" s="8"/>
      <c r="S19" s="6"/>
      <c r="T19" s="6"/>
      <c r="U19" s="6"/>
      <c r="V19" s="6"/>
      <c r="W19" s="64" t="str">
        <f>IF(X19="","",IFERROR(_xlfn.XLOOKUP(X19,Lookups!$H:$H,Lookups!$G:$G,""),""))</f>
        <v/>
      </c>
      <c r="X19" s="6"/>
      <c r="Y19" s="39" t="str">
        <f>IF(X19="","",IFERROR(_xlfn.XLOOKUP(X19,Lookups!$H:$H,Lookups!$I:$I,""),""))</f>
        <v/>
      </c>
      <c r="Z19" s="6"/>
      <c r="AA19" s="6"/>
      <c r="AB19" s="8"/>
      <c r="AC19" s="8"/>
      <c r="AD19" s="39" t="str">
        <f t="shared" si="0"/>
        <v/>
      </c>
      <c r="AE19" s="6"/>
      <c r="AF19" s="6"/>
      <c r="AG19" s="6"/>
      <c r="AH19" s="39" t="str">
        <f>IF(AG19="","",IFERROR(_xlfn.XLOOKUP(AG19,Lookups!$H$2:$H$103,Lookups!$I$2:$I$103,""),""))</f>
        <v/>
      </c>
      <c r="AI19" s="6"/>
      <c r="AJ19" s="47"/>
      <c r="AK19" s="8"/>
    </row>
    <row r="20" spans="1:37" x14ac:dyDescent="0.25">
      <c r="A20" s="6"/>
      <c r="B20" s="6"/>
      <c r="C20" s="6"/>
      <c r="D20" s="8"/>
      <c r="E20" s="8"/>
      <c r="F20" s="6"/>
      <c r="G20" s="6"/>
      <c r="H20" s="6"/>
      <c r="I20" s="6"/>
      <c r="J20" s="6"/>
      <c r="K20" s="8"/>
      <c r="L20" s="6"/>
      <c r="M20" s="8"/>
      <c r="N20" s="8"/>
      <c r="O20" s="6"/>
      <c r="P20" s="6"/>
      <c r="Q20" s="6"/>
      <c r="R20" s="8"/>
      <c r="S20" s="6"/>
      <c r="T20" s="6"/>
      <c r="U20" s="6"/>
      <c r="V20" s="6"/>
      <c r="W20" s="64" t="str">
        <f>IF(X20="","",IFERROR(_xlfn.XLOOKUP(X20,Lookups!$H:$H,Lookups!$G:$G,""),""))</f>
        <v/>
      </c>
      <c r="X20" s="6"/>
      <c r="Y20" s="39" t="str">
        <f>IF(X20="","",IFERROR(_xlfn.XLOOKUP(X20,Lookups!$H:$H,Lookups!$I:$I,""),""))</f>
        <v/>
      </c>
      <c r="Z20" s="6"/>
      <c r="AA20" s="6"/>
      <c r="AB20" s="8"/>
      <c r="AC20" s="8"/>
      <c r="AD20" s="39" t="str">
        <f t="shared" si="0"/>
        <v/>
      </c>
      <c r="AE20" s="6"/>
      <c r="AF20" s="6"/>
      <c r="AG20" s="6"/>
      <c r="AH20" s="39" t="str">
        <f>IF(AG20="","",IFERROR(_xlfn.XLOOKUP(AG20,Lookups!$H$2:$H$103,Lookups!$I$2:$I$103,""),""))</f>
        <v/>
      </c>
      <c r="AI20" s="6"/>
      <c r="AJ20" s="47"/>
      <c r="AK20" s="8"/>
    </row>
    <row r="21" spans="1:37" x14ac:dyDescent="0.25">
      <c r="A21" s="6"/>
      <c r="B21" s="6"/>
      <c r="C21" s="6"/>
      <c r="D21" s="8"/>
      <c r="E21" s="8"/>
      <c r="F21" s="6"/>
      <c r="G21" s="6"/>
      <c r="H21" s="6"/>
      <c r="I21" s="6"/>
      <c r="J21" s="6"/>
      <c r="K21" s="8"/>
      <c r="L21" s="6"/>
      <c r="M21" s="8"/>
      <c r="N21" s="8"/>
      <c r="O21" s="6"/>
      <c r="P21" s="6"/>
      <c r="Q21" s="6"/>
      <c r="R21" s="8"/>
      <c r="S21" s="6"/>
      <c r="T21" s="6"/>
      <c r="U21" s="6"/>
      <c r="V21" s="6"/>
      <c r="W21" s="64" t="str">
        <f>IF(X21="","",IFERROR(_xlfn.XLOOKUP(X21,Lookups!$H:$H,Lookups!$G:$G,""),""))</f>
        <v/>
      </c>
      <c r="X21" s="6"/>
      <c r="Y21" s="39" t="str">
        <f>IF(X21="","",IFERROR(_xlfn.XLOOKUP(X21,Lookups!$H:$H,Lookups!$I:$I,""),""))</f>
        <v/>
      </c>
      <c r="Z21" s="6"/>
      <c r="AA21" s="6"/>
      <c r="AB21" s="8"/>
      <c r="AC21" s="8"/>
      <c r="AD21" s="39" t="str">
        <f t="shared" si="0"/>
        <v/>
      </c>
      <c r="AE21" s="6"/>
      <c r="AF21" s="6"/>
      <c r="AG21" s="6"/>
      <c r="AH21" s="39" t="str">
        <f>IF(AG21="","",IFERROR(_xlfn.XLOOKUP(AG21,Lookups!$H$2:$H$103,Lookups!$I$2:$I$103,""),""))</f>
        <v/>
      </c>
      <c r="AI21" s="6"/>
      <c r="AJ21" s="47"/>
      <c r="AK21" s="8"/>
    </row>
    <row r="22" spans="1:37" x14ac:dyDescent="0.25">
      <c r="A22" s="6"/>
      <c r="B22" s="6"/>
      <c r="C22" s="6"/>
      <c r="D22" s="8"/>
      <c r="E22" s="8"/>
      <c r="F22" s="6"/>
      <c r="G22" s="6"/>
      <c r="H22" s="6"/>
      <c r="I22" s="6"/>
      <c r="J22" s="6"/>
      <c r="K22" s="8"/>
      <c r="L22" s="6"/>
      <c r="M22" s="8"/>
      <c r="N22" s="8"/>
      <c r="O22" s="6"/>
      <c r="P22" s="6"/>
      <c r="Q22" s="6"/>
      <c r="R22" s="8"/>
      <c r="S22" s="6"/>
      <c r="T22" s="6"/>
      <c r="U22" s="6"/>
      <c r="V22" s="6"/>
      <c r="W22" s="64" t="str">
        <f>IF(X22="","",IFERROR(_xlfn.XLOOKUP(X22,Lookups!$H:$H,Lookups!$G:$G,""),""))</f>
        <v/>
      </c>
      <c r="X22" s="6"/>
      <c r="Y22" s="39" t="str">
        <f>IF(X22="","",IFERROR(_xlfn.XLOOKUP(X22,Lookups!$H:$H,Lookups!$I:$I,""),""))</f>
        <v/>
      </c>
      <c r="Z22" s="6"/>
      <c r="AA22" s="6"/>
      <c r="AB22" s="8"/>
      <c r="AC22" s="8"/>
      <c r="AD22" s="39" t="str">
        <f t="shared" si="0"/>
        <v/>
      </c>
      <c r="AE22" s="6"/>
      <c r="AF22" s="6"/>
      <c r="AG22" s="6"/>
      <c r="AH22" s="39" t="str">
        <f>IF(AG22="","",IFERROR(_xlfn.XLOOKUP(AG22,Lookups!$H$2:$H$103,Lookups!$I$2:$I$103,""),""))</f>
        <v/>
      </c>
      <c r="AI22" s="6"/>
      <c r="AJ22" s="47"/>
      <c r="AK22" s="8"/>
    </row>
    <row r="23" spans="1:37" x14ac:dyDescent="0.25">
      <c r="A23" s="6"/>
      <c r="B23" s="6"/>
      <c r="C23" s="6"/>
      <c r="D23" s="8"/>
      <c r="E23" s="8"/>
      <c r="F23" s="6"/>
      <c r="G23" s="6"/>
      <c r="H23" s="6"/>
      <c r="I23" s="6"/>
      <c r="J23" s="6"/>
      <c r="K23" s="8"/>
      <c r="L23" s="6"/>
      <c r="M23" s="8"/>
      <c r="N23" s="8"/>
      <c r="O23" s="6"/>
      <c r="P23" s="6"/>
      <c r="Q23" s="6"/>
      <c r="R23" s="8"/>
      <c r="S23" s="6"/>
      <c r="T23" s="6"/>
      <c r="U23" s="6"/>
      <c r="V23" s="6"/>
      <c r="W23" s="64" t="str">
        <f>IF(X23="","",IFERROR(_xlfn.XLOOKUP(X23,Lookups!$H:$H,Lookups!$G:$G,""),""))</f>
        <v/>
      </c>
      <c r="X23" s="6"/>
      <c r="Y23" s="39" t="str">
        <f>IF(X23="","",IFERROR(_xlfn.XLOOKUP(X23,Lookups!$H:$H,Lookups!$I:$I,""),""))</f>
        <v/>
      </c>
      <c r="Z23" s="6"/>
      <c r="AA23" s="6"/>
      <c r="AB23" s="8"/>
      <c r="AC23" s="8"/>
      <c r="AD23" s="39" t="str">
        <f t="shared" si="0"/>
        <v/>
      </c>
      <c r="AE23" s="6"/>
      <c r="AF23" s="6"/>
      <c r="AG23" s="6"/>
      <c r="AH23" s="39" t="str">
        <f>IF(AG23="","",IFERROR(_xlfn.XLOOKUP(AG23,Lookups!$H$2:$H$103,Lookups!$I$2:$I$103,""),""))</f>
        <v/>
      </c>
      <c r="AI23" s="6"/>
      <c r="AJ23" s="47"/>
      <c r="AK23" s="8"/>
    </row>
    <row r="24" spans="1:37" x14ac:dyDescent="0.25">
      <c r="A24" s="6"/>
      <c r="B24" s="6"/>
      <c r="C24" s="6"/>
      <c r="D24" s="8"/>
      <c r="E24" s="8"/>
      <c r="F24" s="6"/>
      <c r="G24" s="6"/>
      <c r="H24" s="6"/>
      <c r="I24" s="6"/>
      <c r="J24" s="6"/>
      <c r="K24" s="8"/>
      <c r="L24" s="6"/>
      <c r="M24" s="8"/>
      <c r="N24" s="8"/>
      <c r="O24" s="6"/>
      <c r="P24" s="6"/>
      <c r="Q24" s="6"/>
      <c r="R24" s="8"/>
      <c r="S24" s="6"/>
      <c r="T24" s="6"/>
      <c r="U24" s="6"/>
      <c r="V24" s="6"/>
      <c r="W24" s="64" t="str">
        <f>IF(X24="","",IFERROR(_xlfn.XLOOKUP(X24,Lookups!$H:$H,Lookups!$G:$G,""),""))</f>
        <v/>
      </c>
      <c r="X24" s="6"/>
      <c r="Y24" s="39" t="str">
        <f>IF(X24="","",IFERROR(_xlfn.XLOOKUP(X24,Lookups!$H:$H,Lookups!$I:$I,""),""))</f>
        <v/>
      </c>
      <c r="Z24" s="6"/>
      <c r="AA24" s="6"/>
      <c r="AB24" s="8"/>
      <c r="AC24" s="8"/>
      <c r="AD24" s="39" t="str">
        <f t="shared" si="0"/>
        <v/>
      </c>
      <c r="AE24" s="6"/>
      <c r="AF24" s="6"/>
      <c r="AG24" s="6"/>
      <c r="AH24" s="39" t="str">
        <f>IF(AG24="","",IFERROR(_xlfn.XLOOKUP(AG24,Lookups!$H$2:$H$103,Lookups!$I$2:$I$103,""),""))</f>
        <v/>
      </c>
      <c r="AI24" s="6"/>
      <c r="AJ24" s="47"/>
      <c r="AK24" s="8"/>
    </row>
    <row r="25" spans="1:37" x14ac:dyDescent="0.25">
      <c r="A25" s="6"/>
      <c r="B25" s="6"/>
      <c r="C25" s="6"/>
      <c r="D25" s="8"/>
      <c r="E25" s="8"/>
      <c r="F25" s="6"/>
      <c r="G25" s="6"/>
      <c r="H25" s="6"/>
      <c r="I25" s="6"/>
      <c r="J25" s="6"/>
      <c r="K25" s="8"/>
      <c r="L25" s="6"/>
      <c r="M25" s="8"/>
      <c r="N25" s="8"/>
      <c r="O25" s="6"/>
      <c r="P25" s="6"/>
      <c r="Q25" s="6"/>
      <c r="R25" s="8"/>
      <c r="S25" s="6"/>
      <c r="T25" s="6"/>
      <c r="U25" s="6"/>
      <c r="V25" s="6"/>
      <c r="W25" s="64" t="str">
        <f>IF(X25="","",IFERROR(_xlfn.XLOOKUP(X25,Lookups!$H:$H,Lookups!$G:$G,""),""))</f>
        <v/>
      </c>
      <c r="X25" s="6"/>
      <c r="Y25" s="39" t="str">
        <f>IF(X25="","",IFERROR(_xlfn.XLOOKUP(X25,Lookups!$H:$H,Lookups!$I:$I,""),""))</f>
        <v/>
      </c>
      <c r="Z25" s="6"/>
      <c r="AA25" s="6"/>
      <c r="AB25" s="8"/>
      <c r="AC25" s="8"/>
      <c r="AD25" s="39" t="str">
        <f t="shared" si="0"/>
        <v/>
      </c>
      <c r="AE25" s="6"/>
      <c r="AF25" s="6"/>
      <c r="AG25" s="6"/>
      <c r="AH25" s="39" t="str">
        <f>IF(AG25="","",IFERROR(_xlfn.XLOOKUP(AG25,Lookups!$H$2:$H$103,Lookups!$I$2:$I$103,""),""))</f>
        <v/>
      </c>
      <c r="AI25" s="6"/>
      <c r="AJ25" s="47"/>
      <c r="AK25" s="8"/>
    </row>
    <row r="26" spans="1:37" x14ac:dyDescent="0.25">
      <c r="A26" s="6"/>
      <c r="B26" s="6"/>
      <c r="C26" s="6"/>
      <c r="D26" s="8"/>
      <c r="E26" s="8"/>
      <c r="F26" s="6"/>
      <c r="G26" s="6"/>
      <c r="H26" s="6"/>
      <c r="I26" s="6"/>
      <c r="J26" s="6"/>
      <c r="K26" s="8"/>
      <c r="L26" s="6"/>
      <c r="M26" s="8"/>
      <c r="N26" s="8"/>
      <c r="O26" s="6"/>
      <c r="P26" s="6"/>
      <c r="Q26" s="6"/>
      <c r="R26" s="8"/>
      <c r="S26" s="6"/>
      <c r="T26" s="6"/>
      <c r="U26" s="6"/>
      <c r="V26" s="6"/>
      <c r="W26" s="64" t="str">
        <f>IF(X26="","",IFERROR(_xlfn.XLOOKUP(X26,Lookups!$H:$H,Lookups!$G:$G,""),""))</f>
        <v/>
      </c>
      <c r="X26" s="6"/>
      <c r="Y26" s="39" t="str">
        <f>IF(X26="","",IFERROR(_xlfn.XLOOKUP(X26,Lookups!$H:$H,Lookups!$I:$I,""),""))</f>
        <v/>
      </c>
      <c r="Z26" s="6"/>
      <c r="AA26" s="6"/>
      <c r="AB26" s="8"/>
      <c r="AC26" s="8"/>
      <c r="AD26" s="39" t="str">
        <f t="shared" si="0"/>
        <v/>
      </c>
      <c r="AE26" s="6"/>
      <c r="AF26" s="6"/>
      <c r="AG26" s="6"/>
      <c r="AH26" s="39" t="str">
        <f>IF(AG26="","",IFERROR(_xlfn.XLOOKUP(AG26,Lookups!$H$2:$H$103,Lookups!$I$2:$I$103,""),""))</f>
        <v/>
      </c>
      <c r="AI26" s="6"/>
      <c r="AJ26" s="47"/>
      <c r="AK26" s="8"/>
    </row>
    <row r="27" spans="1:37" x14ac:dyDescent="0.25">
      <c r="A27" s="6"/>
      <c r="B27" s="6"/>
      <c r="C27" s="6"/>
      <c r="D27" s="8"/>
      <c r="E27" s="8"/>
      <c r="F27" s="6"/>
      <c r="G27" s="6"/>
      <c r="H27" s="6"/>
      <c r="I27" s="6"/>
      <c r="J27" s="6"/>
      <c r="K27" s="8"/>
      <c r="L27" s="6"/>
      <c r="M27" s="8"/>
      <c r="N27" s="8"/>
      <c r="O27" s="6"/>
      <c r="P27" s="6"/>
      <c r="Q27" s="6"/>
      <c r="R27" s="8"/>
      <c r="S27" s="6"/>
      <c r="T27" s="6"/>
      <c r="U27" s="6"/>
      <c r="V27" s="6"/>
      <c r="W27" s="64" t="str">
        <f>IF(X27="","",IFERROR(_xlfn.XLOOKUP(X27,Lookups!$H:$H,Lookups!$G:$G,""),""))</f>
        <v/>
      </c>
      <c r="X27" s="6"/>
      <c r="Y27" s="39" t="str">
        <f>IF(X27="","",IFERROR(_xlfn.XLOOKUP(X27,Lookups!$H:$H,Lookups!$I:$I,""),""))</f>
        <v/>
      </c>
      <c r="Z27" s="6"/>
      <c r="AA27" s="6"/>
      <c r="AB27" s="8"/>
      <c r="AC27" s="8"/>
      <c r="AD27" s="39" t="str">
        <f t="shared" si="0"/>
        <v/>
      </c>
      <c r="AE27" s="6"/>
      <c r="AF27" s="6"/>
      <c r="AG27" s="6"/>
      <c r="AH27" s="39" t="str">
        <f>IF(AG27="","",IFERROR(_xlfn.XLOOKUP(AG27,Lookups!$H$2:$H$103,Lookups!$I$2:$I$103,""),""))</f>
        <v/>
      </c>
      <c r="AI27" s="6"/>
      <c r="AJ27" s="47"/>
      <c r="AK27" s="8"/>
    </row>
    <row r="28" spans="1:37" x14ac:dyDescent="0.25">
      <c r="A28" s="6"/>
      <c r="B28" s="6"/>
      <c r="C28" s="6"/>
      <c r="D28" s="8"/>
      <c r="E28" s="8"/>
      <c r="F28" s="6"/>
      <c r="G28" s="6"/>
      <c r="H28" s="6"/>
      <c r="I28" s="6"/>
      <c r="J28" s="6"/>
      <c r="K28" s="8"/>
      <c r="L28" s="6"/>
      <c r="M28" s="8"/>
      <c r="N28" s="8"/>
      <c r="O28" s="6"/>
      <c r="P28" s="6"/>
      <c r="Q28" s="6"/>
      <c r="R28" s="8"/>
      <c r="S28" s="6"/>
      <c r="T28" s="6"/>
      <c r="U28" s="6"/>
      <c r="V28" s="6"/>
      <c r="W28" s="64" t="str">
        <f>IF(X28="","",IFERROR(_xlfn.XLOOKUP(X28,Lookups!$H:$H,Lookups!$G:$G,""),""))</f>
        <v/>
      </c>
      <c r="X28" s="6"/>
      <c r="Y28" s="39" t="str">
        <f>IF(X28="","",IFERROR(_xlfn.XLOOKUP(X28,Lookups!$H:$H,Lookups!$I:$I,""),""))</f>
        <v/>
      </c>
      <c r="Z28" s="6"/>
      <c r="AA28" s="6"/>
      <c r="AB28" s="8"/>
      <c r="AC28" s="8"/>
      <c r="AD28" s="39" t="str">
        <f t="shared" si="0"/>
        <v/>
      </c>
      <c r="AE28" s="6"/>
      <c r="AF28" s="6"/>
      <c r="AG28" s="6"/>
      <c r="AH28" s="39" t="str">
        <f>IF(AG28="","",IFERROR(_xlfn.XLOOKUP(AG28,Lookups!$H$2:$H$103,Lookups!$I$2:$I$103,""),""))</f>
        <v/>
      </c>
      <c r="AI28" s="6"/>
      <c r="AJ28" s="47"/>
      <c r="AK28" s="8"/>
    </row>
    <row r="29" spans="1:37" x14ac:dyDescent="0.25">
      <c r="A29" s="6"/>
      <c r="B29" s="6"/>
      <c r="C29" s="6"/>
      <c r="D29" s="8"/>
      <c r="E29" s="8"/>
      <c r="F29" s="6"/>
      <c r="G29" s="6"/>
      <c r="H29" s="6"/>
      <c r="I29" s="6"/>
      <c r="J29" s="6"/>
      <c r="K29" s="8"/>
      <c r="L29" s="6"/>
      <c r="M29" s="8"/>
      <c r="N29" s="8"/>
      <c r="O29" s="6"/>
      <c r="P29" s="6"/>
      <c r="Q29" s="6"/>
      <c r="R29" s="8"/>
      <c r="S29" s="6"/>
      <c r="T29" s="6"/>
      <c r="U29" s="6"/>
      <c r="V29" s="6"/>
      <c r="W29" s="64" t="str">
        <f>IF(X29="","",IFERROR(_xlfn.XLOOKUP(X29,Lookups!$H:$H,Lookups!$G:$G,""),""))</f>
        <v/>
      </c>
      <c r="X29" s="6"/>
      <c r="Y29" s="39" t="str">
        <f>IF(X29="","",IFERROR(_xlfn.XLOOKUP(X29,Lookups!$H:$H,Lookups!$I:$I,""),""))</f>
        <v/>
      </c>
      <c r="Z29" s="6"/>
      <c r="AA29" s="6"/>
      <c r="AB29" s="8"/>
      <c r="AC29" s="8"/>
      <c r="AD29" s="39" t="str">
        <f t="shared" si="0"/>
        <v/>
      </c>
      <c r="AE29" s="6"/>
      <c r="AF29" s="6"/>
      <c r="AG29" s="6"/>
      <c r="AH29" s="39" t="str">
        <f>IF(AG29="","",IFERROR(_xlfn.XLOOKUP(AG29,Lookups!$H$2:$H$103,Lookups!$I$2:$I$103,""),""))</f>
        <v/>
      </c>
      <c r="AI29" s="6"/>
      <c r="AJ29" s="47"/>
      <c r="AK29" s="8"/>
    </row>
    <row r="30" spans="1:37" x14ac:dyDescent="0.25">
      <c r="A30" s="6"/>
      <c r="B30" s="6"/>
      <c r="C30" s="6"/>
      <c r="D30" s="8"/>
      <c r="E30" s="8"/>
      <c r="F30" s="6"/>
      <c r="G30" s="6"/>
      <c r="H30" s="6"/>
      <c r="I30" s="6"/>
      <c r="J30" s="6"/>
      <c r="K30" s="8"/>
      <c r="L30" s="6"/>
      <c r="M30" s="8"/>
      <c r="N30" s="8"/>
      <c r="O30" s="6"/>
      <c r="P30" s="6"/>
      <c r="Q30" s="6"/>
      <c r="R30" s="8"/>
      <c r="S30" s="6"/>
      <c r="T30" s="6"/>
      <c r="U30" s="6"/>
      <c r="V30" s="6"/>
      <c r="W30" s="64" t="str">
        <f>IF(X30="","",IFERROR(_xlfn.XLOOKUP(X30,Lookups!$H:$H,Lookups!$G:$G,""),""))</f>
        <v/>
      </c>
      <c r="X30" s="6"/>
      <c r="Y30" s="39" t="str">
        <f>IF(X30="","",IFERROR(_xlfn.XLOOKUP(X30,Lookups!$H:$H,Lookups!$I:$I,""),""))</f>
        <v/>
      </c>
      <c r="Z30" s="6"/>
      <c r="AA30" s="6"/>
      <c r="AB30" s="8"/>
      <c r="AC30" s="8"/>
      <c r="AD30" s="39" t="str">
        <f t="shared" si="0"/>
        <v/>
      </c>
      <c r="AE30" s="6"/>
      <c r="AF30" s="6"/>
      <c r="AG30" s="6"/>
      <c r="AH30" s="39" t="str">
        <f>IF(AG30="","",IFERROR(_xlfn.XLOOKUP(AG30,Lookups!$H$2:$H$103,Lookups!$I$2:$I$103,""),""))</f>
        <v/>
      </c>
      <c r="AI30" s="6"/>
      <c r="AJ30" s="47"/>
      <c r="AK30" s="8"/>
    </row>
    <row r="31" spans="1:37" x14ac:dyDescent="0.25">
      <c r="A31" s="6"/>
      <c r="B31" s="6"/>
      <c r="C31" s="6"/>
      <c r="D31" s="8"/>
      <c r="E31" s="8"/>
      <c r="F31" s="6"/>
      <c r="G31" s="6"/>
      <c r="H31" s="6"/>
      <c r="I31" s="6"/>
      <c r="J31" s="6"/>
      <c r="K31" s="8"/>
      <c r="L31" s="6"/>
      <c r="M31" s="8"/>
      <c r="N31" s="8"/>
      <c r="O31" s="6"/>
      <c r="P31" s="6"/>
      <c r="Q31" s="6"/>
      <c r="R31" s="8"/>
      <c r="S31" s="6"/>
      <c r="T31" s="6"/>
      <c r="U31" s="6"/>
      <c r="V31" s="6"/>
      <c r="W31" s="64" t="str">
        <f>IF(X31="","",IFERROR(_xlfn.XLOOKUP(X31,Lookups!$H:$H,Lookups!$G:$G,""),""))</f>
        <v/>
      </c>
      <c r="X31" s="6"/>
      <c r="Y31" s="39" t="str">
        <f>IF(X31="","",IFERROR(_xlfn.XLOOKUP(X31,Lookups!$H:$H,Lookups!$I:$I,""),""))</f>
        <v/>
      </c>
      <c r="Z31" s="6"/>
      <c r="AA31" s="6"/>
      <c r="AB31" s="8"/>
      <c r="AC31" s="8"/>
      <c r="AD31" s="39" t="str">
        <f t="shared" si="0"/>
        <v/>
      </c>
      <c r="AE31" s="6"/>
      <c r="AF31" s="6"/>
      <c r="AG31" s="6"/>
      <c r="AH31" s="39" t="str">
        <f>IF(AG31="","",IFERROR(_xlfn.XLOOKUP(AG31,Lookups!$H$2:$H$103,Lookups!$I$2:$I$103,""),""))</f>
        <v/>
      </c>
      <c r="AI31" s="6"/>
      <c r="AJ31" s="47"/>
      <c r="AK31" s="8"/>
    </row>
    <row r="32" spans="1:37" x14ac:dyDescent="0.25">
      <c r="A32" s="6"/>
      <c r="B32" s="6"/>
      <c r="C32" s="6"/>
      <c r="D32" s="8"/>
      <c r="E32" s="8"/>
      <c r="F32" s="6"/>
      <c r="G32" s="6"/>
      <c r="H32" s="6"/>
      <c r="I32" s="6"/>
      <c r="J32" s="6"/>
      <c r="K32" s="8"/>
      <c r="L32" s="6"/>
      <c r="M32" s="8"/>
      <c r="N32" s="8"/>
      <c r="O32" s="6"/>
      <c r="P32" s="6"/>
      <c r="Q32" s="6"/>
      <c r="R32" s="8"/>
      <c r="S32" s="6"/>
      <c r="T32" s="6"/>
      <c r="U32" s="6"/>
      <c r="V32" s="6"/>
      <c r="W32" s="64" t="str">
        <f>IF(X32="","",IFERROR(_xlfn.XLOOKUP(X32,Lookups!$H:$H,Lookups!$G:$G,""),""))</f>
        <v/>
      </c>
      <c r="X32" s="6"/>
      <c r="Y32" s="39" t="str">
        <f>IF(X32="","",IFERROR(_xlfn.XLOOKUP(X32,Lookups!$H:$H,Lookups!$I:$I,""),""))</f>
        <v/>
      </c>
      <c r="Z32" s="6"/>
      <c r="AA32" s="6"/>
      <c r="AB32" s="8"/>
      <c r="AC32" s="8"/>
      <c r="AD32" s="39" t="str">
        <f t="shared" si="0"/>
        <v/>
      </c>
      <c r="AE32" s="6"/>
      <c r="AF32" s="6"/>
      <c r="AG32" s="6"/>
      <c r="AH32" s="39" t="str">
        <f>IF(AG32="","",IFERROR(_xlfn.XLOOKUP(AG32,Lookups!$H$2:$H$103,Lookups!$I$2:$I$103,""),""))</f>
        <v/>
      </c>
      <c r="AI32" s="6"/>
      <c r="AJ32" s="47"/>
      <c r="AK32" s="8"/>
    </row>
    <row r="33" spans="1:37" x14ac:dyDescent="0.25">
      <c r="A33" s="6"/>
      <c r="B33" s="6"/>
      <c r="C33" s="6"/>
      <c r="D33" s="8"/>
      <c r="E33" s="8"/>
      <c r="F33" s="6"/>
      <c r="G33" s="6"/>
      <c r="H33" s="6"/>
      <c r="I33" s="6"/>
      <c r="J33" s="6"/>
      <c r="K33" s="8"/>
      <c r="L33" s="6"/>
      <c r="M33" s="8"/>
      <c r="N33" s="8"/>
      <c r="O33" s="6"/>
      <c r="P33" s="6"/>
      <c r="Q33" s="6"/>
      <c r="R33" s="8"/>
      <c r="S33" s="6"/>
      <c r="T33" s="6"/>
      <c r="U33" s="6"/>
      <c r="V33" s="6"/>
      <c r="W33" s="64" t="str">
        <f>IF(X33="","",IFERROR(_xlfn.XLOOKUP(X33,Lookups!$H:$H,Lookups!$G:$G,""),""))</f>
        <v/>
      </c>
      <c r="X33" s="6"/>
      <c r="Y33" s="39" t="str">
        <f>IF(X33="","",IFERROR(_xlfn.XLOOKUP(X33,Lookups!$H:$H,Lookups!$I:$I,""),""))</f>
        <v/>
      </c>
      <c r="Z33" s="6"/>
      <c r="AA33" s="6"/>
      <c r="AB33" s="8"/>
      <c r="AC33" s="8"/>
      <c r="AD33" s="39" t="str">
        <f t="shared" si="0"/>
        <v/>
      </c>
      <c r="AE33" s="6"/>
      <c r="AF33" s="6"/>
      <c r="AG33" s="6"/>
      <c r="AH33" s="39" t="str">
        <f>IF(AG33="","",IFERROR(_xlfn.XLOOKUP(AG33,Lookups!$H$2:$H$103,Lookups!$I$2:$I$103,""),""))</f>
        <v/>
      </c>
      <c r="AI33" s="6"/>
      <c r="AJ33" s="47"/>
      <c r="AK33" s="8"/>
    </row>
    <row r="34" spans="1:37" x14ac:dyDescent="0.25">
      <c r="A34" s="6"/>
      <c r="B34" s="6"/>
      <c r="C34" s="6"/>
      <c r="D34" s="8"/>
      <c r="E34" s="8"/>
      <c r="F34" s="6"/>
      <c r="G34" s="6"/>
      <c r="H34" s="6"/>
      <c r="I34" s="6"/>
      <c r="J34" s="6"/>
      <c r="K34" s="8"/>
      <c r="L34" s="6"/>
      <c r="M34" s="8"/>
      <c r="N34" s="8"/>
      <c r="O34" s="6"/>
      <c r="P34" s="6"/>
      <c r="Q34" s="6"/>
      <c r="R34" s="8"/>
      <c r="S34" s="6"/>
      <c r="T34" s="6"/>
      <c r="U34" s="6"/>
      <c r="V34" s="6"/>
      <c r="W34" s="64" t="str">
        <f>IF(X34="","",IFERROR(_xlfn.XLOOKUP(X34,Lookups!$H:$H,Lookups!$G:$G,""),""))</f>
        <v/>
      </c>
      <c r="X34" s="6"/>
      <c r="Y34" s="39" t="str">
        <f>IF(X34="","",IFERROR(_xlfn.XLOOKUP(X34,Lookups!$H:$H,Lookups!$I:$I,""),""))</f>
        <v/>
      </c>
      <c r="Z34" s="6"/>
      <c r="AA34" s="6"/>
      <c r="AB34" s="8"/>
      <c r="AC34" s="8"/>
      <c r="AD34" s="39" t="str">
        <f t="shared" si="0"/>
        <v/>
      </c>
      <c r="AE34" s="6"/>
      <c r="AF34" s="6"/>
      <c r="AG34" s="6"/>
      <c r="AH34" s="39" t="str">
        <f>IF(AG34="","",IFERROR(_xlfn.XLOOKUP(AG34,Lookups!$H$2:$H$103,Lookups!$I$2:$I$103,""),""))</f>
        <v/>
      </c>
      <c r="AI34" s="6"/>
      <c r="AJ34" s="47"/>
      <c r="AK34" s="8"/>
    </row>
    <row r="35" spans="1:37" x14ac:dyDescent="0.25">
      <c r="A35" s="6"/>
      <c r="B35" s="6"/>
      <c r="C35" s="6"/>
      <c r="D35" s="8"/>
      <c r="E35" s="8"/>
      <c r="F35" s="6"/>
      <c r="G35" s="6"/>
      <c r="H35" s="6"/>
      <c r="I35" s="6"/>
      <c r="J35" s="6"/>
      <c r="K35" s="8"/>
      <c r="L35" s="6"/>
      <c r="M35" s="8"/>
      <c r="N35" s="8"/>
      <c r="O35" s="6"/>
      <c r="P35" s="6"/>
      <c r="Q35" s="6"/>
      <c r="R35" s="8"/>
      <c r="S35" s="6"/>
      <c r="T35" s="6"/>
      <c r="U35" s="6"/>
      <c r="V35" s="6"/>
      <c r="W35" s="64" t="str">
        <f>IF(X35="","",IFERROR(_xlfn.XLOOKUP(X35,Lookups!$H:$H,Lookups!$G:$G,""),""))</f>
        <v/>
      </c>
      <c r="X35" s="6"/>
      <c r="Y35" s="39" t="str">
        <f>IF(X35="","",IFERROR(_xlfn.XLOOKUP(X35,Lookups!$H:$H,Lookups!$I:$I,""),""))</f>
        <v/>
      </c>
      <c r="Z35" s="6"/>
      <c r="AA35" s="6"/>
      <c r="AB35" s="8"/>
      <c r="AC35" s="8"/>
      <c r="AD35" s="39" t="str">
        <f t="shared" si="0"/>
        <v/>
      </c>
      <c r="AE35" s="6"/>
      <c r="AF35" s="6"/>
      <c r="AG35" s="6"/>
      <c r="AH35" s="39" t="str">
        <f>IF(AG35="","",IFERROR(_xlfn.XLOOKUP(AG35,Lookups!$H$2:$H$103,Lookups!$I$2:$I$103,""),""))</f>
        <v/>
      </c>
      <c r="AI35" s="6"/>
      <c r="AJ35" s="47"/>
      <c r="AK35" s="8"/>
    </row>
    <row r="36" spans="1:37" x14ac:dyDescent="0.25">
      <c r="A36" s="6"/>
      <c r="B36" s="6"/>
      <c r="C36" s="6"/>
      <c r="D36" s="8"/>
      <c r="E36" s="8"/>
      <c r="F36" s="6"/>
      <c r="G36" s="6"/>
      <c r="H36" s="6"/>
      <c r="I36" s="6"/>
      <c r="J36" s="6"/>
      <c r="K36" s="8"/>
      <c r="L36" s="6"/>
      <c r="M36" s="8"/>
      <c r="N36" s="8"/>
      <c r="O36" s="6"/>
      <c r="P36" s="6"/>
      <c r="Q36" s="6"/>
      <c r="R36" s="8"/>
      <c r="S36" s="6"/>
      <c r="T36" s="6"/>
      <c r="U36" s="6"/>
      <c r="V36" s="6"/>
      <c r="W36" s="64" t="str">
        <f>IF(X36="","",IFERROR(_xlfn.XLOOKUP(X36,Lookups!$H:$H,Lookups!$G:$G,""),""))</f>
        <v/>
      </c>
      <c r="X36" s="6"/>
      <c r="Y36" s="39" t="str">
        <f>IF(X36="","",IFERROR(_xlfn.XLOOKUP(X36,Lookups!$H:$H,Lookups!$I:$I,""),""))</f>
        <v/>
      </c>
      <c r="Z36" s="6"/>
      <c r="AA36" s="6"/>
      <c r="AB36" s="8"/>
      <c r="AC36" s="8"/>
      <c r="AD36" s="39" t="str">
        <f t="shared" si="0"/>
        <v/>
      </c>
      <c r="AE36" s="6"/>
      <c r="AF36" s="6"/>
      <c r="AG36" s="6"/>
      <c r="AH36" s="39" t="str">
        <f>IF(AG36="","",IFERROR(_xlfn.XLOOKUP(AG36,Lookups!$H$2:$H$103,Lookups!$I$2:$I$103,""),""))</f>
        <v/>
      </c>
      <c r="AI36" s="6"/>
      <c r="AJ36" s="47"/>
      <c r="AK36" s="8"/>
    </row>
    <row r="37" spans="1:37" x14ac:dyDescent="0.25">
      <c r="A37" s="6"/>
      <c r="B37" s="6"/>
      <c r="C37" s="6"/>
      <c r="D37" s="8"/>
      <c r="E37" s="8"/>
      <c r="F37" s="6"/>
      <c r="G37" s="6"/>
      <c r="H37" s="6"/>
      <c r="I37" s="6"/>
      <c r="J37" s="6"/>
      <c r="K37" s="8"/>
      <c r="L37" s="6"/>
      <c r="M37" s="8"/>
      <c r="N37" s="8"/>
      <c r="O37" s="6"/>
      <c r="P37" s="6"/>
      <c r="Q37" s="6"/>
      <c r="R37" s="8"/>
      <c r="S37" s="6"/>
      <c r="T37" s="6"/>
      <c r="U37" s="6"/>
      <c r="V37" s="6"/>
      <c r="W37" s="64" t="str">
        <f>IF(X37="","",IFERROR(_xlfn.XLOOKUP(X37,Lookups!$H:$H,Lookups!$G:$G,""),""))</f>
        <v/>
      </c>
      <c r="X37" s="6"/>
      <c r="Y37" s="39" t="str">
        <f>IF(X37="","",IFERROR(_xlfn.XLOOKUP(X37,Lookups!$H:$H,Lookups!$I:$I,""),""))</f>
        <v/>
      </c>
      <c r="Z37" s="6"/>
      <c r="AA37" s="6"/>
      <c r="AB37" s="8"/>
      <c r="AC37" s="8"/>
      <c r="AD37" s="39" t="str">
        <f t="shared" si="0"/>
        <v/>
      </c>
      <c r="AE37" s="6"/>
      <c r="AF37" s="6"/>
      <c r="AG37" s="6"/>
      <c r="AH37" s="39" t="str">
        <f>IF(AG37="","",IFERROR(_xlfn.XLOOKUP(AG37,Lookups!$H$2:$H$103,Lookups!$I$2:$I$103,""),""))</f>
        <v/>
      </c>
      <c r="AI37" s="6"/>
      <c r="AJ37" s="47"/>
      <c r="AK37" s="8"/>
    </row>
    <row r="38" spans="1:37" x14ac:dyDescent="0.25">
      <c r="A38" s="6"/>
      <c r="B38" s="6"/>
      <c r="C38" s="6"/>
      <c r="D38" s="8"/>
      <c r="E38" s="8"/>
      <c r="F38" s="6"/>
      <c r="G38" s="6"/>
      <c r="H38" s="6"/>
      <c r="I38" s="6"/>
      <c r="J38" s="6"/>
      <c r="K38" s="8"/>
      <c r="L38" s="6"/>
      <c r="M38" s="8"/>
      <c r="N38" s="8"/>
      <c r="O38" s="6"/>
      <c r="P38" s="6"/>
      <c r="Q38" s="6"/>
      <c r="R38" s="8"/>
      <c r="S38" s="6"/>
      <c r="T38" s="6"/>
      <c r="U38" s="6"/>
      <c r="V38" s="6"/>
      <c r="W38" s="64" t="str">
        <f>IF(X38="","",IFERROR(_xlfn.XLOOKUP(X38,Lookups!$H:$H,Lookups!$G:$G,""),""))</f>
        <v/>
      </c>
      <c r="X38" s="6"/>
      <c r="Y38" s="39" t="str">
        <f>IF(X38="","",IFERROR(_xlfn.XLOOKUP(X38,Lookups!$H:$H,Lookups!$I:$I,""),""))</f>
        <v/>
      </c>
      <c r="Z38" s="6"/>
      <c r="AA38" s="6"/>
      <c r="AB38" s="8"/>
      <c r="AC38" s="8"/>
      <c r="AD38" s="39" t="str">
        <f t="shared" si="0"/>
        <v/>
      </c>
      <c r="AE38" s="6"/>
      <c r="AF38" s="6"/>
      <c r="AG38" s="6"/>
      <c r="AH38" s="39" t="str">
        <f>IF(AG38="","",IFERROR(_xlfn.XLOOKUP(AG38,Lookups!$H$2:$H$103,Lookups!$I$2:$I$103,""),""))</f>
        <v/>
      </c>
      <c r="AI38" s="6"/>
      <c r="AJ38" s="47"/>
      <c r="AK38" s="8"/>
    </row>
    <row r="39" spans="1:37" x14ac:dyDescent="0.25">
      <c r="A39" s="6"/>
      <c r="B39" s="6"/>
      <c r="C39" s="6"/>
      <c r="D39" s="8"/>
      <c r="E39" s="8"/>
      <c r="F39" s="6"/>
      <c r="G39" s="6"/>
      <c r="H39" s="6"/>
      <c r="I39" s="6"/>
      <c r="J39" s="6"/>
      <c r="K39" s="8"/>
      <c r="L39" s="6"/>
      <c r="M39" s="8"/>
      <c r="N39" s="8"/>
      <c r="O39" s="6"/>
      <c r="P39" s="6"/>
      <c r="Q39" s="6"/>
      <c r="R39" s="8"/>
      <c r="S39" s="6"/>
      <c r="T39" s="6"/>
      <c r="U39" s="6"/>
      <c r="V39" s="6"/>
      <c r="W39" s="64" t="str">
        <f>IF(X39="","",IFERROR(_xlfn.XLOOKUP(X39,Lookups!$H:$H,Lookups!$G:$G,""),""))</f>
        <v/>
      </c>
      <c r="X39" s="6"/>
      <c r="Y39" s="39" t="str">
        <f>IF(X39="","",IFERROR(_xlfn.XLOOKUP(X39,Lookups!$H:$H,Lookups!$I:$I,""),""))</f>
        <v/>
      </c>
      <c r="Z39" s="6"/>
      <c r="AA39" s="6"/>
      <c r="AB39" s="8"/>
      <c r="AC39" s="8"/>
      <c r="AD39" s="39" t="str">
        <f t="shared" si="0"/>
        <v/>
      </c>
      <c r="AE39" s="6"/>
      <c r="AF39" s="6"/>
      <c r="AG39" s="6"/>
      <c r="AH39" s="39" t="str">
        <f>IF(AG39="","",IFERROR(_xlfn.XLOOKUP(AG39,Lookups!$H$2:$H$103,Lookups!$I$2:$I$103,""),""))</f>
        <v/>
      </c>
      <c r="AI39" s="6"/>
      <c r="AJ39" s="47"/>
      <c r="AK39" s="8"/>
    </row>
    <row r="40" spans="1:37" x14ac:dyDescent="0.25">
      <c r="A40" s="6"/>
      <c r="B40" s="6"/>
      <c r="C40" s="6"/>
      <c r="D40" s="8"/>
      <c r="E40" s="8"/>
      <c r="F40" s="6"/>
      <c r="G40" s="6"/>
      <c r="H40" s="6"/>
      <c r="I40" s="6"/>
      <c r="J40" s="6"/>
      <c r="K40" s="8"/>
      <c r="L40" s="6"/>
      <c r="M40" s="8"/>
      <c r="N40" s="8"/>
      <c r="O40" s="6"/>
      <c r="P40" s="6"/>
      <c r="Q40" s="6"/>
      <c r="R40" s="8"/>
      <c r="S40" s="6"/>
      <c r="T40" s="6"/>
      <c r="U40" s="6"/>
      <c r="V40" s="6"/>
      <c r="W40" s="64" t="str">
        <f>IF(X40="","",IFERROR(_xlfn.XLOOKUP(X40,Lookups!$H:$H,Lookups!$G:$G,""),""))</f>
        <v/>
      </c>
      <c r="X40" s="6"/>
      <c r="Y40" s="39" t="str">
        <f>IF(X40="","",IFERROR(_xlfn.XLOOKUP(X40,Lookups!$H:$H,Lookups!$I:$I,""),""))</f>
        <v/>
      </c>
      <c r="Z40" s="6"/>
      <c r="AA40" s="6"/>
      <c r="AB40" s="8"/>
      <c r="AC40" s="8"/>
      <c r="AD40" s="39" t="str">
        <f t="shared" si="0"/>
        <v/>
      </c>
      <c r="AE40" s="6"/>
      <c r="AF40" s="6"/>
      <c r="AG40" s="6"/>
      <c r="AH40" s="39" t="str">
        <f>IF(AG40="","",IFERROR(_xlfn.XLOOKUP(AG40,Lookups!$H$2:$H$103,Lookups!$I$2:$I$103,""),""))</f>
        <v/>
      </c>
      <c r="AI40" s="6"/>
      <c r="AJ40" s="47"/>
      <c r="AK40" s="8"/>
    </row>
    <row r="41" spans="1:37" x14ac:dyDescent="0.25">
      <c r="A41" s="6"/>
      <c r="B41" s="6"/>
      <c r="C41" s="6"/>
      <c r="D41" s="8"/>
      <c r="E41" s="8"/>
      <c r="F41" s="6"/>
      <c r="G41" s="6"/>
      <c r="H41" s="6"/>
      <c r="I41" s="6"/>
      <c r="J41" s="6"/>
      <c r="K41" s="8"/>
      <c r="L41" s="6"/>
      <c r="M41" s="8"/>
      <c r="N41" s="8"/>
      <c r="O41" s="6"/>
      <c r="P41" s="6"/>
      <c r="Q41" s="6"/>
      <c r="R41" s="8"/>
      <c r="S41" s="6"/>
      <c r="T41" s="6"/>
      <c r="U41" s="6"/>
      <c r="V41" s="6"/>
      <c r="W41" s="64" t="str">
        <f>IF(X41="","",IFERROR(_xlfn.XLOOKUP(X41,Lookups!$H:$H,Lookups!$G:$G,""),""))</f>
        <v/>
      </c>
      <c r="X41" s="6"/>
      <c r="Y41" s="39" t="str">
        <f>IF(X41="","",IFERROR(_xlfn.XLOOKUP(X41,Lookups!$H:$H,Lookups!$I:$I,""),""))</f>
        <v/>
      </c>
      <c r="Z41" s="6"/>
      <c r="AA41" s="6"/>
      <c r="AB41" s="8"/>
      <c r="AC41" s="8"/>
      <c r="AD41" s="39" t="str">
        <f t="shared" si="0"/>
        <v/>
      </c>
      <c r="AE41" s="6"/>
      <c r="AF41" s="6"/>
      <c r="AG41" s="6"/>
      <c r="AH41" s="39" t="str">
        <f>IF(AG41="","",IFERROR(_xlfn.XLOOKUP(AG41,Lookups!$H$2:$H$103,Lookups!$I$2:$I$103,""),""))</f>
        <v/>
      </c>
      <c r="AI41" s="6"/>
      <c r="AJ41" s="47"/>
      <c r="AK41" s="8"/>
    </row>
    <row r="42" spans="1:37" x14ac:dyDescent="0.25">
      <c r="A42" s="6"/>
      <c r="B42" s="6"/>
      <c r="C42" s="6"/>
      <c r="D42" s="8"/>
      <c r="E42" s="8"/>
      <c r="F42" s="6"/>
      <c r="G42" s="6"/>
      <c r="H42" s="6"/>
      <c r="I42" s="6"/>
      <c r="J42" s="6"/>
      <c r="K42" s="8"/>
      <c r="L42" s="6"/>
      <c r="M42" s="8"/>
      <c r="N42" s="8"/>
      <c r="O42" s="6"/>
      <c r="P42" s="6"/>
      <c r="Q42" s="6"/>
      <c r="R42" s="8"/>
      <c r="S42" s="6"/>
      <c r="T42" s="6"/>
      <c r="U42" s="6"/>
      <c r="V42" s="6"/>
      <c r="W42" s="64" t="str">
        <f>IF(X42="","",IFERROR(_xlfn.XLOOKUP(X42,Lookups!$H:$H,Lookups!$G:$G,""),""))</f>
        <v/>
      </c>
      <c r="X42" s="6"/>
      <c r="Y42" s="39" t="str">
        <f>IF(X42="","",IFERROR(_xlfn.XLOOKUP(X42,Lookups!$H:$H,Lookups!$I:$I,""),""))</f>
        <v/>
      </c>
      <c r="Z42" s="6"/>
      <c r="AA42" s="6"/>
      <c r="AB42" s="8"/>
      <c r="AC42" s="8"/>
      <c r="AD42" s="39" t="str">
        <f t="shared" si="0"/>
        <v/>
      </c>
      <c r="AE42" s="6"/>
      <c r="AF42" s="6"/>
      <c r="AG42" s="6"/>
      <c r="AH42" s="39" t="str">
        <f>IF(AG42="","",IFERROR(_xlfn.XLOOKUP(AG42,Lookups!$H$2:$H$103,Lookups!$I$2:$I$103,""),""))</f>
        <v/>
      </c>
      <c r="AI42" s="6"/>
      <c r="AJ42" s="47"/>
      <c r="AK42" s="8"/>
    </row>
    <row r="43" spans="1:37" x14ac:dyDescent="0.25">
      <c r="A43" s="6"/>
      <c r="B43" s="6"/>
      <c r="C43" s="6"/>
      <c r="D43" s="8"/>
      <c r="E43" s="8"/>
      <c r="F43" s="6"/>
      <c r="G43" s="6"/>
      <c r="H43" s="6"/>
      <c r="I43" s="6"/>
      <c r="J43" s="6"/>
      <c r="K43" s="8"/>
      <c r="L43" s="6"/>
      <c r="M43" s="8"/>
      <c r="N43" s="8"/>
      <c r="O43" s="6"/>
      <c r="P43" s="6"/>
      <c r="Q43" s="6"/>
      <c r="R43" s="8"/>
      <c r="S43" s="6"/>
      <c r="T43" s="6"/>
      <c r="U43" s="6"/>
      <c r="V43" s="6"/>
      <c r="W43" s="64" t="str">
        <f>IF(X43="","",IFERROR(_xlfn.XLOOKUP(X43,Lookups!$H:$H,Lookups!$G:$G,""),""))</f>
        <v/>
      </c>
      <c r="X43" s="6"/>
      <c r="Y43" s="39" t="str">
        <f>IF(X43="","",IFERROR(_xlfn.XLOOKUP(X43,Lookups!$H:$H,Lookups!$I:$I,""),""))</f>
        <v/>
      </c>
      <c r="Z43" s="6"/>
      <c r="AA43" s="6"/>
      <c r="AB43" s="8"/>
      <c r="AC43" s="8"/>
      <c r="AD43" s="39" t="str">
        <f t="shared" si="0"/>
        <v/>
      </c>
      <c r="AE43" s="6"/>
      <c r="AF43" s="6"/>
      <c r="AG43" s="6"/>
      <c r="AH43" s="39" t="str">
        <f>IF(AG43="","",IFERROR(_xlfn.XLOOKUP(AG43,Lookups!$H$2:$H$103,Lookups!$I$2:$I$103,""),""))</f>
        <v/>
      </c>
      <c r="AI43" s="6"/>
      <c r="AJ43" s="47"/>
      <c r="AK43" s="8"/>
    </row>
    <row r="44" spans="1:37" x14ac:dyDescent="0.25">
      <c r="A44" s="6"/>
      <c r="B44" s="6"/>
      <c r="C44" s="6"/>
      <c r="D44" s="8"/>
      <c r="E44" s="8"/>
      <c r="F44" s="6"/>
      <c r="G44" s="6"/>
      <c r="H44" s="6"/>
      <c r="I44" s="6"/>
      <c r="J44" s="6"/>
      <c r="K44" s="8"/>
      <c r="L44" s="6"/>
      <c r="M44" s="8"/>
      <c r="N44" s="8"/>
      <c r="O44" s="6"/>
      <c r="P44" s="6"/>
      <c r="Q44" s="6"/>
      <c r="R44" s="8"/>
      <c r="S44" s="6"/>
      <c r="T44" s="6"/>
      <c r="U44" s="6"/>
      <c r="V44" s="6"/>
      <c r="W44" s="64" t="str">
        <f>IF(X44="","",IFERROR(_xlfn.XLOOKUP(X44,Lookups!$H:$H,Lookups!$G:$G,""),""))</f>
        <v/>
      </c>
      <c r="X44" s="6"/>
      <c r="Y44" s="39" t="str">
        <f>IF(X44="","",IFERROR(_xlfn.XLOOKUP(X44,Lookups!$H:$H,Lookups!$I:$I,""),""))</f>
        <v/>
      </c>
      <c r="Z44" s="6"/>
      <c r="AA44" s="6"/>
      <c r="AB44" s="8"/>
      <c r="AC44" s="8"/>
      <c r="AD44" s="39" t="str">
        <f t="shared" si="0"/>
        <v/>
      </c>
      <c r="AE44" s="6"/>
      <c r="AF44" s="6"/>
      <c r="AG44" s="6"/>
      <c r="AH44" s="39" t="str">
        <f>IF(AG44="","",IFERROR(_xlfn.XLOOKUP(AG44,Lookups!$H$2:$H$103,Lookups!$I$2:$I$103,""),""))</f>
        <v/>
      </c>
      <c r="AI44" s="6"/>
      <c r="AJ44" s="47"/>
      <c r="AK44" s="8"/>
    </row>
    <row r="45" spans="1:37" x14ac:dyDescent="0.25">
      <c r="A45" s="6"/>
      <c r="B45" s="6"/>
      <c r="C45" s="6"/>
      <c r="D45" s="8"/>
      <c r="E45" s="8"/>
      <c r="F45" s="6"/>
      <c r="G45" s="6"/>
      <c r="H45" s="6"/>
      <c r="I45" s="6"/>
      <c r="J45" s="6"/>
      <c r="K45" s="8"/>
      <c r="L45" s="6"/>
      <c r="M45" s="8"/>
      <c r="N45" s="8"/>
      <c r="O45" s="6"/>
      <c r="P45" s="6"/>
      <c r="Q45" s="6"/>
      <c r="R45" s="8"/>
      <c r="S45" s="6"/>
      <c r="T45" s="6"/>
      <c r="U45" s="6"/>
      <c r="V45" s="6"/>
      <c r="W45" s="64" t="str">
        <f>IF(X45="","",IFERROR(_xlfn.XLOOKUP(X45,Lookups!$H:$H,Lookups!$G:$G,""),""))</f>
        <v/>
      </c>
      <c r="X45" s="6"/>
      <c r="Y45" s="39" t="str">
        <f>IF(X45="","",IFERROR(_xlfn.XLOOKUP(X45,Lookups!$H:$H,Lookups!$I:$I,""),""))</f>
        <v/>
      </c>
      <c r="Z45" s="6"/>
      <c r="AA45" s="6"/>
      <c r="AB45" s="8"/>
      <c r="AC45" s="8"/>
      <c r="AD45" s="39" t="str">
        <f t="shared" si="0"/>
        <v/>
      </c>
      <c r="AE45" s="6"/>
      <c r="AF45" s="6"/>
      <c r="AG45" s="6"/>
      <c r="AH45" s="39" t="str">
        <f>IF(AG45="","",IFERROR(_xlfn.XLOOKUP(AG45,Lookups!$H$2:$H$103,Lookups!$I$2:$I$103,""),""))</f>
        <v/>
      </c>
      <c r="AI45" s="6"/>
      <c r="AJ45" s="47"/>
      <c r="AK45" s="8"/>
    </row>
    <row r="46" spans="1:37" x14ac:dyDescent="0.25">
      <c r="A46" s="6"/>
      <c r="B46" s="6"/>
      <c r="C46" s="6"/>
      <c r="D46" s="8"/>
      <c r="E46" s="8"/>
      <c r="F46" s="6"/>
      <c r="G46" s="6"/>
      <c r="H46" s="6"/>
      <c r="I46" s="6"/>
      <c r="J46" s="6"/>
      <c r="K46" s="8"/>
      <c r="L46" s="6"/>
      <c r="M46" s="8"/>
      <c r="N46" s="8"/>
      <c r="O46" s="6"/>
      <c r="P46" s="6"/>
      <c r="Q46" s="6"/>
      <c r="R46" s="8"/>
      <c r="S46" s="6"/>
      <c r="T46" s="6"/>
      <c r="U46" s="6"/>
      <c r="V46" s="6"/>
      <c r="W46" s="64" t="str">
        <f>IF(X46="","",IFERROR(_xlfn.XLOOKUP(X46,Lookups!$H:$H,Lookups!$G:$G,""),""))</f>
        <v/>
      </c>
      <c r="X46" s="6"/>
      <c r="Y46" s="39" t="str">
        <f>IF(X46="","",IFERROR(_xlfn.XLOOKUP(X46,Lookups!$H:$H,Lookups!$I:$I,""),""))</f>
        <v/>
      </c>
      <c r="Z46" s="6"/>
      <c r="AA46" s="6"/>
      <c r="AB46" s="8"/>
      <c r="AC46" s="8"/>
      <c r="AD46" s="39" t="str">
        <f t="shared" si="0"/>
        <v/>
      </c>
      <c r="AE46" s="6"/>
      <c r="AF46" s="6"/>
      <c r="AG46" s="6"/>
      <c r="AH46" s="39" t="str">
        <f>IF(AG46="","",IFERROR(_xlfn.XLOOKUP(AG46,Lookups!$H$2:$H$103,Lookups!$I$2:$I$103,""),""))</f>
        <v/>
      </c>
      <c r="AI46" s="6"/>
      <c r="AJ46" s="47"/>
      <c r="AK46" s="8"/>
    </row>
    <row r="47" spans="1:37" x14ac:dyDescent="0.25">
      <c r="A47" s="6"/>
      <c r="B47" s="6"/>
      <c r="C47" s="6"/>
      <c r="D47" s="8"/>
      <c r="E47" s="8"/>
      <c r="F47" s="6"/>
      <c r="G47" s="6"/>
      <c r="H47" s="6"/>
      <c r="I47" s="6"/>
      <c r="J47" s="6"/>
      <c r="K47" s="8"/>
      <c r="L47" s="6"/>
      <c r="M47" s="8"/>
      <c r="N47" s="8"/>
      <c r="O47" s="6"/>
      <c r="P47" s="6"/>
      <c r="Q47" s="6"/>
      <c r="R47" s="8"/>
      <c r="S47" s="6"/>
      <c r="T47" s="6"/>
      <c r="U47" s="6"/>
      <c r="V47" s="6"/>
      <c r="W47" s="64" t="str">
        <f>IF(X47="","",IFERROR(_xlfn.XLOOKUP(X47,Lookups!$H:$H,Lookups!$G:$G,""),""))</f>
        <v/>
      </c>
      <c r="X47" s="6"/>
      <c r="Y47" s="39" t="str">
        <f>IF(X47="","",IFERROR(_xlfn.XLOOKUP(X47,Lookups!$H:$H,Lookups!$I:$I,""),""))</f>
        <v/>
      </c>
      <c r="Z47" s="6"/>
      <c r="AA47" s="6"/>
      <c r="AB47" s="8"/>
      <c r="AC47" s="8"/>
      <c r="AD47" s="39" t="str">
        <f t="shared" si="0"/>
        <v/>
      </c>
      <c r="AE47" s="6"/>
      <c r="AF47" s="6"/>
      <c r="AG47" s="6"/>
      <c r="AH47" s="39" t="str">
        <f>IF(AG47="","",IFERROR(_xlfn.XLOOKUP(AG47,Lookups!$H$2:$H$103,Lookups!$I$2:$I$103,""),""))</f>
        <v/>
      </c>
      <c r="AI47" s="6"/>
      <c r="AJ47" s="47"/>
      <c r="AK47" s="8"/>
    </row>
    <row r="48" spans="1:37" x14ac:dyDescent="0.25">
      <c r="A48" s="6"/>
      <c r="B48" s="6"/>
      <c r="C48" s="6"/>
      <c r="D48" s="8"/>
      <c r="E48" s="8"/>
      <c r="F48" s="6"/>
      <c r="G48" s="6"/>
      <c r="H48" s="6"/>
      <c r="I48" s="6"/>
      <c r="J48" s="6"/>
      <c r="K48" s="8"/>
      <c r="L48" s="6"/>
      <c r="M48" s="8"/>
      <c r="N48" s="8"/>
      <c r="O48" s="6"/>
      <c r="P48" s="6"/>
      <c r="Q48" s="6"/>
      <c r="R48" s="8"/>
      <c r="S48" s="6"/>
      <c r="T48" s="6"/>
      <c r="U48" s="6"/>
      <c r="V48" s="6"/>
      <c r="W48" s="64" t="str">
        <f>IF(X48="","",IFERROR(_xlfn.XLOOKUP(X48,Lookups!$H:$H,Lookups!$G:$G,""),""))</f>
        <v/>
      </c>
      <c r="X48" s="6"/>
      <c r="Y48" s="39" t="str">
        <f>IF(X48="","",IFERROR(_xlfn.XLOOKUP(X48,Lookups!$H:$H,Lookups!$I:$I,""),""))</f>
        <v/>
      </c>
      <c r="Z48" s="6"/>
      <c r="AA48" s="6"/>
      <c r="AB48" s="8"/>
      <c r="AC48" s="8"/>
      <c r="AD48" s="39" t="str">
        <f t="shared" si="0"/>
        <v/>
      </c>
      <c r="AE48" s="6"/>
      <c r="AF48" s="6"/>
      <c r="AG48" s="6"/>
      <c r="AH48" s="39" t="str">
        <f>IF(AG48="","",IFERROR(_xlfn.XLOOKUP(AG48,Lookups!$H$2:$H$103,Lookups!$I$2:$I$103,""),""))</f>
        <v/>
      </c>
      <c r="AI48" s="6"/>
      <c r="AJ48" s="47"/>
      <c r="AK48" s="8"/>
    </row>
    <row r="49" spans="1:37" x14ac:dyDescent="0.25">
      <c r="A49" s="6"/>
      <c r="B49" s="6"/>
      <c r="C49" s="6"/>
      <c r="D49" s="8"/>
      <c r="E49" s="8"/>
      <c r="F49" s="6"/>
      <c r="G49" s="6"/>
      <c r="H49" s="6"/>
      <c r="I49" s="6"/>
      <c r="J49" s="6"/>
      <c r="K49" s="8"/>
      <c r="L49" s="6"/>
      <c r="M49" s="8"/>
      <c r="N49" s="8"/>
      <c r="O49" s="6"/>
      <c r="P49" s="6"/>
      <c r="Q49" s="6"/>
      <c r="R49" s="8"/>
      <c r="S49" s="6"/>
      <c r="T49" s="6"/>
      <c r="U49" s="6"/>
      <c r="V49" s="6"/>
      <c r="W49" s="64" t="str">
        <f>IF(X49="","",IFERROR(_xlfn.XLOOKUP(X49,Lookups!$H:$H,Lookups!$G:$G,""),""))</f>
        <v/>
      </c>
      <c r="X49" s="6"/>
      <c r="Y49" s="39" t="str">
        <f>IF(X49="","",IFERROR(_xlfn.XLOOKUP(X49,Lookups!$H:$H,Lookups!$I:$I,""),""))</f>
        <v/>
      </c>
      <c r="Z49" s="6"/>
      <c r="AA49" s="6"/>
      <c r="AB49" s="8"/>
      <c r="AC49" s="8"/>
      <c r="AD49" s="39" t="str">
        <f t="shared" si="0"/>
        <v/>
      </c>
      <c r="AE49" s="6"/>
      <c r="AF49" s="6"/>
      <c r="AG49" s="6"/>
      <c r="AH49" s="39" t="str">
        <f>IF(AG49="","",IFERROR(_xlfn.XLOOKUP(AG49,Lookups!$H$2:$H$103,Lookups!$I$2:$I$103,""),""))</f>
        <v/>
      </c>
      <c r="AI49" s="6"/>
      <c r="AJ49" s="47"/>
      <c r="AK49" s="8"/>
    </row>
    <row r="50" spans="1:37" x14ac:dyDescent="0.25">
      <c r="A50" s="6"/>
      <c r="B50" s="6"/>
      <c r="C50" s="6"/>
      <c r="D50" s="8"/>
      <c r="E50" s="8"/>
      <c r="F50" s="6"/>
      <c r="G50" s="6"/>
      <c r="H50" s="6"/>
      <c r="I50" s="6"/>
      <c r="J50" s="6"/>
      <c r="K50" s="8"/>
      <c r="L50" s="6"/>
      <c r="M50" s="8"/>
      <c r="N50" s="8"/>
      <c r="O50" s="6"/>
      <c r="P50" s="6"/>
      <c r="Q50" s="6"/>
      <c r="R50" s="8"/>
      <c r="S50" s="6"/>
      <c r="T50" s="6"/>
      <c r="U50" s="6"/>
      <c r="V50" s="6"/>
      <c r="W50" s="64" t="str">
        <f>IF(X50="","",IFERROR(_xlfn.XLOOKUP(X50,Lookups!$H:$H,Lookups!$G:$G,""),""))</f>
        <v/>
      </c>
      <c r="X50" s="6"/>
      <c r="Y50" s="39" t="str">
        <f>IF(X50="","",IFERROR(_xlfn.XLOOKUP(X50,Lookups!$H:$H,Lookups!$I:$I,""),""))</f>
        <v/>
      </c>
      <c r="Z50" s="6"/>
      <c r="AA50" s="6"/>
      <c r="AB50" s="8"/>
      <c r="AC50" s="8"/>
      <c r="AD50" s="39" t="str">
        <f t="shared" si="0"/>
        <v/>
      </c>
      <c r="AE50" s="6"/>
      <c r="AF50" s="6"/>
      <c r="AG50" s="6"/>
      <c r="AH50" s="39" t="str">
        <f>IF(AG50="","",IFERROR(_xlfn.XLOOKUP(AG50,Lookups!$H$2:$H$103,Lookups!$I$2:$I$103,""),""))</f>
        <v/>
      </c>
      <c r="AI50" s="6"/>
      <c r="AJ50" s="47"/>
      <c r="AK50" s="8"/>
    </row>
    <row r="51" spans="1:37" x14ac:dyDescent="0.25">
      <c r="A51" s="6"/>
      <c r="B51" s="6"/>
      <c r="C51" s="6"/>
      <c r="D51" s="8"/>
      <c r="E51" s="8"/>
      <c r="F51" s="6"/>
      <c r="G51" s="6"/>
      <c r="H51" s="6"/>
      <c r="I51" s="6"/>
      <c r="J51" s="6"/>
      <c r="K51" s="8"/>
      <c r="L51" s="6"/>
      <c r="M51" s="8"/>
      <c r="N51" s="8"/>
      <c r="O51" s="6"/>
      <c r="P51" s="6"/>
      <c r="Q51" s="6"/>
      <c r="R51" s="8"/>
      <c r="S51" s="6"/>
      <c r="T51" s="6"/>
      <c r="U51" s="6"/>
      <c r="V51" s="6"/>
      <c r="W51" s="64" t="str">
        <f>IF(X51="","",IFERROR(_xlfn.XLOOKUP(X51,Lookups!$H:$H,Lookups!$G:$G,""),""))</f>
        <v/>
      </c>
      <c r="X51" s="6"/>
      <c r="Y51" s="39" t="str">
        <f>IF(X51="","",IFERROR(_xlfn.XLOOKUP(X51,Lookups!$H:$H,Lookups!$I:$I,""),""))</f>
        <v/>
      </c>
      <c r="Z51" s="6"/>
      <c r="AA51" s="6"/>
      <c r="AB51" s="8"/>
      <c r="AC51" s="8"/>
      <c r="AD51" s="39" t="str">
        <f t="shared" si="0"/>
        <v/>
      </c>
      <c r="AE51" s="6"/>
      <c r="AF51" s="6"/>
      <c r="AG51" s="6"/>
      <c r="AH51" s="39" t="str">
        <f>IF(AG51="","",IFERROR(_xlfn.XLOOKUP(AG51,Lookups!$H$2:$H$103,Lookups!$I$2:$I$103,""),""))</f>
        <v/>
      </c>
      <c r="AI51" s="6"/>
      <c r="AJ51" s="47"/>
      <c r="AK51" s="8"/>
    </row>
    <row r="52" spans="1:37" x14ac:dyDescent="0.25">
      <c r="A52" s="6"/>
      <c r="B52" s="6"/>
      <c r="C52" s="6"/>
      <c r="D52" s="8"/>
      <c r="E52" s="8"/>
      <c r="F52" s="6"/>
      <c r="G52" s="6"/>
      <c r="H52" s="6"/>
      <c r="I52" s="6"/>
      <c r="J52" s="6"/>
      <c r="K52" s="8"/>
      <c r="L52" s="6"/>
      <c r="M52" s="8"/>
      <c r="N52" s="8"/>
      <c r="O52" s="6"/>
      <c r="P52" s="6"/>
      <c r="Q52" s="6"/>
      <c r="R52" s="8"/>
      <c r="S52" s="6"/>
      <c r="T52" s="6"/>
      <c r="U52" s="6"/>
      <c r="V52" s="6"/>
      <c r="W52" s="64" t="str">
        <f>IF(X52="","",IFERROR(_xlfn.XLOOKUP(X52,Lookups!$H:$H,Lookups!$G:$G,""),""))</f>
        <v/>
      </c>
      <c r="X52" s="6"/>
      <c r="Y52" s="39" t="str">
        <f>IF(X52="","",IFERROR(_xlfn.XLOOKUP(X52,Lookups!$H:$H,Lookups!$I:$I,""),""))</f>
        <v/>
      </c>
      <c r="Z52" s="6"/>
      <c r="AA52" s="6"/>
      <c r="AB52" s="8"/>
      <c r="AC52" s="8"/>
      <c r="AD52" s="39" t="str">
        <f>IF(OR(ISBLANK(AB52),ISBLANK(AC52)),"",(AC52-AB52)+1)</f>
        <v/>
      </c>
      <c r="AE52" s="6"/>
      <c r="AF52" s="6"/>
      <c r="AG52" s="6"/>
      <c r="AH52" s="39" t="str">
        <f>IF(AG52="","",IFERROR(_xlfn.XLOOKUP(AG52,Lookups!$H$2:$H$103,Lookups!$I$2:$I$103,""),""))</f>
        <v/>
      </c>
      <c r="AI52" s="6"/>
      <c r="AJ52" s="47"/>
      <c r="AK52" s="8"/>
    </row>
    <row r="53" spans="1:37" x14ac:dyDescent="0.25">
      <c r="A53" s="6"/>
      <c r="B53" s="6"/>
      <c r="C53" s="6"/>
      <c r="D53" s="8"/>
      <c r="E53" s="8"/>
      <c r="F53" s="6"/>
      <c r="G53" s="6"/>
      <c r="H53" s="6"/>
      <c r="I53" s="6"/>
      <c r="J53" s="6"/>
      <c r="K53" s="8"/>
      <c r="L53" s="6"/>
      <c r="M53" s="8"/>
      <c r="N53" s="8"/>
      <c r="O53" s="6"/>
      <c r="P53" s="6"/>
      <c r="Q53" s="6"/>
      <c r="R53" s="8"/>
      <c r="S53" s="6"/>
      <c r="T53" s="6"/>
      <c r="U53" s="6"/>
      <c r="V53" s="6"/>
      <c r="W53" s="64" t="str">
        <f>IF(X53="","",IFERROR(_xlfn.XLOOKUP(X53,Lookups!$H:$H,Lookups!$G:$G,""),""))</f>
        <v/>
      </c>
      <c r="X53" s="6"/>
      <c r="Y53" s="39" t="str">
        <f>IF(X53="","",IFERROR(_xlfn.XLOOKUP(X53,Lookups!$H:$H,Lookups!$I:$I,""),""))</f>
        <v/>
      </c>
      <c r="Z53" s="6"/>
      <c r="AA53" s="6"/>
      <c r="AB53" s="8"/>
      <c r="AC53" s="8"/>
      <c r="AD53" s="39" t="str">
        <f>IF(OR(ISBLANK(AB53),ISBLANK(AC53)),"",(AC53-AB53)+1)</f>
        <v/>
      </c>
      <c r="AE53" s="6"/>
      <c r="AF53" s="6"/>
      <c r="AG53" s="6"/>
      <c r="AH53" s="39" t="str">
        <f>IF(AG53="","",IFERROR(_xlfn.XLOOKUP(AG53,Lookups!$H$2:$H$103,Lookups!$I$2:$I$103,""),""))</f>
        <v/>
      </c>
      <c r="AI53" s="6"/>
      <c r="AJ53" s="47"/>
      <c r="AK53" s="8"/>
    </row>
    <row r="54" spans="1:37" x14ac:dyDescent="0.25">
      <c r="A54" s="6"/>
      <c r="B54" s="6"/>
      <c r="C54" s="6"/>
      <c r="D54" s="8"/>
      <c r="E54" s="8"/>
      <c r="F54" s="6"/>
      <c r="G54" s="6"/>
      <c r="H54" s="6"/>
      <c r="I54" s="6"/>
      <c r="J54" s="6"/>
      <c r="K54" s="8"/>
      <c r="L54" s="6"/>
      <c r="M54" s="8"/>
      <c r="N54" s="8"/>
      <c r="O54" s="6"/>
      <c r="P54" s="6"/>
      <c r="Q54" s="6"/>
      <c r="R54" s="8"/>
      <c r="S54" s="6"/>
      <c r="T54" s="6"/>
      <c r="U54" s="6"/>
      <c r="V54" s="6"/>
      <c r="W54" s="64" t="str">
        <f>IF(X54="","",IFERROR(_xlfn.XLOOKUP(X54,Lookups!$H:$H,Lookups!$G:$G,""),""))</f>
        <v/>
      </c>
      <c r="X54" s="6"/>
      <c r="Y54" s="39" t="str">
        <f>IF(X54="","",IFERROR(_xlfn.XLOOKUP(X54,Lookups!$H:$H,Lookups!$I:$I,""),""))</f>
        <v/>
      </c>
      <c r="Z54" s="6"/>
      <c r="AA54" s="6"/>
      <c r="AB54" s="8"/>
      <c r="AC54" s="8"/>
      <c r="AD54" s="39" t="str">
        <f>IF(OR(ISBLANK(AB54),ISBLANK(AC54)),"",(AC54-AB54)+1)</f>
        <v/>
      </c>
      <c r="AE54" s="6"/>
      <c r="AF54" s="6"/>
      <c r="AG54" s="6"/>
      <c r="AH54" s="39" t="str">
        <f>IF(AG54="","",IFERROR(_xlfn.XLOOKUP(AG54,Lookups!$H$2:$H$103,Lookups!$I$2:$I$103,""),""))</f>
        <v/>
      </c>
      <c r="AI54" s="6"/>
      <c r="AJ54" s="47"/>
      <c r="AK54" s="8"/>
    </row>
  </sheetData>
  <sheetProtection formatCells="0" formatColumns="0" formatRows="0" insertRows="0" deleteRows="0" sort="0" autoFilter="0" pivotTables="0"/>
  <mergeCells count="8">
    <mergeCell ref="W2:AH2"/>
    <mergeCell ref="AI2:AK2"/>
    <mergeCell ref="A1:C1"/>
    <mergeCell ref="A2:C2"/>
    <mergeCell ref="D2:G2"/>
    <mergeCell ref="J2:L2"/>
    <mergeCell ref="M2:P2"/>
    <mergeCell ref="Q2:V2"/>
  </mergeCells>
  <dataValidations count="11">
    <dataValidation type="list" allowBlank="1" showInputMessage="1" showErrorMessage="1" sqref="AA4:AA54" xr:uid="{D15D0C83-710F-4C52-AEA7-CED773B91B95}">
      <formula1>INDIRECT("Antimicrobial_Origination[Antimicrobial Origination]")</formula1>
    </dataValidation>
    <dataValidation type="list" allowBlank="1" showInputMessage="1" showErrorMessage="1" sqref="AG4:AG54 X4:X54" xr:uid="{69C84186-1BAA-4ABF-98F3-35A25F1023F9}">
      <formula1>INDIRECT("Antimicrobial[Antimicrobial]")</formula1>
    </dataValidation>
    <dataValidation type="list" allowBlank="1" showInputMessage="1" showErrorMessage="1" sqref="AJ4:AJ54" xr:uid="{F22E3EF5-9FB3-40D9-84E9-481029D55F66}">
      <formula1>INDIRECT("Precautions")</formula1>
    </dataValidation>
    <dataValidation type="list" allowBlank="1" showInputMessage="1" showErrorMessage="1" sqref="P4:P54" xr:uid="{F328B9AD-BB2D-419C-97F4-9F7D0A16FB42}">
      <formula1>"NH/SNF ,Home ,Other Inpatient Setting ,Unknown"</formula1>
    </dataValidation>
    <dataValidation type="list" allowBlank="1" showInputMessage="1" showErrorMessage="1" sqref="F4:F54" xr:uid="{746C6F1E-C2B9-48E8-8F6D-E9F24051A169}">
      <formula1>"Hospital,HHA,Home,Hospice,Other"</formula1>
    </dataValidation>
    <dataValidation type="custom" allowBlank="1" showInputMessage="1" showErrorMessage="1" sqref="AD4:AD54" xr:uid="{1A7C1F73-8830-46DC-9254-08AD43F2EB24}">
      <formula1>""</formula1>
    </dataValidation>
    <dataValidation type="list" allowBlank="1" showInputMessage="1" showErrorMessage="1" sqref="T4:T54" xr:uid="{25C8ED6A-F6BB-4873-ADC6-736B4DAE7873}">
      <formula1>INDIRECT("Specimen_Source[Specimen Source]")</formula1>
    </dataValidation>
    <dataValidation type="list" allowBlank="1" showInputMessage="1" showErrorMessage="1" sqref="J4:J54" xr:uid="{DE211346-51CF-48A1-9A2A-2FC40EBE2E85}">
      <formula1>INDIRECT("Infection_type[infection type]")</formula1>
    </dataValidation>
    <dataValidation type="list" allowBlank="1" showInputMessage="1" showErrorMessage="1" sqref="U4:U54 AE4:AF54 O4:O54 Q4:Q54 AI4:AI54" xr:uid="{8145DAD2-BD47-4C10-8315-A4B8D04475EA}">
      <formula1>"Yes, No"</formula1>
    </dataValidation>
    <dataValidation type="list" allowBlank="1" showInputMessage="1" showErrorMessage="1" sqref="L4:L54" xr:uid="{BD6D35F6-CC51-45DF-A372-1C997355399B}">
      <formula1>INDIRECT("Device_Type[Device_Type]")</formula1>
    </dataValidation>
    <dataValidation type="list" allowBlank="1" showInputMessage="1" showErrorMessage="1" sqref="H4:I54" xr:uid="{9D09D99C-F96D-4A8D-822B-A3CA23A02CC7}">
      <formula1>"Yes, No, Unknown"</formula1>
    </dataValidation>
  </dataValidations>
  <pageMargins left="0.7" right="0.7" top="0.75" bottom="0.75" header="0.3" footer="0.3"/>
  <pageSetup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C6815-AB0D-41BA-9B3A-FF3286570FF3}">
  <dimension ref="A1:AK54"/>
  <sheetViews>
    <sheetView showGridLines="0" zoomScaleNormal="100" workbookViewId="0">
      <pane xSplit="3" ySplit="3" topLeftCell="D4" activePane="bottomRight" state="frozen"/>
      <selection pane="topRight" activeCell="W1" sqref="W1"/>
      <selection pane="bottomLeft" activeCell="W1" sqref="W1"/>
      <selection pane="bottomRight" activeCell="A2" sqref="A2:C2"/>
    </sheetView>
  </sheetViews>
  <sheetFormatPr defaultColWidth="9.140625" defaultRowHeight="15" x14ac:dyDescent="0.25"/>
  <cols>
    <col min="1" max="1" width="13.42578125" style="7" customWidth="1"/>
    <col min="2" max="3" width="11" style="7" customWidth="1"/>
    <col min="4" max="4" width="14.28515625" style="7" bestFit="1" customWidth="1"/>
    <col min="5" max="9" width="14.28515625" style="7" customWidth="1"/>
    <col min="10" max="10" width="27.7109375" style="7" customWidth="1"/>
    <col min="11" max="11" width="14.140625" style="7" customWidth="1"/>
    <col min="12" max="12" width="12" style="7" customWidth="1"/>
    <col min="13" max="13" width="16.5703125" style="7" customWidth="1"/>
    <col min="14" max="14" width="14.85546875" style="7" customWidth="1"/>
    <col min="15" max="15" width="13.42578125" style="7" customWidth="1"/>
    <col min="16" max="16" width="19.7109375" style="7" customWidth="1"/>
    <col min="17" max="17" width="12" style="7" customWidth="1"/>
    <col min="18" max="18" width="13.140625" style="7" customWidth="1"/>
    <col min="19" max="19" width="15" style="7" bestFit="1" customWidth="1"/>
    <col min="20" max="20" width="12" style="7" customWidth="1"/>
    <col min="21" max="21" width="14.7109375" style="7" customWidth="1"/>
    <col min="22" max="22" width="12" style="7" customWidth="1"/>
    <col min="23" max="23" width="18" style="7" customWidth="1"/>
    <col min="24" max="24" width="23" style="7" customWidth="1"/>
    <col min="25" max="25" width="35" style="7" customWidth="1"/>
    <col min="26" max="26" width="19.140625" style="7" customWidth="1"/>
    <col min="27" max="27" width="13.140625" style="7" bestFit="1" customWidth="1"/>
    <col min="28" max="28" width="14.7109375" style="7" customWidth="1"/>
    <col min="29" max="29" width="14.85546875" style="7" customWidth="1"/>
    <col min="30" max="30" width="12" style="7" customWidth="1"/>
    <col min="31" max="31" width="23.42578125" style="7" customWidth="1"/>
    <col min="32" max="32" width="18.28515625" style="7" customWidth="1"/>
    <col min="33" max="33" width="17.85546875" style="7" customWidth="1"/>
    <col min="34" max="35" width="19.28515625" style="7" customWidth="1"/>
    <col min="36" max="36" width="13" style="7" bestFit="1" customWidth="1"/>
    <col min="37" max="37" width="11.85546875" style="7" bestFit="1" customWidth="1"/>
    <col min="38" max="16384" width="9.140625" style="7"/>
  </cols>
  <sheetData>
    <row r="1" spans="1:37" ht="39" customHeight="1" x14ac:dyDescent="0.55000000000000004">
      <c r="A1" s="72" t="s">
        <v>105</v>
      </c>
      <c r="B1" s="72"/>
      <c r="C1" s="72"/>
      <c r="D1" s="40" t="s">
        <v>239</v>
      </c>
    </row>
    <row r="2" spans="1:37" s="18" customFormat="1" x14ac:dyDescent="0.25">
      <c r="A2" s="67" t="s">
        <v>306</v>
      </c>
      <c r="B2" s="68"/>
      <c r="C2" s="68"/>
      <c r="D2" s="70" t="s">
        <v>76</v>
      </c>
      <c r="E2" s="70"/>
      <c r="F2" s="70"/>
      <c r="G2" s="71"/>
      <c r="H2" s="33"/>
      <c r="I2" s="33"/>
      <c r="J2" s="85" t="s">
        <v>77</v>
      </c>
      <c r="K2" s="86"/>
      <c r="L2" s="87"/>
      <c r="M2" s="88" t="s">
        <v>78</v>
      </c>
      <c r="N2" s="70"/>
      <c r="O2" s="70"/>
      <c r="P2" s="71"/>
      <c r="Q2" s="89" t="s">
        <v>79</v>
      </c>
      <c r="R2" s="89"/>
      <c r="S2" s="89"/>
      <c r="T2" s="89"/>
      <c r="U2" s="89"/>
      <c r="V2" s="89"/>
      <c r="W2" s="88" t="s">
        <v>253</v>
      </c>
      <c r="X2" s="70"/>
      <c r="Y2" s="70"/>
      <c r="Z2" s="70"/>
      <c r="AA2" s="70"/>
      <c r="AB2" s="70"/>
      <c r="AC2" s="70"/>
      <c r="AD2" s="70"/>
      <c r="AE2" s="70"/>
      <c r="AF2" s="70"/>
      <c r="AG2" s="70"/>
      <c r="AH2" s="71"/>
      <c r="AI2" s="90" t="s">
        <v>80</v>
      </c>
      <c r="AJ2" s="91"/>
      <c r="AK2" s="91"/>
    </row>
    <row r="3" spans="1:37" s="19" customFormat="1" ht="90" x14ac:dyDescent="0.25">
      <c r="A3" s="5" t="s">
        <v>81</v>
      </c>
      <c r="B3" s="5" t="s">
        <v>82</v>
      </c>
      <c r="C3" s="5" t="s">
        <v>83</v>
      </c>
      <c r="D3" s="5" t="s">
        <v>84</v>
      </c>
      <c r="E3" s="5" t="s">
        <v>85</v>
      </c>
      <c r="F3" s="5" t="s">
        <v>86</v>
      </c>
      <c r="G3" s="5" t="s">
        <v>87</v>
      </c>
      <c r="H3" s="5" t="s">
        <v>236</v>
      </c>
      <c r="I3" s="5" t="s">
        <v>237</v>
      </c>
      <c r="J3" s="5" t="s">
        <v>88</v>
      </c>
      <c r="K3" s="5" t="s">
        <v>89</v>
      </c>
      <c r="L3" s="5" t="s">
        <v>90</v>
      </c>
      <c r="M3" s="5" t="s">
        <v>91</v>
      </c>
      <c r="N3" s="5" t="s">
        <v>92</v>
      </c>
      <c r="O3" s="5" t="s">
        <v>93</v>
      </c>
      <c r="P3" s="38" t="s">
        <v>235</v>
      </c>
      <c r="Q3" s="5" t="s">
        <v>94</v>
      </c>
      <c r="R3" s="5" t="s">
        <v>95</v>
      </c>
      <c r="S3" s="5" t="s">
        <v>96</v>
      </c>
      <c r="T3" s="5" t="s">
        <v>97</v>
      </c>
      <c r="U3" s="5" t="s">
        <v>305</v>
      </c>
      <c r="V3" s="5" t="s">
        <v>98</v>
      </c>
      <c r="W3" s="5" t="s">
        <v>262</v>
      </c>
      <c r="X3" s="5" t="s">
        <v>254</v>
      </c>
      <c r="Y3" s="5" t="s">
        <v>255</v>
      </c>
      <c r="Z3" s="5" t="s">
        <v>99</v>
      </c>
      <c r="AA3" s="5" t="s">
        <v>256</v>
      </c>
      <c r="AB3" s="5" t="s">
        <v>257</v>
      </c>
      <c r="AC3" s="5" t="s">
        <v>258</v>
      </c>
      <c r="AD3" s="5" t="s">
        <v>100</v>
      </c>
      <c r="AE3" s="5" t="s">
        <v>101</v>
      </c>
      <c r="AF3" s="5" t="s">
        <v>259</v>
      </c>
      <c r="AG3" s="5" t="s">
        <v>260</v>
      </c>
      <c r="AH3" s="5" t="s">
        <v>261</v>
      </c>
      <c r="AI3" s="20" t="s">
        <v>102</v>
      </c>
      <c r="AJ3" s="20" t="s">
        <v>252</v>
      </c>
      <c r="AK3" s="20" t="s">
        <v>103</v>
      </c>
    </row>
    <row r="4" spans="1:37" x14ac:dyDescent="0.25">
      <c r="A4" s="6"/>
      <c r="B4" s="6"/>
      <c r="C4" s="6"/>
      <c r="D4" s="8"/>
      <c r="E4" s="8"/>
      <c r="F4" s="6"/>
      <c r="G4" s="6"/>
      <c r="H4" s="6"/>
      <c r="I4" s="6"/>
      <c r="J4" s="6"/>
      <c r="K4" s="8"/>
      <c r="L4" s="6"/>
      <c r="M4" s="8"/>
      <c r="N4" s="8"/>
      <c r="O4" s="6"/>
      <c r="P4" s="6"/>
      <c r="Q4" s="6"/>
      <c r="R4" s="8"/>
      <c r="S4" s="6"/>
      <c r="T4" s="6"/>
      <c r="U4" s="6"/>
      <c r="V4" s="6"/>
      <c r="W4" s="64" t="str">
        <f>IF(X4="","",IFERROR(_xlfn.XLOOKUP(X4,Lookups!$H:$H,Lookups!$G:$G,""),""))</f>
        <v/>
      </c>
      <c r="X4" s="6"/>
      <c r="Y4" s="39" t="str">
        <f>IF(X4="","",IFERROR(_xlfn.XLOOKUP(X4,Lookups!$H:$H,Lookups!$I:$I,""),""))</f>
        <v/>
      </c>
      <c r="Z4" s="6"/>
      <c r="AA4" s="6"/>
      <c r="AB4" s="8"/>
      <c r="AC4" s="8"/>
      <c r="AD4" s="39" t="str">
        <f t="shared" ref="AD4:AD51" si="0">IF(OR(ISBLANK(AB4),ISBLANK(AC4)),"",(AC4-AB4)+1)</f>
        <v/>
      </c>
      <c r="AE4" s="6"/>
      <c r="AF4" s="6"/>
      <c r="AG4" s="6"/>
      <c r="AH4" s="39" t="str">
        <f>IF(AG4="","",IFERROR(_xlfn.XLOOKUP(AG4,Lookups!$H$2:$H$103,Lookups!$I$2:$I$103,""),""))</f>
        <v/>
      </c>
      <c r="AI4" s="6"/>
      <c r="AJ4" s="47"/>
      <c r="AK4" s="8"/>
    </row>
    <row r="5" spans="1:37" x14ac:dyDescent="0.25">
      <c r="A5" s="6"/>
      <c r="B5" s="6"/>
      <c r="C5" s="6"/>
      <c r="D5" s="8"/>
      <c r="E5" s="8"/>
      <c r="F5" s="6"/>
      <c r="G5" s="6"/>
      <c r="H5" s="6"/>
      <c r="I5" s="6"/>
      <c r="J5" s="6"/>
      <c r="K5" s="8"/>
      <c r="L5" s="6"/>
      <c r="M5" s="8"/>
      <c r="N5" s="8"/>
      <c r="O5" s="6"/>
      <c r="P5" s="6"/>
      <c r="Q5" s="6"/>
      <c r="R5" s="8"/>
      <c r="S5" s="6"/>
      <c r="T5" s="6"/>
      <c r="U5" s="6"/>
      <c r="V5" s="6"/>
      <c r="W5" s="64" t="str">
        <f>IF(X5="","",IFERROR(_xlfn.XLOOKUP(X5,Lookups!$H:$H,Lookups!$G:$G,""),""))</f>
        <v/>
      </c>
      <c r="X5" s="6"/>
      <c r="Y5" s="39" t="str">
        <f>IF(X5="","",IFERROR(_xlfn.XLOOKUP(X5,Lookups!$H:$H,Lookups!$I:$I,""),""))</f>
        <v/>
      </c>
      <c r="Z5" s="6"/>
      <c r="AA5" s="6"/>
      <c r="AB5" s="8"/>
      <c r="AC5" s="8"/>
      <c r="AD5" s="39" t="str">
        <f t="shared" si="0"/>
        <v/>
      </c>
      <c r="AE5" s="6"/>
      <c r="AF5" s="6"/>
      <c r="AG5" s="6"/>
      <c r="AH5" s="39" t="str">
        <f>IF(AG5="","",IFERROR(_xlfn.XLOOKUP(AG5,Lookups!$H$2:$H$103,Lookups!$I$2:$I$103,""),""))</f>
        <v/>
      </c>
      <c r="AI5" s="6"/>
      <c r="AJ5" s="47"/>
      <c r="AK5" s="8"/>
    </row>
    <row r="6" spans="1:37" x14ac:dyDescent="0.25">
      <c r="A6" s="6"/>
      <c r="B6" s="6"/>
      <c r="C6" s="6"/>
      <c r="D6" s="8"/>
      <c r="E6" s="8"/>
      <c r="F6" s="6"/>
      <c r="G6" s="6"/>
      <c r="H6" s="6"/>
      <c r="I6" s="6"/>
      <c r="J6" s="6"/>
      <c r="K6" s="8"/>
      <c r="L6" s="6"/>
      <c r="M6" s="8"/>
      <c r="N6" s="8"/>
      <c r="O6" s="6"/>
      <c r="P6" s="6"/>
      <c r="Q6" s="6"/>
      <c r="R6" s="8"/>
      <c r="S6" s="6"/>
      <c r="T6" s="6"/>
      <c r="U6" s="6"/>
      <c r="V6" s="6"/>
      <c r="W6" s="64" t="str">
        <f>IF(X6="","",IFERROR(_xlfn.XLOOKUP(X6,Lookups!$H:$H,Lookups!$G:$G,""),""))</f>
        <v/>
      </c>
      <c r="X6" s="6"/>
      <c r="Y6" s="39" t="str">
        <f>IF(X6="","",IFERROR(_xlfn.XLOOKUP(X6,Lookups!$H:$H,Lookups!$I:$I,""),""))</f>
        <v/>
      </c>
      <c r="Z6" s="6"/>
      <c r="AA6" s="6"/>
      <c r="AB6" s="8"/>
      <c r="AC6" s="8"/>
      <c r="AD6" s="39" t="str">
        <f t="shared" si="0"/>
        <v/>
      </c>
      <c r="AE6" s="6"/>
      <c r="AF6" s="6"/>
      <c r="AG6" s="6"/>
      <c r="AH6" s="39" t="str">
        <f>IF(AG6="","",IFERROR(_xlfn.XLOOKUP(AG6,Lookups!$H$2:$H$103,Lookups!$I$2:$I$103,""),""))</f>
        <v/>
      </c>
      <c r="AI6" s="6"/>
      <c r="AJ6" s="47"/>
      <c r="AK6" s="8"/>
    </row>
    <row r="7" spans="1:37" x14ac:dyDescent="0.25">
      <c r="A7" s="6"/>
      <c r="B7" s="6"/>
      <c r="C7" s="6"/>
      <c r="D7" s="8"/>
      <c r="E7" s="8"/>
      <c r="F7" s="6"/>
      <c r="G7" s="6"/>
      <c r="H7" s="6"/>
      <c r="I7" s="6"/>
      <c r="J7" s="6"/>
      <c r="K7" s="8"/>
      <c r="L7" s="6"/>
      <c r="M7" s="8"/>
      <c r="N7" s="8"/>
      <c r="O7" s="6"/>
      <c r="P7" s="6"/>
      <c r="Q7" s="6"/>
      <c r="R7" s="8"/>
      <c r="S7" s="6"/>
      <c r="T7" s="6"/>
      <c r="U7" s="6"/>
      <c r="V7" s="6"/>
      <c r="W7" s="64" t="str">
        <f>IF(X7="","",IFERROR(_xlfn.XLOOKUP(X7,Lookups!$H:$H,Lookups!$G:$G,""),""))</f>
        <v/>
      </c>
      <c r="X7" s="6"/>
      <c r="Y7" s="39" t="str">
        <f>IF(X7="","",IFERROR(_xlfn.XLOOKUP(X7,Lookups!$H:$H,Lookups!$I:$I,""),""))</f>
        <v/>
      </c>
      <c r="Z7" s="6"/>
      <c r="AA7" s="6"/>
      <c r="AB7" s="8"/>
      <c r="AC7" s="8"/>
      <c r="AD7" s="39" t="str">
        <f t="shared" si="0"/>
        <v/>
      </c>
      <c r="AE7" s="6"/>
      <c r="AF7" s="6"/>
      <c r="AG7" s="6"/>
      <c r="AH7" s="39" t="str">
        <f>IF(AG7="","",IFERROR(_xlfn.XLOOKUP(AG7,Lookups!$H$2:$H$103,Lookups!$I$2:$I$103,""),""))</f>
        <v/>
      </c>
      <c r="AI7" s="6"/>
      <c r="AJ7" s="47"/>
      <c r="AK7" s="8"/>
    </row>
    <row r="8" spans="1:37" x14ac:dyDescent="0.25">
      <c r="A8" s="6"/>
      <c r="B8" s="6"/>
      <c r="C8" s="6"/>
      <c r="D8" s="8"/>
      <c r="E8" s="8"/>
      <c r="F8" s="6"/>
      <c r="G8" s="6"/>
      <c r="H8" s="6"/>
      <c r="I8" s="6"/>
      <c r="J8" s="6"/>
      <c r="K8" s="8"/>
      <c r="L8" s="6"/>
      <c r="M8" s="8"/>
      <c r="N8" s="8"/>
      <c r="O8" s="6"/>
      <c r="P8" s="6"/>
      <c r="Q8" s="6"/>
      <c r="R8" s="8"/>
      <c r="S8" s="6"/>
      <c r="T8" s="6"/>
      <c r="U8" s="6"/>
      <c r="V8" s="6"/>
      <c r="W8" s="64" t="str">
        <f>IF(X8="","",IFERROR(_xlfn.XLOOKUP(X8,Lookups!$H:$H,Lookups!$G:$G,""),""))</f>
        <v/>
      </c>
      <c r="X8" s="6"/>
      <c r="Y8" s="39" t="str">
        <f>IF(X8="","",IFERROR(_xlfn.XLOOKUP(X8,Lookups!$H:$H,Lookups!$I:$I,""),""))</f>
        <v/>
      </c>
      <c r="Z8" s="6"/>
      <c r="AA8" s="6"/>
      <c r="AB8" s="8"/>
      <c r="AC8" s="8"/>
      <c r="AD8" s="39" t="str">
        <f t="shared" si="0"/>
        <v/>
      </c>
      <c r="AE8" s="6"/>
      <c r="AF8" s="6"/>
      <c r="AG8" s="6"/>
      <c r="AH8" s="39" t="str">
        <f>IF(AG8="","",IFERROR(_xlfn.XLOOKUP(AG8,Lookups!$H$2:$H$103,Lookups!$I$2:$I$103,""),""))</f>
        <v/>
      </c>
      <c r="AI8" s="6"/>
      <c r="AJ8" s="47"/>
      <c r="AK8" s="8"/>
    </row>
    <row r="9" spans="1:37" x14ac:dyDescent="0.25">
      <c r="A9" s="6"/>
      <c r="B9" s="6"/>
      <c r="C9" s="6"/>
      <c r="D9" s="8"/>
      <c r="E9" s="8"/>
      <c r="F9" s="6"/>
      <c r="G9" s="6"/>
      <c r="H9" s="6"/>
      <c r="I9" s="6"/>
      <c r="J9" s="6"/>
      <c r="K9" s="8"/>
      <c r="L9" s="6"/>
      <c r="M9" s="8"/>
      <c r="N9" s="8"/>
      <c r="O9" s="6"/>
      <c r="P9" s="6"/>
      <c r="Q9" s="6"/>
      <c r="R9" s="8"/>
      <c r="S9" s="6"/>
      <c r="T9" s="6"/>
      <c r="U9" s="6"/>
      <c r="V9" s="6"/>
      <c r="W9" s="64" t="str">
        <f>IF(X9="","",IFERROR(_xlfn.XLOOKUP(X9,Lookups!$H:$H,Lookups!$G:$G,""),""))</f>
        <v/>
      </c>
      <c r="X9" s="6"/>
      <c r="Y9" s="39" t="str">
        <f>IF(X9="","",IFERROR(_xlfn.XLOOKUP(X9,Lookups!$H:$H,Lookups!$I:$I,""),""))</f>
        <v/>
      </c>
      <c r="Z9" s="6"/>
      <c r="AA9" s="6"/>
      <c r="AB9" s="8"/>
      <c r="AC9" s="8"/>
      <c r="AD9" s="39" t="str">
        <f t="shared" si="0"/>
        <v/>
      </c>
      <c r="AE9" s="6"/>
      <c r="AF9" s="6"/>
      <c r="AG9" s="6"/>
      <c r="AH9" s="39" t="str">
        <f>IF(AG9="","",IFERROR(_xlfn.XLOOKUP(AG9,Lookups!$H$2:$H$103,Lookups!$I$2:$I$103,""),""))</f>
        <v/>
      </c>
      <c r="AI9" s="6"/>
      <c r="AJ9" s="47"/>
      <c r="AK9" s="8"/>
    </row>
    <row r="10" spans="1:37" x14ac:dyDescent="0.25">
      <c r="A10" s="6"/>
      <c r="B10" s="6"/>
      <c r="C10" s="6"/>
      <c r="D10" s="8"/>
      <c r="E10" s="8"/>
      <c r="F10" s="6"/>
      <c r="G10" s="6"/>
      <c r="H10" s="6"/>
      <c r="I10" s="6"/>
      <c r="J10" s="6"/>
      <c r="K10" s="8"/>
      <c r="L10" s="6"/>
      <c r="M10" s="8"/>
      <c r="N10" s="8"/>
      <c r="O10" s="6"/>
      <c r="P10" s="6"/>
      <c r="Q10" s="6"/>
      <c r="R10" s="8"/>
      <c r="S10" s="6"/>
      <c r="T10" s="6"/>
      <c r="U10" s="6"/>
      <c r="V10" s="6"/>
      <c r="W10" s="64" t="str">
        <f>IF(X10="","",IFERROR(_xlfn.XLOOKUP(X10,Lookups!$H:$H,Lookups!$G:$G,""),""))</f>
        <v/>
      </c>
      <c r="X10" s="6"/>
      <c r="Y10" s="39" t="str">
        <f>IF(X10="","",IFERROR(_xlfn.XLOOKUP(X10,Lookups!$H:$H,Lookups!$I:$I,""),""))</f>
        <v/>
      </c>
      <c r="Z10" s="6"/>
      <c r="AA10" s="6"/>
      <c r="AB10" s="8"/>
      <c r="AC10" s="8"/>
      <c r="AD10" s="39" t="str">
        <f t="shared" si="0"/>
        <v/>
      </c>
      <c r="AE10" s="6"/>
      <c r="AF10" s="6"/>
      <c r="AG10" s="6"/>
      <c r="AH10" s="39" t="str">
        <f>IF(AG10="","",IFERROR(_xlfn.XLOOKUP(AG10,Lookups!$H$2:$H$103,Lookups!$I$2:$I$103,""),""))</f>
        <v/>
      </c>
      <c r="AI10" s="6"/>
      <c r="AJ10" s="47"/>
      <c r="AK10" s="8"/>
    </row>
    <row r="11" spans="1:37" x14ac:dyDescent="0.25">
      <c r="A11" s="6"/>
      <c r="B11" s="6"/>
      <c r="C11" s="6"/>
      <c r="D11" s="8"/>
      <c r="E11" s="8"/>
      <c r="F11" s="6"/>
      <c r="G11" s="6"/>
      <c r="H11" s="6"/>
      <c r="I11" s="6"/>
      <c r="J11" s="6"/>
      <c r="K11" s="8"/>
      <c r="L11" s="6"/>
      <c r="M11" s="8"/>
      <c r="N11" s="8"/>
      <c r="O11" s="6"/>
      <c r="P11" s="6"/>
      <c r="Q11" s="6"/>
      <c r="R11" s="8"/>
      <c r="S11" s="6"/>
      <c r="T11" s="6"/>
      <c r="U11" s="6"/>
      <c r="V11" s="6"/>
      <c r="W11" s="64" t="str">
        <f>IF(X11="","",IFERROR(_xlfn.XLOOKUP(X11,Lookups!$H:$H,Lookups!$G:$G,""),""))</f>
        <v/>
      </c>
      <c r="X11" s="6"/>
      <c r="Y11" s="39" t="str">
        <f>IF(X11="","",IFERROR(_xlfn.XLOOKUP(X11,Lookups!$H:$H,Lookups!$I:$I,""),""))</f>
        <v/>
      </c>
      <c r="Z11" s="6"/>
      <c r="AA11" s="6"/>
      <c r="AB11" s="8"/>
      <c r="AC11" s="8"/>
      <c r="AD11" s="39" t="str">
        <f t="shared" si="0"/>
        <v/>
      </c>
      <c r="AE11" s="6"/>
      <c r="AF11" s="6"/>
      <c r="AG11" s="6"/>
      <c r="AH11" s="39" t="str">
        <f>IF(AG11="","",IFERROR(_xlfn.XLOOKUP(AG11,Lookups!$H$2:$H$103,Lookups!$I$2:$I$103,""),""))</f>
        <v/>
      </c>
      <c r="AI11" s="6"/>
      <c r="AJ11" s="47"/>
      <c r="AK11" s="8"/>
    </row>
    <row r="12" spans="1:37" x14ac:dyDescent="0.25">
      <c r="A12" s="6"/>
      <c r="B12" s="6"/>
      <c r="C12" s="6"/>
      <c r="D12" s="8"/>
      <c r="E12" s="8"/>
      <c r="F12" s="6"/>
      <c r="G12" s="6"/>
      <c r="H12" s="6"/>
      <c r="I12" s="6"/>
      <c r="J12" s="6"/>
      <c r="K12" s="8"/>
      <c r="L12" s="6"/>
      <c r="M12" s="8"/>
      <c r="N12" s="8"/>
      <c r="O12" s="6"/>
      <c r="P12" s="6"/>
      <c r="Q12" s="6"/>
      <c r="R12" s="8"/>
      <c r="S12" s="6"/>
      <c r="T12" s="6"/>
      <c r="U12" s="6"/>
      <c r="V12" s="6"/>
      <c r="W12" s="64" t="str">
        <f>IF(X12="","",IFERROR(_xlfn.XLOOKUP(X12,Lookups!$H:$H,Lookups!$G:$G,""),""))</f>
        <v/>
      </c>
      <c r="X12" s="6"/>
      <c r="Y12" s="39" t="str">
        <f>IF(X12="","",IFERROR(_xlfn.XLOOKUP(X12,Lookups!$H:$H,Lookups!$I:$I,""),""))</f>
        <v/>
      </c>
      <c r="Z12" s="6"/>
      <c r="AA12" s="6"/>
      <c r="AB12" s="8"/>
      <c r="AC12" s="8"/>
      <c r="AD12" s="39" t="str">
        <f t="shared" si="0"/>
        <v/>
      </c>
      <c r="AE12" s="6"/>
      <c r="AF12" s="6"/>
      <c r="AG12" s="6"/>
      <c r="AH12" s="39" t="str">
        <f>IF(AG12="","",IFERROR(_xlfn.XLOOKUP(AG12,Lookups!$H$2:$H$103,Lookups!$I$2:$I$103,""),""))</f>
        <v/>
      </c>
      <c r="AI12" s="6"/>
      <c r="AJ12" s="47"/>
      <c r="AK12" s="8"/>
    </row>
    <row r="13" spans="1:37" x14ac:dyDescent="0.25">
      <c r="A13" s="6"/>
      <c r="B13" s="6"/>
      <c r="C13" s="6"/>
      <c r="D13" s="8"/>
      <c r="E13" s="8"/>
      <c r="F13" s="6"/>
      <c r="G13" s="6"/>
      <c r="H13" s="6"/>
      <c r="I13" s="6"/>
      <c r="J13" s="6"/>
      <c r="K13" s="8"/>
      <c r="L13" s="6"/>
      <c r="M13" s="8"/>
      <c r="N13" s="8"/>
      <c r="O13" s="6"/>
      <c r="P13" s="6"/>
      <c r="Q13" s="6"/>
      <c r="R13" s="8"/>
      <c r="S13" s="6"/>
      <c r="T13" s="6"/>
      <c r="U13" s="6"/>
      <c r="V13" s="6"/>
      <c r="W13" s="64" t="str">
        <f>IF(X13="","",IFERROR(_xlfn.XLOOKUP(X13,Lookups!$H:$H,Lookups!$G:$G,""),""))</f>
        <v/>
      </c>
      <c r="X13" s="6"/>
      <c r="Y13" s="39" t="str">
        <f>IF(X13="","",IFERROR(_xlfn.XLOOKUP(X13,Lookups!$H:$H,Lookups!$I:$I,""),""))</f>
        <v/>
      </c>
      <c r="Z13" s="6"/>
      <c r="AA13" s="6"/>
      <c r="AB13" s="8"/>
      <c r="AC13" s="8"/>
      <c r="AD13" s="39" t="str">
        <f t="shared" si="0"/>
        <v/>
      </c>
      <c r="AE13" s="6"/>
      <c r="AF13" s="6"/>
      <c r="AG13" s="6"/>
      <c r="AH13" s="39" t="str">
        <f>IF(AG13="","",IFERROR(_xlfn.XLOOKUP(AG13,Lookups!$H$2:$H$103,Lookups!$I$2:$I$103,""),""))</f>
        <v/>
      </c>
      <c r="AI13" s="6"/>
      <c r="AJ13" s="47"/>
      <c r="AK13" s="8"/>
    </row>
    <row r="14" spans="1:37" x14ac:dyDescent="0.25">
      <c r="A14" s="6"/>
      <c r="B14" s="6"/>
      <c r="C14" s="6"/>
      <c r="D14" s="8"/>
      <c r="E14" s="8"/>
      <c r="F14" s="6"/>
      <c r="G14" s="6"/>
      <c r="H14" s="6"/>
      <c r="I14" s="6"/>
      <c r="J14" s="6"/>
      <c r="K14" s="8"/>
      <c r="L14" s="6"/>
      <c r="M14" s="8"/>
      <c r="N14" s="8"/>
      <c r="O14" s="6"/>
      <c r="P14" s="6"/>
      <c r="Q14" s="6"/>
      <c r="R14" s="8"/>
      <c r="S14" s="6"/>
      <c r="T14" s="6"/>
      <c r="U14" s="6"/>
      <c r="V14" s="6"/>
      <c r="W14" s="64" t="str">
        <f>IF(X14="","",IFERROR(_xlfn.XLOOKUP(X14,Lookups!$H:$H,Lookups!$G:$G,""),""))</f>
        <v/>
      </c>
      <c r="X14" s="6"/>
      <c r="Y14" s="39" t="str">
        <f>IF(X14="","",IFERROR(_xlfn.XLOOKUP(X14,Lookups!$H:$H,Lookups!$I:$I,""),""))</f>
        <v/>
      </c>
      <c r="Z14" s="6"/>
      <c r="AA14" s="6"/>
      <c r="AB14" s="8"/>
      <c r="AC14" s="8"/>
      <c r="AD14" s="39" t="str">
        <f t="shared" si="0"/>
        <v/>
      </c>
      <c r="AE14" s="6"/>
      <c r="AF14" s="6"/>
      <c r="AG14" s="6"/>
      <c r="AH14" s="39" t="str">
        <f>IF(AG14="","",IFERROR(_xlfn.XLOOKUP(AG14,Lookups!$H$2:$H$103,Lookups!$I$2:$I$103,""),""))</f>
        <v/>
      </c>
      <c r="AI14" s="6"/>
      <c r="AJ14" s="47"/>
      <c r="AK14" s="8"/>
    </row>
    <row r="15" spans="1:37" x14ac:dyDescent="0.25">
      <c r="A15" s="6"/>
      <c r="B15" s="6"/>
      <c r="C15" s="6"/>
      <c r="D15" s="8"/>
      <c r="E15" s="8"/>
      <c r="F15" s="6"/>
      <c r="G15" s="6"/>
      <c r="H15" s="6"/>
      <c r="I15" s="6"/>
      <c r="J15" s="6"/>
      <c r="K15" s="8"/>
      <c r="L15" s="6"/>
      <c r="M15" s="8"/>
      <c r="N15" s="8"/>
      <c r="O15" s="6"/>
      <c r="P15" s="6"/>
      <c r="Q15" s="6"/>
      <c r="R15" s="8"/>
      <c r="S15" s="6"/>
      <c r="T15" s="6"/>
      <c r="U15" s="6"/>
      <c r="V15" s="6"/>
      <c r="W15" s="64" t="str">
        <f>IF(X15="","",IFERROR(_xlfn.XLOOKUP(X15,Lookups!$H:$H,Lookups!$G:$G,""),""))</f>
        <v/>
      </c>
      <c r="X15" s="6"/>
      <c r="Y15" s="39" t="str">
        <f>IF(X15="","",IFERROR(_xlfn.XLOOKUP(X15,Lookups!$H:$H,Lookups!$I:$I,""),""))</f>
        <v/>
      </c>
      <c r="Z15" s="6"/>
      <c r="AA15" s="6"/>
      <c r="AB15" s="8"/>
      <c r="AC15" s="8"/>
      <c r="AD15" s="39" t="str">
        <f t="shared" si="0"/>
        <v/>
      </c>
      <c r="AE15" s="6"/>
      <c r="AF15" s="6"/>
      <c r="AG15" s="6"/>
      <c r="AH15" s="39" t="str">
        <f>IF(AG15="","",IFERROR(_xlfn.XLOOKUP(AG15,Lookups!$H$2:$H$103,Lookups!$I$2:$I$103,""),""))</f>
        <v/>
      </c>
      <c r="AI15" s="6"/>
      <c r="AJ15" s="47"/>
      <c r="AK15" s="8"/>
    </row>
    <row r="16" spans="1:37" x14ac:dyDescent="0.25">
      <c r="A16" s="6"/>
      <c r="B16" s="6"/>
      <c r="C16" s="6"/>
      <c r="D16" s="8"/>
      <c r="E16" s="8"/>
      <c r="F16" s="6"/>
      <c r="G16" s="6"/>
      <c r="H16" s="6"/>
      <c r="I16" s="6"/>
      <c r="J16" s="6"/>
      <c r="K16" s="8"/>
      <c r="L16" s="6"/>
      <c r="M16" s="8"/>
      <c r="N16" s="8"/>
      <c r="O16" s="6"/>
      <c r="P16" s="6"/>
      <c r="Q16" s="6"/>
      <c r="R16" s="8"/>
      <c r="S16" s="6"/>
      <c r="T16" s="6"/>
      <c r="U16" s="6"/>
      <c r="V16" s="6"/>
      <c r="W16" s="64" t="str">
        <f>IF(X16="","",IFERROR(_xlfn.XLOOKUP(X16,Lookups!$H:$H,Lookups!$G:$G,""),""))</f>
        <v/>
      </c>
      <c r="X16" s="6"/>
      <c r="Y16" s="39" t="str">
        <f>IF(X16="","",IFERROR(_xlfn.XLOOKUP(X16,Lookups!$H:$H,Lookups!$I:$I,""),""))</f>
        <v/>
      </c>
      <c r="Z16" s="6"/>
      <c r="AA16" s="6"/>
      <c r="AB16" s="8"/>
      <c r="AC16" s="8"/>
      <c r="AD16" s="39" t="str">
        <f t="shared" si="0"/>
        <v/>
      </c>
      <c r="AE16" s="6"/>
      <c r="AF16" s="6"/>
      <c r="AG16" s="6"/>
      <c r="AH16" s="39" t="str">
        <f>IF(AG16="","",IFERROR(_xlfn.XLOOKUP(AG16,Lookups!$H$2:$H$103,Lookups!$I$2:$I$103,""),""))</f>
        <v/>
      </c>
      <c r="AI16" s="6"/>
      <c r="AJ16" s="47"/>
      <c r="AK16" s="8"/>
    </row>
    <row r="17" spans="1:37" x14ac:dyDescent="0.25">
      <c r="A17" s="6"/>
      <c r="B17" s="6"/>
      <c r="C17" s="6"/>
      <c r="D17" s="8"/>
      <c r="E17" s="8"/>
      <c r="F17" s="6"/>
      <c r="G17" s="6"/>
      <c r="H17" s="6"/>
      <c r="I17" s="6"/>
      <c r="J17" s="6"/>
      <c r="K17" s="8"/>
      <c r="L17" s="6"/>
      <c r="M17" s="8"/>
      <c r="N17" s="8"/>
      <c r="O17" s="6"/>
      <c r="P17" s="6"/>
      <c r="Q17" s="6"/>
      <c r="R17" s="8"/>
      <c r="S17" s="6"/>
      <c r="T17" s="6"/>
      <c r="U17" s="6"/>
      <c r="V17" s="6"/>
      <c r="W17" s="64" t="str">
        <f>IF(X17="","",IFERROR(_xlfn.XLOOKUP(X17,Lookups!$H:$H,Lookups!$G:$G,""),""))</f>
        <v/>
      </c>
      <c r="X17" s="6"/>
      <c r="Y17" s="39" t="str">
        <f>IF(X17="","",IFERROR(_xlfn.XLOOKUP(X17,Lookups!$H:$H,Lookups!$I:$I,""),""))</f>
        <v/>
      </c>
      <c r="Z17" s="6"/>
      <c r="AA17" s="6"/>
      <c r="AB17" s="8"/>
      <c r="AC17" s="8"/>
      <c r="AD17" s="39" t="str">
        <f t="shared" si="0"/>
        <v/>
      </c>
      <c r="AE17" s="6"/>
      <c r="AF17" s="6"/>
      <c r="AG17" s="6"/>
      <c r="AH17" s="39" t="str">
        <f>IF(AG17="","",IFERROR(_xlfn.XLOOKUP(AG17,Lookups!$H$2:$H$103,Lookups!$I$2:$I$103,""),""))</f>
        <v/>
      </c>
      <c r="AI17" s="6"/>
      <c r="AJ17" s="47"/>
      <c r="AK17" s="8"/>
    </row>
    <row r="18" spans="1:37" x14ac:dyDescent="0.25">
      <c r="A18" s="6"/>
      <c r="B18" s="6"/>
      <c r="C18" s="6"/>
      <c r="D18" s="8"/>
      <c r="E18" s="8"/>
      <c r="F18" s="6"/>
      <c r="G18" s="6"/>
      <c r="H18" s="6"/>
      <c r="I18" s="6"/>
      <c r="J18" s="6"/>
      <c r="K18" s="8"/>
      <c r="L18" s="6"/>
      <c r="M18" s="8"/>
      <c r="N18" s="8"/>
      <c r="O18" s="6"/>
      <c r="P18" s="6"/>
      <c r="Q18" s="6"/>
      <c r="R18" s="8"/>
      <c r="S18" s="6"/>
      <c r="T18" s="6"/>
      <c r="U18" s="6"/>
      <c r="V18" s="6"/>
      <c r="W18" s="64" t="str">
        <f>IF(X18="","",IFERROR(_xlfn.XLOOKUP(X18,Lookups!$H:$H,Lookups!$G:$G,""),""))</f>
        <v/>
      </c>
      <c r="X18" s="6"/>
      <c r="Y18" s="39" t="str">
        <f>IF(X18="","",IFERROR(_xlfn.XLOOKUP(X18,Lookups!$H:$H,Lookups!$I:$I,""),""))</f>
        <v/>
      </c>
      <c r="Z18" s="6"/>
      <c r="AA18" s="6"/>
      <c r="AB18" s="8"/>
      <c r="AC18" s="8"/>
      <c r="AD18" s="39" t="str">
        <f t="shared" si="0"/>
        <v/>
      </c>
      <c r="AE18" s="6"/>
      <c r="AF18" s="6"/>
      <c r="AG18" s="6"/>
      <c r="AH18" s="39" t="str">
        <f>IF(AG18="","",IFERROR(_xlfn.XLOOKUP(AG18,Lookups!$H$2:$H$103,Lookups!$I$2:$I$103,""),""))</f>
        <v/>
      </c>
      <c r="AI18" s="6"/>
      <c r="AJ18" s="47"/>
      <c r="AK18" s="8"/>
    </row>
    <row r="19" spans="1:37" x14ac:dyDescent="0.25">
      <c r="A19" s="6"/>
      <c r="B19" s="6"/>
      <c r="C19" s="6"/>
      <c r="D19" s="8"/>
      <c r="E19" s="8"/>
      <c r="F19" s="6"/>
      <c r="G19" s="6"/>
      <c r="H19" s="6"/>
      <c r="I19" s="6"/>
      <c r="J19" s="6"/>
      <c r="K19" s="8"/>
      <c r="L19" s="6"/>
      <c r="M19" s="8"/>
      <c r="N19" s="8"/>
      <c r="O19" s="6"/>
      <c r="P19" s="6"/>
      <c r="Q19" s="6"/>
      <c r="R19" s="8"/>
      <c r="S19" s="6"/>
      <c r="T19" s="6"/>
      <c r="U19" s="6"/>
      <c r="V19" s="6"/>
      <c r="W19" s="64" t="str">
        <f>IF(X19="","",IFERROR(_xlfn.XLOOKUP(X19,Lookups!$H:$H,Lookups!$G:$G,""),""))</f>
        <v/>
      </c>
      <c r="X19" s="6"/>
      <c r="Y19" s="39" t="str">
        <f>IF(X19="","",IFERROR(_xlfn.XLOOKUP(X19,Lookups!$H:$H,Lookups!$I:$I,""),""))</f>
        <v/>
      </c>
      <c r="Z19" s="6"/>
      <c r="AA19" s="6"/>
      <c r="AB19" s="8"/>
      <c r="AC19" s="8"/>
      <c r="AD19" s="39" t="str">
        <f t="shared" si="0"/>
        <v/>
      </c>
      <c r="AE19" s="6"/>
      <c r="AF19" s="6"/>
      <c r="AG19" s="6"/>
      <c r="AH19" s="39" t="str">
        <f>IF(AG19="","",IFERROR(_xlfn.XLOOKUP(AG19,Lookups!$H$2:$H$103,Lookups!$I$2:$I$103,""),""))</f>
        <v/>
      </c>
      <c r="AI19" s="6"/>
      <c r="AJ19" s="47"/>
      <c r="AK19" s="8"/>
    </row>
    <row r="20" spans="1:37" x14ac:dyDescent="0.25">
      <c r="A20" s="6"/>
      <c r="B20" s="6"/>
      <c r="C20" s="6"/>
      <c r="D20" s="8"/>
      <c r="E20" s="8"/>
      <c r="F20" s="6"/>
      <c r="G20" s="6"/>
      <c r="H20" s="6"/>
      <c r="I20" s="6"/>
      <c r="J20" s="6"/>
      <c r="K20" s="8"/>
      <c r="L20" s="6"/>
      <c r="M20" s="8"/>
      <c r="N20" s="8"/>
      <c r="O20" s="6"/>
      <c r="P20" s="6"/>
      <c r="Q20" s="6"/>
      <c r="R20" s="8"/>
      <c r="S20" s="6"/>
      <c r="T20" s="6"/>
      <c r="U20" s="6"/>
      <c r="V20" s="6"/>
      <c r="W20" s="64" t="str">
        <f>IF(X20="","",IFERROR(_xlfn.XLOOKUP(X20,Lookups!$H:$H,Lookups!$G:$G,""),""))</f>
        <v/>
      </c>
      <c r="X20" s="6"/>
      <c r="Y20" s="39" t="str">
        <f>IF(X20="","",IFERROR(_xlfn.XLOOKUP(X20,Lookups!$H:$H,Lookups!$I:$I,""),""))</f>
        <v/>
      </c>
      <c r="Z20" s="6"/>
      <c r="AA20" s="6"/>
      <c r="AB20" s="8"/>
      <c r="AC20" s="8"/>
      <c r="AD20" s="39" t="str">
        <f t="shared" si="0"/>
        <v/>
      </c>
      <c r="AE20" s="6"/>
      <c r="AF20" s="6"/>
      <c r="AG20" s="6"/>
      <c r="AH20" s="39" t="str">
        <f>IF(AG20="","",IFERROR(_xlfn.XLOOKUP(AG20,Lookups!$H$2:$H$103,Lookups!$I$2:$I$103,""),""))</f>
        <v/>
      </c>
      <c r="AI20" s="6"/>
      <c r="AJ20" s="47"/>
      <c r="AK20" s="8"/>
    </row>
    <row r="21" spans="1:37" x14ac:dyDescent="0.25">
      <c r="A21" s="6"/>
      <c r="B21" s="6"/>
      <c r="C21" s="6"/>
      <c r="D21" s="8"/>
      <c r="E21" s="8"/>
      <c r="F21" s="6"/>
      <c r="G21" s="6"/>
      <c r="H21" s="6"/>
      <c r="I21" s="6"/>
      <c r="J21" s="6"/>
      <c r="K21" s="8"/>
      <c r="L21" s="6"/>
      <c r="M21" s="8"/>
      <c r="N21" s="8"/>
      <c r="O21" s="6"/>
      <c r="P21" s="6"/>
      <c r="Q21" s="6"/>
      <c r="R21" s="8"/>
      <c r="S21" s="6"/>
      <c r="T21" s="6"/>
      <c r="U21" s="6"/>
      <c r="V21" s="6"/>
      <c r="W21" s="64" t="str">
        <f>IF(X21="","",IFERROR(_xlfn.XLOOKUP(X21,Lookups!$H:$H,Lookups!$G:$G,""),""))</f>
        <v/>
      </c>
      <c r="X21" s="6"/>
      <c r="Y21" s="39" t="str">
        <f>IF(X21="","",IFERROR(_xlfn.XLOOKUP(X21,Lookups!$H:$H,Lookups!$I:$I,""),""))</f>
        <v/>
      </c>
      <c r="Z21" s="6"/>
      <c r="AA21" s="6"/>
      <c r="AB21" s="8"/>
      <c r="AC21" s="8"/>
      <c r="AD21" s="39" t="str">
        <f t="shared" si="0"/>
        <v/>
      </c>
      <c r="AE21" s="6"/>
      <c r="AF21" s="6"/>
      <c r="AG21" s="6"/>
      <c r="AH21" s="39" t="str">
        <f>IF(AG21="","",IFERROR(_xlfn.XLOOKUP(AG21,Lookups!$H$2:$H$103,Lookups!$I$2:$I$103,""),""))</f>
        <v/>
      </c>
      <c r="AI21" s="6"/>
      <c r="AJ21" s="47"/>
      <c r="AK21" s="8"/>
    </row>
    <row r="22" spans="1:37" x14ac:dyDescent="0.25">
      <c r="A22" s="6"/>
      <c r="B22" s="6"/>
      <c r="C22" s="6"/>
      <c r="D22" s="8"/>
      <c r="E22" s="8"/>
      <c r="F22" s="6"/>
      <c r="G22" s="6"/>
      <c r="H22" s="6"/>
      <c r="I22" s="6"/>
      <c r="J22" s="6"/>
      <c r="K22" s="8"/>
      <c r="L22" s="6"/>
      <c r="M22" s="8"/>
      <c r="N22" s="8"/>
      <c r="O22" s="6"/>
      <c r="P22" s="6"/>
      <c r="Q22" s="6"/>
      <c r="R22" s="8"/>
      <c r="S22" s="6"/>
      <c r="T22" s="6"/>
      <c r="U22" s="6"/>
      <c r="V22" s="6"/>
      <c r="W22" s="64" t="str">
        <f>IF(X22="","",IFERROR(_xlfn.XLOOKUP(X22,Lookups!$H:$H,Lookups!$G:$G,""),""))</f>
        <v/>
      </c>
      <c r="X22" s="6"/>
      <c r="Y22" s="39" t="str">
        <f>IF(X22="","",IFERROR(_xlfn.XLOOKUP(X22,Lookups!$H:$H,Lookups!$I:$I,""),""))</f>
        <v/>
      </c>
      <c r="Z22" s="6"/>
      <c r="AA22" s="6"/>
      <c r="AB22" s="8"/>
      <c r="AC22" s="8"/>
      <c r="AD22" s="39" t="str">
        <f t="shared" si="0"/>
        <v/>
      </c>
      <c r="AE22" s="6"/>
      <c r="AF22" s="6"/>
      <c r="AG22" s="6"/>
      <c r="AH22" s="39" t="str">
        <f>IF(AG22="","",IFERROR(_xlfn.XLOOKUP(AG22,Lookups!$H$2:$H$103,Lookups!$I$2:$I$103,""),""))</f>
        <v/>
      </c>
      <c r="AI22" s="6"/>
      <c r="AJ22" s="47"/>
      <c r="AK22" s="8"/>
    </row>
    <row r="23" spans="1:37" x14ac:dyDescent="0.25">
      <c r="A23" s="6"/>
      <c r="B23" s="6"/>
      <c r="C23" s="6"/>
      <c r="D23" s="8"/>
      <c r="E23" s="8"/>
      <c r="F23" s="6"/>
      <c r="G23" s="6"/>
      <c r="H23" s="6"/>
      <c r="I23" s="6"/>
      <c r="J23" s="6"/>
      <c r="K23" s="8"/>
      <c r="L23" s="6"/>
      <c r="M23" s="8"/>
      <c r="N23" s="8"/>
      <c r="O23" s="6"/>
      <c r="P23" s="6"/>
      <c r="Q23" s="6"/>
      <c r="R23" s="8"/>
      <c r="S23" s="6"/>
      <c r="T23" s="6"/>
      <c r="U23" s="6"/>
      <c r="V23" s="6"/>
      <c r="W23" s="64" t="str">
        <f>IF(X23="","",IFERROR(_xlfn.XLOOKUP(X23,Lookups!$H:$H,Lookups!$G:$G,""),""))</f>
        <v/>
      </c>
      <c r="X23" s="6"/>
      <c r="Y23" s="39" t="str">
        <f>IF(X23="","",IFERROR(_xlfn.XLOOKUP(X23,Lookups!$H:$H,Lookups!$I:$I,""),""))</f>
        <v/>
      </c>
      <c r="Z23" s="6"/>
      <c r="AA23" s="6"/>
      <c r="AB23" s="8"/>
      <c r="AC23" s="8"/>
      <c r="AD23" s="39" t="str">
        <f t="shared" si="0"/>
        <v/>
      </c>
      <c r="AE23" s="6"/>
      <c r="AF23" s="6"/>
      <c r="AG23" s="6"/>
      <c r="AH23" s="39" t="str">
        <f>IF(AG23="","",IFERROR(_xlfn.XLOOKUP(AG23,Lookups!$H$2:$H$103,Lookups!$I$2:$I$103,""),""))</f>
        <v/>
      </c>
      <c r="AI23" s="6"/>
      <c r="AJ23" s="47"/>
      <c r="AK23" s="8"/>
    </row>
    <row r="24" spans="1:37" x14ac:dyDescent="0.25">
      <c r="A24" s="6"/>
      <c r="B24" s="6"/>
      <c r="C24" s="6"/>
      <c r="D24" s="8"/>
      <c r="E24" s="8"/>
      <c r="F24" s="6"/>
      <c r="G24" s="6"/>
      <c r="H24" s="6"/>
      <c r="I24" s="6"/>
      <c r="J24" s="6"/>
      <c r="K24" s="8"/>
      <c r="L24" s="6"/>
      <c r="M24" s="8"/>
      <c r="N24" s="8"/>
      <c r="O24" s="6"/>
      <c r="P24" s="6"/>
      <c r="Q24" s="6"/>
      <c r="R24" s="8"/>
      <c r="S24" s="6"/>
      <c r="T24" s="6"/>
      <c r="U24" s="6"/>
      <c r="V24" s="6"/>
      <c r="W24" s="64" t="str">
        <f>IF(X24="","",IFERROR(_xlfn.XLOOKUP(X24,Lookups!$H:$H,Lookups!$G:$G,""),""))</f>
        <v/>
      </c>
      <c r="X24" s="6"/>
      <c r="Y24" s="39" t="str">
        <f>IF(X24="","",IFERROR(_xlfn.XLOOKUP(X24,Lookups!$H:$H,Lookups!$I:$I,""),""))</f>
        <v/>
      </c>
      <c r="Z24" s="6"/>
      <c r="AA24" s="6"/>
      <c r="AB24" s="8"/>
      <c r="AC24" s="8"/>
      <c r="AD24" s="39" t="str">
        <f t="shared" si="0"/>
        <v/>
      </c>
      <c r="AE24" s="6"/>
      <c r="AF24" s="6"/>
      <c r="AG24" s="6"/>
      <c r="AH24" s="39" t="str">
        <f>IF(AG24="","",IFERROR(_xlfn.XLOOKUP(AG24,Lookups!$H$2:$H$103,Lookups!$I$2:$I$103,""),""))</f>
        <v/>
      </c>
      <c r="AI24" s="6"/>
      <c r="AJ24" s="47"/>
      <c r="AK24" s="8"/>
    </row>
    <row r="25" spans="1:37" x14ac:dyDescent="0.25">
      <c r="A25" s="6"/>
      <c r="B25" s="6"/>
      <c r="C25" s="6"/>
      <c r="D25" s="8"/>
      <c r="E25" s="8"/>
      <c r="F25" s="6"/>
      <c r="G25" s="6"/>
      <c r="H25" s="6"/>
      <c r="I25" s="6"/>
      <c r="J25" s="6"/>
      <c r="K25" s="8"/>
      <c r="L25" s="6"/>
      <c r="M25" s="8"/>
      <c r="N25" s="8"/>
      <c r="O25" s="6"/>
      <c r="P25" s="6"/>
      <c r="Q25" s="6"/>
      <c r="R25" s="8"/>
      <c r="S25" s="6"/>
      <c r="T25" s="6"/>
      <c r="U25" s="6"/>
      <c r="V25" s="6"/>
      <c r="W25" s="64" t="str">
        <f>IF(X25="","",IFERROR(_xlfn.XLOOKUP(X25,Lookups!$H:$H,Lookups!$G:$G,""),""))</f>
        <v/>
      </c>
      <c r="X25" s="6"/>
      <c r="Y25" s="39" t="str">
        <f>IF(X25="","",IFERROR(_xlfn.XLOOKUP(X25,Lookups!$H:$H,Lookups!$I:$I,""),""))</f>
        <v/>
      </c>
      <c r="Z25" s="6"/>
      <c r="AA25" s="6"/>
      <c r="AB25" s="8"/>
      <c r="AC25" s="8"/>
      <c r="AD25" s="39" t="str">
        <f t="shared" si="0"/>
        <v/>
      </c>
      <c r="AE25" s="6"/>
      <c r="AF25" s="6"/>
      <c r="AG25" s="6"/>
      <c r="AH25" s="39" t="str">
        <f>IF(AG25="","",IFERROR(_xlfn.XLOOKUP(AG25,Lookups!$H$2:$H$103,Lookups!$I$2:$I$103,""),""))</f>
        <v/>
      </c>
      <c r="AI25" s="6"/>
      <c r="AJ25" s="47"/>
      <c r="AK25" s="8"/>
    </row>
    <row r="26" spans="1:37" x14ac:dyDescent="0.25">
      <c r="A26" s="6"/>
      <c r="B26" s="6"/>
      <c r="C26" s="6"/>
      <c r="D26" s="8"/>
      <c r="E26" s="8"/>
      <c r="F26" s="6"/>
      <c r="G26" s="6"/>
      <c r="H26" s="6"/>
      <c r="I26" s="6"/>
      <c r="J26" s="6"/>
      <c r="K26" s="8"/>
      <c r="L26" s="6"/>
      <c r="M26" s="8"/>
      <c r="N26" s="8"/>
      <c r="O26" s="6"/>
      <c r="P26" s="6"/>
      <c r="Q26" s="6"/>
      <c r="R26" s="8"/>
      <c r="S26" s="6"/>
      <c r="T26" s="6"/>
      <c r="U26" s="6"/>
      <c r="V26" s="6"/>
      <c r="W26" s="64" t="str">
        <f>IF(X26="","",IFERROR(_xlfn.XLOOKUP(X26,Lookups!$H:$H,Lookups!$G:$G,""),""))</f>
        <v/>
      </c>
      <c r="X26" s="6"/>
      <c r="Y26" s="39" t="str">
        <f>IF(X26="","",IFERROR(_xlfn.XLOOKUP(X26,Lookups!$H:$H,Lookups!$I:$I,""),""))</f>
        <v/>
      </c>
      <c r="Z26" s="6"/>
      <c r="AA26" s="6"/>
      <c r="AB26" s="8"/>
      <c r="AC26" s="8"/>
      <c r="AD26" s="39" t="str">
        <f t="shared" si="0"/>
        <v/>
      </c>
      <c r="AE26" s="6"/>
      <c r="AF26" s="6"/>
      <c r="AG26" s="6"/>
      <c r="AH26" s="39" t="str">
        <f>IF(AG26="","",IFERROR(_xlfn.XLOOKUP(AG26,Lookups!$H$2:$H$103,Lookups!$I$2:$I$103,""),""))</f>
        <v/>
      </c>
      <c r="AI26" s="6"/>
      <c r="AJ26" s="47"/>
      <c r="AK26" s="8"/>
    </row>
    <row r="27" spans="1:37" x14ac:dyDescent="0.25">
      <c r="A27" s="6"/>
      <c r="B27" s="6"/>
      <c r="C27" s="6"/>
      <c r="D27" s="8"/>
      <c r="E27" s="8"/>
      <c r="F27" s="6"/>
      <c r="G27" s="6"/>
      <c r="H27" s="6"/>
      <c r="I27" s="6"/>
      <c r="J27" s="6"/>
      <c r="K27" s="8"/>
      <c r="L27" s="6"/>
      <c r="M27" s="8"/>
      <c r="N27" s="8"/>
      <c r="O27" s="6"/>
      <c r="P27" s="6"/>
      <c r="Q27" s="6"/>
      <c r="R27" s="8"/>
      <c r="S27" s="6"/>
      <c r="T27" s="6"/>
      <c r="U27" s="6"/>
      <c r="V27" s="6"/>
      <c r="W27" s="64" t="str">
        <f>IF(X27="","",IFERROR(_xlfn.XLOOKUP(X27,Lookups!$H:$H,Lookups!$G:$G,""),""))</f>
        <v/>
      </c>
      <c r="X27" s="6"/>
      <c r="Y27" s="39" t="str">
        <f>IF(X27="","",IFERROR(_xlfn.XLOOKUP(X27,Lookups!$H:$H,Lookups!$I:$I,""),""))</f>
        <v/>
      </c>
      <c r="Z27" s="6"/>
      <c r="AA27" s="6"/>
      <c r="AB27" s="8"/>
      <c r="AC27" s="8"/>
      <c r="AD27" s="39" t="str">
        <f t="shared" si="0"/>
        <v/>
      </c>
      <c r="AE27" s="6"/>
      <c r="AF27" s="6"/>
      <c r="AG27" s="6"/>
      <c r="AH27" s="39" t="str">
        <f>IF(AG27="","",IFERROR(_xlfn.XLOOKUP(AG27,Lookups!$H$2:$H$103,Lookups!$I$2:$I$103,""),""))</f>
        <v/>
      </c>
      <c r="AI27" s="6"/>
      <c r="AJ27" s="47"/>
      <c r="AK27" s="8"/>
    </row>
    <row r="28" spans="1:37" x14ac:dyDescent="0.25">
      <c r="A28" s="6"/>
      <c r="B28" s="6"/>
      <c r="C28" s="6"/>
      <c r="D28" s="8"/>
      <c r="E28" s="8"/>
      <c r="F28" s="6"/>
      <c r="G28" s="6"/>
      <c r="H28" s="6"/>
      <c r="I28" s="6"/>
      <c r="J28" s="6"/>
      <c r="K28" s="8"/>
      <c r="L28" s="6"/>
      <c r="M28" s="8"/>
      <c r="N28" s="8"/>
      <c r="O28" s="6"/>
      <c r="P28" s="6"/>
      <c r="Q28" s="6"/>
      <c r="R28" s="8"/>
      <c r="S28" s="6"/>
      <c r="T28" s="6"/>
      <c r="U28" s="6"/>
      <c r="V28" s="6"/>
      <c r="W28" s="64" t="str">
        <f>IF(X28="","",IFERROR(_xlfn.XLOOKUP(X28,Lookups!$H:$H,Lookups!$G:$G,""),""))</f>
        <v/>
      </c>
      <c r="X28" s="6"/>
      <c r="Y28" s="39" t="str">
        <f>IF(X28="","",IFERROR(_xlfn.XLOOKUP(X28,Lookups!$H:$H,Lookups!$I:$I,""),""))</f>
        <v/>
      </c>
      <c r="Z28" s="6"/>
      <c r="AA28" s="6"/>
      <c r="AB28" s="8"/>
      <c r="AC28" s="8"/>
      <c r="AD28" s="39" t="str">
        <f t="shared" si="0"/>
        <v/>
      </c>
      <c r="AE28" s="6"/>
      <c r="AF28" s="6"/>
      <c r="AG28" s="6"/>
      <c r="AH28" s="39" t="str">
        <f>IF(AG28="","",IFERROR(_xlfn.XLOOKUP(AG28,Lookups!$H$2:$H$103,Lookups!$I$2:$I$103,""),""))</f>
        <v/>
      </c>
      <c r="AI28" s="6"/>
      <c r="AJ28" s="47"/>
      <c r="AK28" s="8"/>
    </row>
    <row r="29" spans="1:37" x14ac:dyDescent="0.25">
      <c r="A29" s="6"/>
      <c r="B29" s="6"/>
      <c r="C29" s="6"/>
      <c r="D29" s="8"/>
      <c r="E29" s="8"/>
      <c r="F29" s="6"/>
      <c r="G29" s="6"/>
      <c r="H29" s="6"/>
      <c r="I29" s="6"/>
      <c r="J29" s="6"/>
      <c r="K29" s="8"/>
      <c r="L29" s="6"/>
      <c r="M29" s="8"/>
      <c r="N29" s="8"/>
      <c r="O29" s="6"/>
      <c r="P29" s="6"/>
      <c r="Q29" s="6"/>
      <c r="R29" s="8"/>
      <c r="S29" s="6"/>
      <c r="T29" s="6"/>
      <c r="U29" s="6"/>
      <c r="V29" s="6"/>
      <c r="W29" s="64" t="str">
        <f>IF(X29="","",IFERROR(_xlfn.XLOOKUP(X29,Lookups!$H:$H,Lookups!$G:$G,""),""))</f>
        <v/>
      </c>
      <c r="X29" s="6"/>
      <c r="Y29" s="39" t="str">
        <f>IF(X29="","",IFERROR(_xlfn.XLOOKUP(X29,Lookups!$H:$H,Lookups!$I:$I,""),""))</f>
        <v/>
      </c>
      <c r="Z29" s="6"/>
      <c r="AA29" s="6"/>
      <c r="AB29" s="8"/>
      <c r="AC29" s="8"/>
      <c r="AD29" s="39" t="str">
        <f t="shared" si="0"/>
        <v/>
      </c>
      <c r="AE29" s="6"/>
      <c r="AF29" s="6"/>
      <c r="AG29" s="6"/>
      <c r="AH29" s="39" t="str">
        <f>IF(AG29="","",IFERROR(_xlfn.XLOOKUP(AG29,Lookups!$H$2:$H$103,Lookups!$I$2:$I$103,""),""))</f>
        <v/>
      </c>
      <c r="AI29" s="6"/>
      <c r="AJ29" s="47"/>
      <c r="AK29" s="8"/>
    </row>
    <row r="30" spans="1:37" x14ac:dyDescent="0.25">
      <c r="A30" s="6"/>
      <c r="B30" s="6"/>
      <c r="C30" s="6"/>
      <c r="D30" s="8"/>
      <c r="E30" s="8"/>
      <c r="F30" s="6"/>
      <c r="G30" s="6"/>
      <c r="H30" s="6"/>
      <c r="I30" s="6"/>
      <c r="J30" s="6"/>
      <c r="K30" s="8"/>
      <c r="L30" s="6"/>
      <c r="M30" s="8"/>
      <c r="N30" s="8"/>
      <c r="O30" s="6"/>
      <c r="P30" s="6"/>
      <c r="Q30" s="6"/>
      <c r="R30" s="8"/>
      <c r="S30" s="6"/>
      <c r="T30" s="6"/>
      <c r="U30" s="6"/>
      <c r="V30" s="6"/>
      <c r="W30" s="64" t="str">
        <f>IF(X30="","",IFERROR(_xlfn.XLOOKUP(X30,Lookups!$H:$H,Lookups!$G:$G,""),""))</f>
        <v/>
      </c>
      <c r="X30" s="6"/>
      <c r="Y30" s="39" t="str">
        <f>IF(X30="","",IFERROR(_xlfn.XLOOKUP(X30,Lookups!$H:$H,Lookups!$I:$I,""),""))</f>
        <v/>
      </c>
      <c r="Z30" s="6"/>
      <c r="AA30" s="6"/>
      <c r="AB30" s="8"/>
      <c r="AC30" s="8"/>
      <c r="AD30" s="39" t="str">
        <f t="shared" si="0"/>
        <v/>
      </c>
      <c r="AE30" s="6"/>
      <c r="AF30" s="6"/>
      <c r="AG30" s="6"/>
      <c r="AH30" s="39" t="str">
        <f>IF(AG30="","",IFERROR(_xlfn.XLOOKUP(AG30,Lookups!$H$2:$H$103,Lookups!$I$2:$I$103,""),""))</f>
        <v/>
      </c>
      <c r="AI30" s="6"/>
      <c r="AJ30" s="47"/>
      <c r="AK30" s="8"/>
    </row>
    <row r="31" spans="1:37" x14ac:dyDescent="0.25">
      <c r="A31" s="6"/>
      <c r="B31" s="6"/>
      <c r="C31" s="6"/>
      <c r="D31" s="8"/>
      <c r="E31" s="8"/>
      <c r="F31" s="6"/>
      <c r="G31" s="6"/>
      <c r="H31" s="6"/>
      <c r="I31" s="6"/>
      <c r="J31" s="6"/>
      <c r="K31" s="8"/>
      <c r="L31" s="6"/>
      <c r="M31" s="8"/>
      <c r="N31" s="8"/>
      <c r="O31" s="6"/>
      <c r="P31" s="6"/>
      <c r="Q31" s="6"/>
      <c r="R31" s="8"/>
      <c r="S31" s="6"/>
      <c r="T31" s="6"/>
      <c r="U31" s="6"/>
      <c r="V31" s="6"/>
      <c r="W31" s="64" t="str">
        <f>IF(X31="","",IFERROR(_xlfn.XLOOKUP(X31,Lookups!$H:$H,Lookups!$G:$G,""),""))</f>
        <v/>
      </c>
      <c r="X31" s="6"/>
      <c r="Y31" s="39" t="str">
        <f>IF(X31="","",IFERROR(_xlfn.XLOOKUP(X31,Lookups!$H:$H,Lookups!$I:$I,""),""))</f>
        <v/>
      </c>
      <c r="Z31" s="6"/>
      <c r="AA31" s="6"/>
      <c r="AB31" s="8"/>
      <c r="AC31" s="8"/>
      <c r="AD31" s="39" t="str">
        <f t="shared" si="0"/>
        <v/>
      </c>
      <c r="AE31" s="6"/>
      <c r="AF31" s="6"/>
      <c r="AG31" s="6"/>
      <c r="AH31" s="39" t="str">
        <f>IF(AG31="","",IFERROR(_xlfn.XLOOKUP(AG31,Lookups!$H$2:$H$103,Lookups!$I$2:$I$103,""),""))</f>
        <v/>
      </c>
      <c r="AI31" s="6"/>
      <c r="AJ31" s="47"/>
      <c r="AK31" s="8"/>
    </row>
    <row r="32" spans="1:37" x14ac:dyDescent="0.25">
      <c r="A32" s="6"/>
      <c r="B32" s="6"/>
      <c r="C32" s="6"/>
      <c r="D32" s="8"/>
      <c r="E32" s="8"/>
      <c r="F32" s="6"/>
      <c r="G32" s="6"/>
      <c r="H32" s="6"/>
      <c r="I32" s="6"/>
      <c r="J32" s="6"/>
      <c r="K32" s="8"/>
      <c r="L32" s="6"/>
      <c r="M32" s="8"/>
      <c r="N32" s="8"/>
      <c r="O32" s="6"/>
      <c r="P32" s="6"/>
      <c r="Q32" s="6"/>
      <c r="R32" s="8"/>
      <c r="S32" s="6"/>
      <c r="T32" s="6"/>
      <c r="U32" s="6"/>
      <c r="V32" s="6"/>
      <c r="W32" s="64" t="str">
        <f>IF(X32="","",IFERROR(_xlfn.XLOOKUP(X32,Lookups!$H:$H,Lookups!$G:$G,""),""))</f>
        <v/>
      </c>
      <c r="X32" s="6"/>
      <c r="Y32" s="39" t="str">
        <f>IF(X32="","",IFERROR(_xlfn.XLOOKUP(X32,Lookups!$H:$H,Lookups!$I:$I,""),""))</f>
        <v/>
      </c>
      <c r="Z32" s="6"/>
      <c r="AA32" s="6"/>
      <c r="AB32" s="8"/>
      <c r="AC32" s="8"/>
      <c r="AD32" s="39" t="str">
        <f t="shared" si="0"/>
        <v/>
      </c>
      <c r="AE32" s="6"/>
      <c r="AF32" s="6"/>
      <c r="AG32" s="6"/>
      <c r="AH32" s="39" t="str">
        <f>IF(AG32="","",IFERROR(_xlfn.XLOOKUP(AG32,Lookups!$H$2:$H$103,Lookups!$I$2:$I$103,""),""))</f>
        <v/>
      </c>
      <c r="AI32" s="6"/>
      <c r="AJ32" s="47"/>
      <c r="AK32" s="8"/>
    </row>
    <row r="33" spans="1:37" x14ac:dyDescent="0.25">
      <c r="A33" s="6"/>
      <c r="B33" s="6"/>
      <c r="C33" s="6"/>
      <c r="D33" s="8"/>
      <c r="E33" s="8"/>
      <c r="F33" s="6"/>
      <c r="G33" s="6"/>
      <c r="H33" s="6"/>
      <c r="I33" s="6"/>
      <c r="J33" s="6"/>
      <c r="K33" s="8"/>
      <c r="L33" s="6"/>
      <c r="M33" s="8"/>
      <c r="N33" s="8"/>
      <c r="O33" s="6"/>
      <c r="P33" s="6"/>
      <c r="Q33" s="6"/>
      <c r="R33" s="8"/>
      <c r="S33" s="6"/>
      <c r="T33" s="6"/>
      <c r="U33" s="6"/>
      <c r="V33" s="6"/>
      <c r="W33" s="64" t="str">
        <f>IF(X33="","",IFERROR(_xlfn.XLOOKUP(X33,Lookups!$H:$H,Lookups!$G:$G,""),""))</f>
        <v/>
      </c>
      <c r="X33" s="6"/>
      <c r="Y33" s="39" t="str">
        <f>IF(X33="","",IFERROR(_xlfn.XLOOKUP(X33,Lookups!$H:$H,Lookups!$I:$I,""),""))</f>
        <v/>
      </c>
      <c r="Z33" s="6"/>
      <c r="AA33" s="6"/>
      <c r="AB33" s="8"/>
      <c r="AC33" s="8"/>
      <c r="AD33" s="39" t="str">
        <f t="shared" si="0"/>
        <v/>
      </c>
      <c r="AE33" s="6"/>
      <c r="AF33" s="6"/>
      <c r="AG33" s="6"/>
      <c r="AH33" s="39" t="str">
        <f>IF(AG33="","",IFERROR(_xlfn.XLOOKUP(AG33,Lookups!$H$2:$H$103,Lookups!$I$2:$I$103,""),""))</f>
        <v/>
      </c>
      <c r="AI33" s="6"/>
      <c r="AJ33" s="47"/>
      <c r="AK33" s="8"/>
    </row>
    <row r="34" spans="1:37" x14ac:dyDescent="0.25">
      <c r="A34" s="6"/>
      <c r="B34" s="6"/>
      <c r="C34" s="6"/>
      <c r="D34" s="8"/>
      <c r="E34" s="8"/>
      <c r="F34" s="6"/>
      <c r="G34" s="6"/>
      <c r="H34" s="6"/>
      <c r="I34" s="6"/>
      <c r="J34" s="6"/>
      <c r="K34" s="8"/>
      <c r="L34" s="6"/>
      <c r="M34" s="8"/>
      <c r="N34" s="8"/>
      <c r="O34" s="6"/>
      <c r="P34" s="6"/>
      <c r="Q34" s="6"/>
      <c r="R34" s="8"/>
      <c r="S34" s="6"/>
      <c r="T34" s="6"/>
      <c r="U34" s="6"/>
      <c r="V34" s="6"/>
      <c r="W34" s="64" t="str">
        <f>IF(X34="","",IFERROR(_xlfn.XLOOKUP(X34,Lookups!$H:$H,Lookups!$G:$G,""),""))</f>
        <v/>
      </c>
      <c r="X34" s="6"/>
      <c r="Y34" s="39" t="str">
        <f>IF(X34="","",IFERROR(_xlfn.XLOOKUP(X34,Lookups!$H:$H,Lookups!$I:$I,""),""))</f>
        <v/>
      </c>
      <c r="Z34" s="6"/>
      <c r="AA34" s="6"/>
      <c r="AB34" s="8"/>
      <c r="AC34" s="8"/>
      <c r="AD34" s="39" t="str">
        <f t="shared" si="0"/>
        <v/>
      </c>
      <c r="AE34" s="6"/>
      <c r="AF34" s="6"/>
      <c r="AG34" s="6"/>
      <c r="AH34" s="39" t="str">
        <f>IF(AG34="","",IFERROR(_xlfn.XLOOKUP(AG34,Lookups!$H$2:$H$103,Lookups!$I$2:$I$103,""),""))</f>
        <v/>
      </c>
      <c r="AI34" s="6"/>
      <c r="AJ34" s="47"/>
      <c r="AK34" s="8"/>
    </row>
    <row r="35" spans="1:37" x14ac:dyDescent="0.25">
      <c r="A35" s="6"/>
      <c r="B35" s="6"/>
      <c r="C35" s="6"/>
      <c r="D35" s="8"/>
      <c r="E35" s="8"/>
      <c r="F35" s="6"/>
      <c r="G35" s="6"/>
      <c r="H35" s="6"/>
      <c r="I35" s="6"/>
      <c r="J35" s="6"/>
      <c r="K35" s="8"/>
      <c r="L35" s="6"/>
      <c r="M35" s="8"/>
      <c r="N35" s="8"/>
      <c r="O35" s="6"/>
      <c r="P35" s="6"/>
      <c r="Q35" s="6"/>
      <c r="R35" s="8"/>
      <c r="S35" s="6"/>
      <c r="T35" s="6"/>
      <c r="U35" s="6"/>
      <c r="V35" s="6"/>
      <c r="W35" s="64" t="str">
        <f>IF(X35="","",IFERROR(_xlfn.XLOOKUP(X35,Lookups!$H:$H,Lookups!$G:$G,""),""))</f>
        <v/>
      </c>
      <c r="X35" s="6"/>
      <c r="Y35" s="39" t="str">
        <f>IF(X35="","",IFERROR(_xlfn.XLOOKUP(X35,Lookups!$H:$H,Lookups!$I:$I,""),""))</f>
        <v/>
      </c>
      <c r="Z35" s="6"/>
      <c r="AA35" s="6"/>
      <c r="AB35" s="8"/>
      <c r="AC35" s="8"/>
      <c r="AD35" s="39" t="str">
        <f t="shared" si="0"/>
        <v/>
      </c>
      <c r="AE35" s="6"/>
      <c r="AF35" s="6"/>
      <c r="AG35" s="6"/>
      <c r="AH35" s="39" t="str">
        <f>IF(AG35="","",IFERROR(_xlfn.XLOOKUP(AG35,Lookups!$H$2:$H$103,Lookups!$I$2:$I$103,""),""))</f>
        <v/>
      </c>
      <c r="AI35" s="6"/>
      <c r="AJ35" s="47"/>
      <c r="AK35" s="8"/>
    </row>
    <row r="36" spans="1:37" x14ac:dyDescent="0.25">
      <c r="A36" s="6"/>
      <c r="B36" s="6"/>
      <c r="C36" s="6"/>
      <c r="D36" s="8"/>
      <c r="E36" s="8"/>
      <c r="F36" s="6"/>
      <c r="G36" s="6"/>
      <c r="H36" s="6"/>
      <c r="I36" s="6"/>
      <c r="J36" s="6"/>
      <c r="K36" s="8"/>
      <c r="L36" s="6"/>
      <c r="M36" s="8"/>
      <c r="N36" s="8"/>
      <c r="O36" s="6"/>
      <c r="P36" s="6"/>
      <c r="Q36" s="6"/>
      <c r="R36" s="8"/>
      <c r="S36" s="6"/>
      <c r="T36" s="6"/>
      <c r="U36" s="6"/>
      <c r="V36" s="6"/>
      <c r="W36" s="64" t="str">
        <f>IF(X36="","",IFERROR(_xlfn.XLOOKUP(X36,Lookups!$H:$H,Lookups!$G:$G,""),""))</f>
        <v/>
      </c>
      <c r="X36" s="6"/>
      <c r="Y36" s="39" t="str">
        <f>IF(X36="","",IFERROR(_xlfn.XLOOKUP(X36,Lookups!$H:$H,Lookups!$I:$I,""),""))</f>
        <v/>
      </c>
      <c r="Z36" s="6"/>
      <c r="AA36" s="6"/>
      <c r="AB36" s="8"/>
      <c r="AC36" s="8"/>
      <c r="AD36" s="39" t="str">
        <f t="shared" si="0"/>
        <v/>
      </c>
      <c r="AE36" s="6"/>
      <c r="AF36" s="6"/>
      <c r="AG36" s="6"/>
      <c r="AH36" s="39" t="str">
        <f>IF(AG36="","",IFERROR(_xlfn.XLOOKUP(AG36,Lookups!$H$2:$H$103,Lookups!$I$2:$I$103,""),""))</f>
        <v/>
      </c>
      <c r="AI36" s="6"/>
      <c r="AJ36" s="47"/>
      <c r="AK36" s="8"/>
    </row>
    <row r="37" spans="1:37" x14ac:dyDescent="0.25">
      <c r="A37" s="6"/>
      <c r="B37" s="6"/>
      <c r="C37" s="6"/>
      <c r="D37" s="8"/>
      <c r="E37" s="8"/>
      <c r="F37" s="6"/>
      <c r="G37" s="6"/>
      <c r="H37" s="6"/>
      <c r="I37" s="6"/>
      <c r="J37" s="6"/>
      <c r="K37" s="8"/>
      <c r="L37" s="6"/>
      <c r="M37" s="8"/>
      <c r="N37" s="8"/>
      <c r="O37" s="6"/>
      <c r="P37" s="6"/>
      <c r="Q37" s="6"/>
      <c r="R37" s="8"/>
      <c r="S37" s="6"/>
      <c r="T37" s="6"/>
      <c r="U37" s="6"/>
      <c r="V37" s="6"/>
      <c r="W37" s="64" t="str">
        <f>IF(X37="","",IFERROR(_xlfn.XLOOKUP(X37,Lookups!$H:$H,Lookups!$G:$G,""),""))</f>
        <v/>
      </c>
      <c r="X37" s="6"/>
      <c r="Y37" s="39" t="str">
        <f>IF(X37="","",IFERROR(_xlfn.XLOOKUP(X37,Lookups!$H:$H,Lookups!$I:$I,""),""))</f>
        <v/>
      </c>
      <c r="Z37" s="6"/>
      <c r="AA37" s="6"/>
      <c r="AB37" s="8"/>
      <c r="AC37" s="8"/>
      <c r="AD37" s="39" t="str">
        <f t="shared" si="0"/>
        <v/>
      </c>
      <c r="AE37" s="6"/>
      <c r="AF37" s="6"/>
      <c r="AG37" s="6"/>
      <c r="AH37" s="39" t="str">
        <f>IF(AG37="","",IFERROR(_xlfn.XLOOKUP(AG37,Lookups!$H$2:$H$103,Lookups!$I$2:$I$103,""),""))</f>
        <v/>
      </c>
      <c r="AI37" s="6"/>
      <c r="AJ37" s="47"/>
      <c r="AK37" s="8"/>
    </row>
    <row r="38" spans="1:37" x14ac:dyDescent="0.25">
      <c r="A38" s="6"/>
      <c r="B38" s="6"/>
      <c r="C38" s="6"/>
      <c r="D38" s="8"/>
      <c r="E38" s="8"/>
      <c r="F38" s="6"/>
      <c r="G38" s="6"/>
      <c r="H38" s="6"/>
      <c r="I38" s="6"/>
      <c r="J38" s="6"/>
      <c r="K38" s="8"/>
      <c r="L38" s="6"/>
      <c r="M38" s="8"/>
      <c r="N38" s="8"/>
      <c r="O38" s="6"/>
      <c r="P38" s="6"/>
      <c r="Q38" s="6"/>
      <c r="R38" s="8"/>
      <c r="S38" s="6"/>
      <c r="T38" s="6"/>
      <c r="U38" s="6"/>
      <c r="V38" s="6"/>
      <c r="W38" s="64" t="str">
        <f>IF(X38="","",IFERROR(_xlfn.XLOOKUP(X38,Lookups!$H:$H,Lookups!$G:$G,""),""))</f>
        <v/>
      </c>
      <c r="X38" s="6"/>
      <c r="Y38" s="39" t="str">
        <f>IF(X38="","",IFERROR(_xlfn.XLOOKUP(X38,Lookups!$H:$H,Lookups!$I:$I,""),""))</f>
        <v/>
      </c>
      <c r="Z38" s="6"/>
      <c r="AA38" s="6"/>
      <c r="AB38" s="8"/>
      <c r="AC38" s="8"/>
      <c r="AD38" s="39" t="str">
        <f t="shared" si="0"/>
        <v/>
      </c>
      <c r="AE38" s="6"/>
      <c r="AF38" s="6"/>
      <c r="AG38" s="6"/>
      <c r="AH38" s="39" t="str">
        <f>IF(AG38="","",IFERROR(_xlfn.XLOOKUP(AG38,Lookups!$H$2:$H$103,Lookups!$I$2:$I$103,""),""))</f>
        <v/>
      </c>
      <c r="AI38" s="6"/>
      <c r="AJ38" s="47"/>
      <c r="AK38" s="8"/>
    </row>
    <row r="39" spans="1:37" x14ac:dyDescent="0.25">
      <c r="A39" s="6"/>
      <c r="B39" s="6"/>
      <c r="C39" s="6"/>
      <c r="D39" s="8"/>
      <c r="E39" s="8"/>
      <c r="F39" s="6"/>
      <c r="G39" s="6"/>
      <c r="H39" s="6"/>
      <c r="I39" s="6"/>
      <c r="J39" s="6"/>
      <c r="K39" s="8"/>
      <c r="L39" s="6"/>
      <c r="M39" s="8"/>
      <c r="N39" s="8"/>
      <c r="O39" s="6"/>
      <c r="P39" s="6"/>
      <c r="Q39" s="6"/>
      <c r="R39" s="8"/>
      <c r="S39" s="6"/>
      <c r="T39" s="6"/>
      <c r="U39" s="6"/>
      <c r="V39" s="6"/>
      <c r="W39" s="64" t="str">
        <f>IF(X39="","",IFERROR(_xlfn.XLOOKUP(X39,Lookups!$H:$H,Lookups!$G:$G,""),""))</f>
        <v/>
      </c>
      <c r="X39" s="6"/>
      <c r="Y39" s="39" t="str">
        <f>IF(X39="","",IFERROR(_xlfn.XLOOKUP(X39,Lookups!$H:$H,Lookups!$I:$I,""),""))</f>
        <v/>
      </c>
      <c r="Z39" s="6"/>
      <c r="AA39" s="6"/>
      <c r="AB39" s="8"/>
      <c r="AC39" s="8"/>
      <c r="AD39" s="39" t="str">
        <f t="shared" si="0"/>
        <v/>
      </c>
      <c r="AE39" s="6"/>
      <c r="AF39" s="6"/>
      <c r="AG39" s="6"/>
      <c r="AH39" s="39" t="str">
        <f>IF(AG39="","",IFERROR(_xlfn.XLOOKUP(AG39,Lookups!$H$2:$H$103,Lookups!$I$2:$I$103,""),""))</f>
        <v/>
      </c>
      <c r="AI39" s="6"/>
      <c r="AJ39" s="47"/>
      <c r="AK39" s="8"/>
    </row>
    <row r="40" spans="1:37" x14ac:dyDescent="0.25">
      <c r="A40" s="6"/>
      <c r="B40" s="6"/>
      <c r="C40" s="6"/>
      <c r="D40" s="8"/>
      <c r="E40" s="8"/>
      <c r="F40" s="6"/>
      <c r="G40" s="6"/>
      <c r="H40" s="6"/>
      <c r="I40" s="6"/>
      <c r="J40" s="6"/>
      <c r="K40" s="8"/>
      <c r="L40" s="6"/>
      <c r="M40" s="8"/>
      <c r="N40" s="8"/>
      <c r="O40" s="6"/>
      <c r="P40" s="6"/>
      <c r="Q40" s="6"/>
      <c r="R40" s="8"/>
      <c r="S40" s="6"/>
      <c r="T40" s="6"/>
      <c r="U40" s="6"/>
      <c r="V40" s="6"/>
      <c r="W40" s="64" t="str">
        <f>IF(X40="","",IFERROR(_xlfn.XLOOKUP(X40,Lookups!$H:$H,Lookups!$G:$G,""),""))</f>
        <v/>
      </c>
      <c r="X40" s="6"/>
      <c r="Y40" s="39" t="str">
        <f>IF(X40="","",IFERROR(_xlfn.XLOOKUP(X40,Lookups!$H:$H,Lookups!$I:$I,""),""))</f>
        <v/>
      </c>
      <c r="Z40" s="6"/>
      <c r="AA40" s="6"/>
      <c r="AB40" s="8"/>
      <c r="AC40" s="8"/>
      <c r="AD40" s="39" t="str">
        <f t="shared" si="0"/>
        <v/>
      </c>
      <c r="AE40" s="6"/>
      <c r="AF40" s="6"/>
      <c r="AG40" s="6"/>
      <c r="AH40" s="39" t="str">
        <f>IF(AG40="","",IFERROR(_xlfn.XLOOKUP(AG40,Lookups!$H$2:$H$103,Lookups!$I$2:$I$103,""),""))</f>
        <v/>
      </c>
      <c r="AI40" s="6"/>
      <c r="AJ40" s="47"/>
      <c r="AK40" s="8"/>
    </row>
    <row r="41" spans="1:37" x14ac:dyDescent="0.25">
      <c r="A41" s="6"/>
      <c r="B41" s="6"/>
      <c r="C41" s="6"/>
      <c r="D41" s="8"/>
      <c r="E41" s="8"/>
      <c r="F41" s="6"/>
      <c r="G41" s="6"/>
      <c r="H41" s="6"/>
      <c r="I41" s="6"/>
      <c r="J41" s="6"/>
      <c r="K41" s="8"/>
      <c r="L41" s="6"/>
      <c r="M41" s="8"/>
      <c r="N41" s="8"/>
      <c r="O41" s="6"/>
      <c r="P41" s="6"/>
      <c r="Q41" s="6"/>
      <c r="R41" s="8"/>
      <c r="S41" s="6"/>
      <c r="T41" s="6"/>
      <c r="U41" s="6"/>
      <c r="V41" s="6"/>
      <c r="W41" s="64" t="str">
        <f>IF(X41="","",IFERROR(_xlfn.XLOOKUP(X41,Lookups!$H:$H,Lookups!$G:$G,""),""))</f>
        <v/>
      </c>
      <c r="X41" s="6"/>
      <c r="Y41" s="39" t="str">
        <f>IF(X41="","",IFERROR(_xlfn.XLOOKUP(X41,Lookups!$H:$H,Lookups!$I:$I,""),""))</f>
        <v/>
      </c>
      <c r="Z41" s="6"/>
      <c r="AA41" s="6"/>
      <c r="AB41" s="8"/>
      <c r="AC41" s="8"/>
      <c r="AD41" s="39" t="str">
        <f t="shared" si="0"/>
        <v/>
      </c>
      <c r="AE41" s="6"/>
      <c r="AF41" s="6"/>
      <c r="AG41" s="6"/>
      <c r="AH41" s="39" t="str">
        <f>IF(AG41="","",IFERROR(_xlfn.XLOOKUP(AG41,Lookups!$H$2:$H$103,Lookups!$I$2:$I$103,""),""))</f>
        <v/>
      </c>
      <c r="AI41" s="6"/>
      <c r="AJ41" s="47"/>
      <c r="AK41" s="8"/>
    </row>
    <row r="42" spans="1:37" x14ac:dyDescent="0.25">
      <c r="A42" s="6"/>
      <c r="B42" s="6"/>
      <c r="C42" s="6"/>
      <c r="D42" s="8"/>
      <c r="E42" s="8"/>
      <c r="F42" s="6"/>
      <c r="G42" s="6"/>
      <c r="H42" s="6"/>
      <c r="I42" s="6"/>
      <c r="J42" s="6"/>
      <c r="K42" s="8"/>
      <c r="L42" s="6"/>
      <c r="M42" s="8"/>
      <c r="N42" s="8"/>
      <c r="O42" s="6"/>
      <c r="P42" s="6"/>
      <c r="Q42" s="6"/>
      <c r="R42" s="8"/>
      <c r="S42" s="6"/>
      <c r="T42" s="6"/>
      <c r="U42" s="6"/>
      <c r="V42" s="6"/>
      <c r="W42" s="64" t="str">
        <f>IF(X42="","",IFERROR(_xlfn.XLOOKUP(X42,Lookups!$H:$H,Lookups!$G:$G,""),""))</f>
        <v/>
      </c>
      <c r="X42" s="6"/>
      <c r="Y42" s="39" t="str">
        <f>IF(X42="","",IFERROR(_xlfn.XLOOKUP(X42,Lookups!$H:$H,Lookups!$I:$I,""),""))</f>
        <v/>
      </c>
      <c r="Z42" s="6"/>
      <c r="AA42" s="6"/>
      <c r="AB42" s="8"/>
      <c r="AC42" s="8"/>
      <c r="AD42" s="39" t="str">
        <f t="shared" si="0"/>
        <v/>
      </c>
      <c r="AE42" s="6"/>
      <c r="AF42" s="6"/>
      <c r="AG42" s="6"/>
      <c r="AH42" s="39" t="str">
        <f>IF(AG42="","",IFERROR(_xlfn.XLOOKUP(AG42,Lookups!$H$2:$H$103,Lookups!$I$2:$I$103,""),""))</f>
        <v/>
      </c>
      <c r="AI42" s="6"/>
      <c r="AJ42" s="47"/>
      <c r="AK42" s="8"/>
    </row>
    <row r="43" spans="1:37" x14ac:dyDescent="0.25">
      <c r="A43" s="6"/>
      <c r="B43" s="6"/>
      <c r="C43" s="6"/>
      <c r="D43" s="8"/>
      <c r="E43" s="8"/>
      <c r="F43" s="6"/>
      <c r="G43" s="6"/>
      <c r="H43" s="6"/>
      <c r="I43" s="6"/>
      <c r="J43" s="6"/>
      <c r="K43" s="8"/>
      <c r="L43" s="6"/>
      <c r="M43" s="8"/>
      <c r="N43" s="8"/>
      <c r="O43" s="6"/>
      <c r="P43" s="6"/>
      <c r="Q43" s="6"/>
      <c r="R43" s="8"/>
      <c r="S43" s="6"/>
      <c r="T43" s="6"/>
      <c r="U43" s="6"/>
      <c r="V43" s="6"/>
      <c r="W43" s="64" t="str">
        <f>IF(X43="","",IFERROR(_xlfn.XLOOKUP(X43,Lookups!$H:$H,Lookups!$G:$G,""),""))</f>
        <v/>
      </c>
      <c r="X43" s="6"/>
      <c r="Y43" s="39" t="str">
        <f>IF(X43="","",IFERROR(_xlfn.XLOOKUP(X43,Lookups!$H:$H,Lookups!$I:$I,""),""))</f>
        <v/>
      </c>
      <c r="Z43" s="6"/>
      <c r="AA43" s="6"/>
      <c r="AB43" s="8"/>
      <c r="AC43" s="8"/>
      <c r="AD43" s="39" t="str">
        <f t="shared" si="0"/>
        <v/>
      </c>
      <c r="AE43" s="6"/>
      <c r="AF43" s="6"/>
      <c r="AG43" s="6"/>
      <c r="AH43" s="39" t="str">
        <f>IF(AG43="","",IFERROR(_xlfn.XLOOKUP(AG43,Lookups!$H$2:$H$103,Lookups!$I$2:$I$103,""),""))</f>
        <v/>
      </c>
      <c r="AI43" s="6"/>
      <c r="AJ43" s="47"/>
      <c r="AK43" s="8"/>
    </row>
    <row r="44" spans="1:37" x14ac:dyDescent="0.25">
      <c r="A44" s="6"/>
      <c r="B44" s="6"/>
      <c r="C44" s="6"/>
      <c r="D44" s="8"/>
      <c r="E44" s="8"/>
      <c r="F44" s="6"/>
      <c r="G44" s="6"/>
      <c r="H44" s="6"/>
      <c r="I44" s="6"/>
      <c r="J44" s="6"/>
      <c r="K44" s="8"/>
      <c r="L44" s="6"/>
      <c r="M44" s="8"/>
      <c r="N44" s="8"/>
      <c r="O44" s="6"/>
      <c r="P44" s="6"/>
      <c r="Q44" s="6"/>
      <c r="R44" s="8"/>
      <c r="S44" s="6"/>
      <c r="T44" s="6"/>
      <c r="U44" s="6"/>
      <c r="V44" s="6"/>
      <c r="W44" s="64" t="str">
        <f>IF(X44="","",IFERROR(_xlfn.XLOOKUP(X44,Lookups!$H:$H,Lookups!$G:$G,""),""))</f>
        <v/>
      </c>
      <c r="X44" s="6"/>
      <c r="Y44" s="39" t="str">
        <f>IF(X44="","",IFERROR(_xlfn.XLOOKUP(X44,Lookups!$H:$H,Lookups!$I:$I,""),""))</f>
        <v/>
      </c>
      <c r="Z44" s="6"/>
      <c r="AA44" s="6"/>
      <c r="AB44" s="8"/>
      <c r="AC44" s="8"/>
      <c r="AD44" s="39" t="str">
        <f t="shared" si="0"/>
        <v/>
      </c>
      <c r="AE44" s="6"/>
      <c r="AF44" s="6"/>
      <c r="AG44" s="6"/>
      <c r="AH44" s="39" t="str">
        <f>IF(AG44="","",IFERROR(_xlfn.XLOOKUP(AG44,Lookups!$H$2:$H$103,Lookups!$I$2:$I$103,""),""))</f>
        <v/>
      </c>
      <c r="AI44" s="6"/>
      <c r="AJ44" s="47"/>
      <c r="AK44" s="8"/>
    </row>
    <row r="45" spans="1:37" x14ac:dyDescent="0.25">
      <c r="A45" s="6"/>
      <c r="B45" s="6"/>
      <c r="C45" s="6"/>
      <c r="D45" s="8"/>
      <c r="E45" s="8"/>
      <c r="F45" s="6"/>
      <c r="G45" s="6"/>
      <c r="H45" s="6"/>
      <c r="I45" s="6"/>
      <c r="J45" s="6"/>
      <c r="K45" s="8"/>
      <c r="L45" s="6"/>
      <c r="M45" s="8"/>
      <c r="N45" s="8"/>
      <c r="O45" s="6"/>
      <c r="P45" s="6"/>
      <c r="Q45" s="6"/>
      <c r="R45" s="8"/>
      <c r="S45" s="6"/>
      <c r="T45" s="6"/>
      <c r="U45" s="6"/>
      <c r="V45" s="6"/>
      <c r="W45" s="64" t="str">
        <f>IF(X45="","",IFERROR(_xlfn.XLOOKUP(X45,Lookups!$H:$H,Lookups!$G:$G,""),""))</f>
        <v/>
      </c>
      <c r="X45" s="6"/>
      <c r="Y45" s="39" t="str">
        <f>IF(X45="","",IFERROR(_xlfn.XLOOKUP(X45,Lookups!$H:$H,Lookups!$I:$I,""),""))</f>
        <v/>
      </c>
      <c r="Z45" s="6"/>
      <c r="AA45" s="6"/>
      <c r="AB45" s="8"/>
      <c r="AC45" s="8"/>
      <c r="AD45" s="39" t="str">
        <f t="shared" si="0"/>
        <v/>
      </c>
      <c r="AE45" s="6"/>
      <c r="AF45" s="6"/>
      <c r="AG45" s="6"/>
      <c r="AH45" s="39" t="str">
        <f>IF(AG45="","",IFERROR(_xlfn.XLOOKUP(AG45,Lookups!$H$2:$H$103,Lookups!$I$2:$I$103,""),""))</f>
        <v/>
      </c>
      <c r="AI45" s="6"/>
      <c r="AJ45" s="47"/>
      <c r="AK45" s="8"/>
    </row>
    <row r="46" spans="1:37" x14ac:dyDescent="0.25">
      <c r="A46" s="6"/>
      <c r="B46" s="6"/>
      <c r="C46" s="6"/>
      <c r="D46" s="8"/>
      <c r="E46" s="8"/>
      <c r="F46" s="6"/>
      <c r="G46" s="6"/>
      <c r="H46" s="6"/>
      <c r="I46" s="6"/>
      <c r="J46" s="6"/>
      <c r="K46" s="8"/>
      <c r="L46" s="6"/>
      <c r="M46" s="8"/>
      <c r="N46" s="8"/>
      <c r="O46" s="6"/>
      <c r="P46" s="6"/>
      <c r="Q46" s="6"/>
      <c r="R46" s="8"/>
      <c r="S46" s="6"/>
      <c r="T46" s="6"/>
      <c r="U46" s="6"/>
      <c r="V46" s="6"/>
      <c r="W46" s="64" t="str">
        <f>IF(X46="","",IFERROR(_xlfn.XLOOKUP(X46,Lookups!$H:$H,Lookups!$G:$G,""),""))</f>
        <v/>
      </c>
      <c r="X46" s="6"/>
      <c r="Y46" s="39" t="str">
        <f>IF(X46="","",IFERROR(_xlfn.XLOOKUP(X46,Lookups!$H:$H,Lookups!$I:$I,""),""))</f>
        <v/>
      </c>
      <c r="Z46" s="6"/>
      <c r="AA46" s="6"/>
      <c r="AB46" s="8"/>
      <c r="AC46" s="8"/>
      <c r="AD46" s="39" t="str">
        <f t="shared" si="0"/>
        <v/>
      </c>
      <c r="AE46" s="6"/>
      <c r="AF46" s="6"/>
      <c r="AG46" s="6"/>
      <c r="AH46" s="39" t="str">
        <f>IF(AG46="","",IFERROR(_xlfn.XLOOKUP(AG46,Lookups!$H$2:$H$103,Lookups!$I$2:$I$103,""),""))</f>
        <v/>
      </c>
      <c r="AI46" s="6"/>
      <c r="AJ46" s="47"/>
      <c r="AK46" s="8"/>
    </row>
    <row r="47" spans="1:37" x14ac:dyDescent="0.25">
      <c r="A47" s="6"/>
      <c r="B47" s="6"/>
      <c r="C47" s="6"/>
      <c r="D47" s="8"/>
      <c r="E47" s="8"/>
      <c r="F47" s="6"/>
      <c r="G47" s="6"/>
      <c r="H47" s="6"/>
      <c r="I47" s="6"/>
      <c r="J47" s="6"/>
      <c r="K47" s="8"/>
      <c r="L47" s="6"/>
      <c r="M47" s="8"/>
      <c r="N47" s="8"/>
      <c r="O47" s="6"/>
      <c r="P47" s="6"/>
      <c r="Q47" s="6"/>
      <c r="R47" s="8"/>
      <c r="S47" s="6"/>
      <c r="T47" s="6"/>
      <c r="U47" s="6"/>
      <c r="V47" s="6"/>
      <c r="W47" s="64" t="str">
        <f>IF(X47="","",IFERROR(_xlfn.XLOOKUP(X47,Lookups!$H:$H,Lookups!$G:$G,""),""))</f>
        <v/>
      </c>
      <c r="X47" s="6"/>
      <c r="Y47" s="39" t="str">
        <f>IF(X47="","",IFERROR(_xlfn.XLOOKUP(X47,Lookups!$H:$H,Lookups!$I:$I,""),""))</f>
        <v/>
      </c>
      <c r="Z47" s="6"/>
      <c r="AA47" s="6"/>
      <c r="AB47" s="8"/>
      <c r="AC47" s="8"/>
      <c r="AD47" s="39" t="str">
        <f t="shared" si="0"/>
        <v/>
      </c>
      <c r="AE47" s="6"/>
      <c r="AF47" s="6"/>
      <c r="AG47" s="6"/>
      <c r="AH47" s="39" t="str">
        <f>IF(AG47="","",IFERROR(_xlfn.XLOOKUP(AG47,Lookups!$H$2:$H$103,Lookups!$I$2:$I$103,""),""))</f>
        <v/>
      </c>
      <c r="AI47" s="6"/>
      <c r="AJ47" s="47"/>
      <c r="AK47" s="8"/>
    </row>
    <row r="48" spans="1:37" x14ac:dyDescent="0.25">
      <c r="A48" s="6"/>
      <c r="B48" s="6"/>
      <c r="C48" s="6"/>
      <c r="D48" s="8"/>
      <c r="E48" s="8"/>
      <c r="F48" s="6"/>
      <c r="G48" s="6"/>
      <c r="H48" s="6"/>
      <c r="I48" s="6"/>
      <c r="J48" s="6"/>
      <c r="K48" s="8"/>
      <c r="L48" s="6"/>
      <c r="M48" s="8"/>
      <c r="N48" s="8"/>
      <c r="O48" s="6"/>
      <c r="P48" s="6"/>
      <c r="Q48" s="6"/>
      <c r="R48" s="8"/>
      <c r="S48" s="6"/>
      <c r="T48" s="6"/>
      <c r="U48" s="6"/>
      <c r="V48" s="6"/>
      <c r="W48" s="64" t="str">
        <f>IF(X48="","",IFERROR(_xlfn.XLOOKUP(X48,Lookups!$H:$H,Lookups!$G:$G,""),""))</f>
        <v/>
      </c>
      <c r="X48" s="6"/>
      <c r="Y48" s="39" t="str">
        <f>IF(X48="","",IFERROR(_xlfn.XLOOKUP(X48,Lookups!$H:$H,Lookups!$I:$I,""),""))</f>
        <v/>
      </c>
      <c r="Z48" s="6"/>
      <c r="AA48" s="6"/>
      <c r="AB48" s="8"/>
      <c r="AC48" s="8"/>
      <c r="AD48" s="39" t="str">
        <f t="shared" si="0"/>
        <v/>
      </c>
      <c r="AE48" s="6"/>
      <c r="AF48" s="6"/>
      <c r="AG48" s="6"/>
      <c r="AH48" s="39" t="str">
        <f>IF(AG48="","",IFERROR(_xlfn.XLOOKUP(AG48,Lookups!$H$2:$H$103,Lookups!$I$2:$I$103,""),""))</f>
        <v/>
      </c>
      <c r="AI48" s="6"/>
      <c r="AJ48" s="47"/>
      <c r="AK48" s="8"/>
    </row>
    <row r="49" spans="1:37" x14ac:dyDescent="0.25">
      <c r="A49" s="6"/>
      <c r="B49" s="6"/>
      <c r="C49" s="6"/>
      <c r="D49" s="8"/>
      <c r="E49" s="8"/>
      <c r="F49" s="6"/>
      <c r="G49" s="6"/>
      <c r="H49" s="6"/>
      <c r="I49" s="6"/>
      <c r="J49" s="6"/>
      <c r="K49" s="8"/>
      <c r="L49" s="6"/>
      <c r="M49" s="8"/>
      <c r="N49" s="8"/>
      <c r="O49" s="6"/>
      <c r="P49" s="6"/>
      <c r="Q49" s="6"/>
      <c r="R49" s="8"/>
      <c r="S49" s="6"/>
      <c r="T49" s="6"/>
      <c r="U49" s="6"/>
      <c r="V49" s="6"/>
      <c r="W49" s="64" t="str">
        <f>IF(X49="","",IFERROR(_xlfn.XLOOKUP(X49,Lookups!$H:$H,Lookups!$G:$G,""),""))</f>
        <v/>
      </c>
      <c r="X49" s="6"/>
      <c r="Y49" s="39" t="str">
        <f>IF(X49="","",IFERROR(_xlfn.XLOOKUP(X49,Lookups!$H:$H,Lookups!$I:$I,""),""))</f>
        <v/>
      </c>
      <c r="Z49" s="6"/>
      <c r="AA49" s="6"/>
      <c r="AB49" s="8"/>
      <c r="AC49" s="8"/>
      <c r="AD49" s="39" t="str">
        <f t="shared" si="0"/>
        <v/>
      </c>
      <c r="AE49" s="6"/>
      <c r="AF49" s="6"/>
      <c r="AG49" s="6"/>
      <c r="AH49" s="39" t="str">
        <f>IF(AG49="","",IFERROR(_xlfn.XLOOKUP(AG49,Lookups!$H$2:$H$103,Lookups!$I$2:$I$103,""),""))</f>
        <v/>
      </c>
      <c r="AI49" s="6"/>
      <c r="AJ49" s="47"/>
      <c r="AK49" s="8"/>
    </row>
    <row r="50" spans="1:37" x14ac:dyDescent="0.25">
      <c r="A50" s="6"/>
      <c r="B50" s="6"/>
      <c r="C50" s="6"/>
      <c r="D50" s="8"/>
      <c r="E50" s="8"/>
      <c r="F50" s="6"/>
      <c r="G50" s="6"/>
      <c r="H50" s="6"/>
      <c r="I50" s="6"/>
      <c r="J50" s="6"/>
      <c r="K50" s="8"/>
      <c r="L50" s="6"/>
      <c r="M50" s="8"/>
      <c r="N50" s="8"/>
      <c r="O50" s="6"/>
      <c r="P50" s="6"/>
      <c r="Q50" s="6"/>
      <c r="R50" s="8"/>
      <c r="S50" s="6"/>
      <c r="T50" s="6"/>
      <c r="U50" s="6"/>
      <c r="V50" s="6"/>
      <c r="W50" s="64" t="str">
        <f>IF(X50="","",IFERROR(_xlfn.XLOOKUP(X50,Lookups!$H:$H,Lookups!$G:$G,""),""))</f>
        <v/>
      </c>
      <c r="X50" s="6"/>
      <c r="Y50" s="39" t="str">
        <f>IF(X50="","",IFERROR(_xlfn.XLOOKUP(X50,Lookups!$H:$H,Lookups!$I:$I,""),""))</f>
        <v/>
      </c>
      <c r="Z50" s="6"/>
      <c r="AA50" s="6"/>
      <c r="AB50" s="8"/>
      <c r="AC50" s="8"/>
      <c r="AD50" s="39" t="str">
        <f t="shared" si="0"/>
        <v/>
      </c>
      <c r="AE50" s="6"/>
      <c r="AF50" s="6"/>
      <c r="AG50" s="6"/>
      <c r="AH50" s="39" t="str">
        <f>IF(AG50="","",IFERROR(_xlfn.XLOOKUP(AG50,Lookups!$H$2:$H$103,Lookups!$I$2:$I$103,""),""))</f>
        <v/>
      </c>
      <c r="AI50" s="6"/>
      <c r="AJ50" s="47"/>
      <c r="AK50" s="8"/>
    </row>
    <row r="51" spans="1:37" x14ac:dyDescent="0.25">
      <c r="A51" s="6"/>
      <c r="B51" s="6"/>
      <c r="C51" s="6"/>
      <c r="D51" s="8"/>
      <c r="E51" s="8"/>
      <c r="F51" s="6"/>
      <c r="G51" s="6"/>
      <c r="H51" s="6"/>
      <c r="I51" s="6"/>
      <c r="J51" s="6"/>
      <c r="K51" s="8"/>
      <c r="L51" s="6"/>
      <c r="M51" s="8"/>
      <c r="N51" s="8"/>
      <c r="O51" s="6"/>
      <c r="P51" s="6"/>
      <c r="Q51" s="6"/>
      <c r="R51" s="8"/>
      <c r="S51" s="6"/>
      <c r="T51" s="6"/>
      <c r="U51" s="6"/>
      <c r="V51" s="6"/>
      <c r="W51" s="64" t="str">
        <f>IF(X51="","",IFERROR(_xlfn.XLOOKUP(X51,Lookups!$H:$H,Lookups!$G:$G,""),""))</f>
        <v/>
      </c>
      <c r="X51" s="6"/>
      <c r="Y51" s="39" t="str">
        <f>IF(X51="","",IFERROR(_xlfn.XLOOKUP(X51,Lookups!$H:$H,Lookups!$I:$I,""),""))</f>
        <v/>
      </c>
      <c r="Z51" s="6"/>
      <c r="AA51" s="6"/>
      <c r="AB51" s="8"/>
      <c r="AC51" s="8"/>
      <c r="AD51" s="39" t="str">
        <f t="shared" si="0"/>
        <v/>
      </c>
      <c r="AE51" s="6"/>
      <c r="AF51" s="6"/>
      <c r="AG51" s="6"/>
      <c r="AH51" s="39" t="str">
        <f>IF(AG51="","",IFERROR(_xlfn.XLOOKUP(AG51,Lookups!$H$2:$H$103,Lookups!$I$2:$I$103,""),""))</f>
        <v/>
      </c>
      <c r="AI51" s="6"/>
      <c r="AJ51" s="47"/>
      <c r="AK51" s="8"/>
    </row>
    <row r="52" spans="1:37" x14ac:dyDescent="0.25">
      <c r="A52" s="6"/>
      <c r="B52" s="6"/>
      <c r="C52" s="6"/>
      <c r="D52" s="8"/>
      <c r="E52" s="8"/>
      <c r="F52" s="6"/>
      <c r="G52" s="6"/>
      <c r="H52" s="6"/>
      <c r="I52" s="6"/>
      <c r="J52" s="6"/>
      <c r="K52" s="8"/>
      <c r="L52" s="6"/>
      <c r="M52" s="8"/>
      <c r="N52" s="8"/>
      <c r="O52" s="6"/>
      <c r="P52" s="6"/>
      <c r="Q52" s="6"/>
      <c r="R52" s="8"/>
      <c r="S52" s="6"/>
      <c r="T52" s="6"/>
      <c r="U52" s="6"/>
      <c r="V52" s="6"/>
      <c r="W52" s="64" t="str">
        <f>IF(X52="","",IFERROR(_xlfn.XLOOKUP(X52,Lookups!$H:$H,Lookups!$G:$G,""),""))</f>
        <v/>
      </c>
      <c r="X52" s="6"/>
      <c r="Y52" s="39" t="str">
        <f>IF(X52="","",IFERROR(_xlfn.XLOOKUP(X52,Lookups!$H:$H,Lookups!$I:$I,""),""))</f>
        <v/>
      </c>
      <c r="Z52" s="6"/>
      <c r="AA52" s="6"/>
      <c r="AB52" s="8"/>
      <c r="AC52" s="8"/>
      <c r="AD52" s="39" t="str">
        <f>IF(OR(ISBLANK(AB52),ISBLANK(AC52)),"",(AC52-AB52)+1)</f>
        <v/>
      </c>
      <c r="AE52" s="6"/>
      <c r="AF52" s="6"/>
      <c r="AG52" s="6"/>
      <c r="AH52" s="39" t="str">
        <f>IF(AG52="","",IFERROR(_xlfn.XLOOKUP(AG52,Lookups!$H$2:$H$103,Lookups!$I$2:$I$103,""),""))</f>
        <v/>
      </c>
      <c r="AI52" s="6"/>
      <c r="AJ52" s="47"/>
      <c r="AK52" s="8"/>
    </row>
    <row r="53" spans="1:37" x14ac:dyDescent="0.25">
      <c r="A53" s="6"/>
      <c r="B53" s="6"/>
      <c r="C53" s="6"/>
      <c r="D53" s="8"/>
      <c r="E53" s="8"/>
      <c r="F53" s="6"/>
      <c r="G53" s="6"/>
      <c r="H53" s="6"/>
      <c r="I53" s="6"/>
      <c r="J53" s="6"/>
      <c r="K53" s="8"/>
      <c r="L53" s="6"/>
      <c r="M53" s="8"/>
      <c r="N53" s="8"/>
      <c r="O53" s="6"/>
      <c r="P53" s="6"/>
      <c r="Q53" s="6"/>
      <c r="R53" s="8"/>
      <c r="S53" s="6"/>
      <c r="T53" s="6"/>
      <c r="U53" s="6"/>
      <c r="V53" s="6"/>
      <c r="W53" s="64" t="str">
        <f>IF(X53="","",IFERROR(_xlfn.XLOOKUP(X53,Lookups!$H:$H,Lookups!$G:$G,""),""))</f>
        <v/>
      </c>
      <c r="X53" s="6"/>
      <c r="Y53" s="39" t="str">
        <f>IF(X53="","",IFERROR(_xlfn.XLOOKUP(X53,Lookups!$H:$H,Lookups!$I:$I,""),""))</f>
        <v/>
      </c>
      <c r="Z53" s="6"/>
      <c r="AA53" s="6"/>
      <c r="AB53" s="8"/>
      <c r="AC53" s="8"/>
      <c r="AD53" s="39" t="str">
        <f>IF(OR(ISBLANK(AB53),ISBLANK(AC53)),"",(AC53-AB53)+1)</f>
        <v/>
      </c>
      <c r="AE53" s="6"/>
      <c r="AF53" s="6"/>
      <c r="AG53" s="6"/>
      <c r="AH53" s="39" t="str">
        <f>IF(AG53="","",IFERROR(_xlfn.XLOOKUP(AG53,Lookups!$H$2:$H$103,Lookups!$I$2:$I$103,""),""))</f>
        <v/>
      </c>
      <c r="AI53" s="6"/>
      <c r="AJ53" s="47"/>
      <c r="AK53" s="8"/>
    </row>
    <row r="54" spans="1:37" x14ac:dyDescent="0.25">
      <c r="A54" s="6"/>
      <c r="B54" s="6"/>
      <c r="C54" s="6"/>
      <c r="D54" s="8"/>
      <c r="E54" s="8"/>
      <c r="F54" s="6"/>
      <c r="G54" s="6"/>
      <c r="H54" s="6"/>
      <c r="I54" s="6"/>
      <c r="J54" s="6"/>
      <c r="K54" s="8"/>
      <c r="L54" s="6"/>
      <c r="M54" s="8"/>
      <c r="N54" s="8"/>
      <c r="O54" s="6"/>
      <c r="P54" s="6"/>
      <c r="Q54" s="6"/>
      <c r="R54" s="8"/>
      <c r="S54" s="6"/>
      <c r="T54" s="6"/>
      <c r="U54" s="6"/>
      <c r="V54" s="6"/>
      <c r="W54" s="64" t="str">
        <f>IF(X54="","",IFERROR(_xlfn.XLOOKUP(X54,Lookups!$H:$H,Lookups!$G:$G,""),""))</f>
        <v/>
      </c>
      <c r="X54" s="6"/>
      <c r="Y54" s="39" t="str">
        <f>IF(X54="","",IFERROR(_xlfn.XLOOKUP(X54,Lookups!$H:$H,Lookups!$I:$I,""),""))</f>
        <v/>
      </c>
      <c r="Z54" s="6"/>
      <c r="AA54" s="6"/>
      <c r="AB54" s="8"/>
      <c r="AC54" s="8"/>
      <c r="AD54" s="39" t="str">
        <f>IF(OR(ISBLANK(AB54),ISBLANK(AC54)),"",(AC54-AB54)+1)</f>
        <v/>
      </c>
      <c r="AE54" s="6"/>
      <c r="AF54" s="6"/>
      <c r="AG54" s="6"/>
      <c r="AH54" s="39" t="str">
        <f>IF(AG54="","",IFERROR(_xlfn.XLOOKUP(AG54,Lookups!$H$2:$H$103,Lookups!$I$2:$I$103,""),""))</f>
        <v/>
      </c>
      <c r="AI54" s="6"/>
      <c r="AJ54" s="47"/>
      <c r="AK54" s="8"/>
    </row>
  </sheetData>
  <sheetProtection formatCells="0" formatColumns="0" formatRows="0" insertRows="0" deleteRows="0" sort="0" autoFilter="0" pivotTables="0"/>
  <mergeCells count="8">
    <mergeCell ref="W2:AH2"/>
    <mergeCell ref="AI2:AK2"/>
    <mergeCell ref="A1:C1"/>
    <mergeCell ref="A2:C2"/>
    <mergeCell ref="D2:G2"/>
    <mergeCell ref="J2:L2"/>
    <mergeCell ref="M2:P2"/>
    <mergeCell ref="Q2:V2"/>
  </mergeCells>
  <dataValidations count="11">
    <dataValidation type="list" allowBlank="1" showInputMessage="1" showErrorMessage="1" sqref="L4:L54" xr:uid="{AB8174B4-31D9-40BB-B74D-DE1323886F7A}">
      <formula1>INDIRECT("Device_Type[Device_Type]")</formula1>
    </dataValidation>
    <dataValidation type="list" allowBlank="1" showInputMessage="1" showErrorMessage="1" sqref="U4:U54 AE4:AF54 O4:O54 Q4:Q54 AI4:AI54" xr:uid="{CD291E2D-B2D3-445F-8596-70A3837C5BF2}">
      <formula1>"Yes, No"</formula1>
    </dataValidation>
    <dataValidation type="list" allowBlank="1" showInputMessage="1" showErrorMessage="1" sqref="J4:J54" xr:uid="{FC9CFB29-6C0D-4181-976A-0AB180DA3918}">
      <formula1>INDIRECT("Infection_type[infection type]")</formula1>
    </dataValidation>
    <dataValidation type="list" allowBlank="1" showInputMessage="1" showErrorMessage="1" sqref="T4:T54" xr:uid="{1010D1A8-ADB6-439C-A57F-A4BB25B7FF38}">
      <formula1>INDIRECT("Specimen_Source[Specimen Source]")</formula1>
    </dataValidation>
    <dataValidation type="custom" allowBlank="1" showInputMessage="1" showErrorMessage="1" sqref="AD4:AD54" xr:uid="{6A5F9D73-2ACA-430B-A30D-51F09D0B3031}">
      <formula1>""</formula1>
    </dataValidation>
    <dataValidation type="list" allowBlank="1" showInputMessage="1" showErrorMessage="1" sqref="F4:F54" xr:uid="{1D7BC797-96C8-4FF6-8B60-7C834FDACC28}">
      <formula1>"Hospital,HHA,Home,Hospice,Other"</formula1>
    </dataValidation>
    <dataValidation type="list" allowBlank="1" showInputMessage="1" showErrorMessage="1" sqref="P4:P54" xr:uid="{2333D25D-47A4-4F84-919E-ED2A088F89A1}">
      <formula1>"NH/SNF ,Home ,Other Inpatient Setting ,Unknown"</formula1>
    </dataValidation>
    <dataValidation type="list" allowBlank="1" showInputMessage="1" showErrorMessage="1" sqref="AJ4:AJ54" xr:uid="{C9FCBCF4-F530-4508-B57A-D1AE5F616B7B}">
      <formula1>INDIRECT("Precautions")</formula1>
    </dataValidation>
    <dataValidation type="list" allowBlank="1" showInputMessage="1" showErrorMessage="1" sqref="AG4:AG54 X4:X54" xr:uid="{3936F881-EF4E-4E29-806D-17B2B6931C71}">
      <formula1>INDIRECT("Antimicrobial[Antimicrobial]")</formula1>
    </dataValidation>
    <dataValidation type="list" allowBlank="1" showInputMessage="1" showErrorMessage="1" sqref="AA4:AA54" xr:uid="{385ACB7A-7D80-49AA-AA06-1F786DE9EB2A}">
      <formula1>INDIRECT("Antimicrobial_Origination[Antimicrobial Origination]")</formula1>
    </dataValidation>
    <dataValidation type="list" allowBlank="1" showInputMessage="1" showErrorMessage="1" sqref="H4:I54" xr:uid="{023B2909-2B75-4080-B1C9-CF63707E0226}">
      <formula1>"Yes, No, Unknown"</formula1>
    </dataValidation>
  </dataValidations>
  <pageMargins left="0.7" right="0.7" top="0.75" bottom="0.75" header="0.3" footer="0.3"/>
  <pageSetup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841ED-7B98-4528-9B3D-106D5F7E8F74}">
  <dimension ref="A1:AK54"/>
  <sheetViews>
    <sheetView showGridLines="0" zoomScaleNormal="100" workbookViewId="0">
      <pane xSplit="3" ySplit="3" topLeftCell="D4" activePane="bottomRight" state="frozen"/>
      <selection pane="topRight" activeCell="W1" sqref="W1"/>
      <selection pane="bottomLeft" activeCell="W1" sqref="W1"/>
      <selection pane="bottomRight" activeCell="A2" sqref="A2:C2"/>
    </sheetView>
  </sheetViews>
  <sheetFormatPr defaultColWidth="9.140625" defaultRowHeight="15" x14ac:dyDescent="0.25"/>
  <cols>
    <col min="1" max="1" width="13.42578125" style="7" customWidth="1"/>
    <col min="2" max="3" width="11" style="7" customWidth="1"/>
    <col min="4" max="4" width="14.28515625" style="7" bestFit="1" customWidth="1"/>
    <col min="5" max="9" width="14.28515625" style="7" customWidth="1"/>
    <col min="10" max="10" width="27.7109375" style="7" customWidth="1"/>
    <col min="11" max="11" width="14.140625" style="7" customWidth="1"/>
    <col min="12" max="12" width="12" style="7" customWidth="1"/>
    <col min="13" max="13" width="16.5703125" style="7" customWidth="1"/>
    <col min="14" max="14" width="14.85546875" style="7" customWidth="1"/>
    <col min="15" max="15" width="13.42578125" style="7" customWidth="1"/>
    <col min="16" max="16" width="19.7109375" style="7" customWidth="1"/>
    <col min="17" max="17" width="12" style="7" customWidth="1"/>
    <col min="18" max="18" width="13.140625" style="7" customWidth="1"/>
    <col min="19" max="19" width="15" style="7" bestFit="1" customWidth="1"/>
    <col min="20" max="20" width="12" style="7" customWidth="1"/>
    <col min="21" max="21" width="14.7109375" style="7" customWidth="1"/>
    <col min="22" max="22" width="12" style="7" customWidth="1"/>
    <col min="23" max="23" width="18" style="7" customWidth="1"/>
    <col min="24" max="24" width="18.28515625" style="7" customWidth="1"/>
    <col min="25" max="25" width="35" style="7" customWidth="1"/>
    <col min="26" max="26" width="19.140625" style="7" customWidth="1"/>
    <col min="27" max="27" width="13.140625" style="7" bestFit="1" customWidth="1"/>
    <col min="28" max="28" width="14.7109375" style="7" customWidth="1"/>
    <col min="29" max="29" width="14.85546875" style="7" customWidth="1"/>
    <col min="30" max="30" width="12" style="7" customWidth="1"/>
    <col min="31" max="31" width="23.42578125" style="7" customWidth="1"/>
    <col min="32" max="32" width="18.28515625" style="7" customWidth="1"/>
    <col min="33" max="33" width="17.85546875" style="7" customWidth="1"/>
    <col min="34" max="35" width="19.28515625" style="7" customWidth="1"/>
    <col min="36" max="36" width="13" style="7" bestFit="1" customWidth="1"/>
    <col min="37" max="37" width="11.85546875" style="7" bestFit="1" customWidth="1"/>
    <col min="38" max="16384" width="9.140625" style="7"/>
  </cols>
  <sheetData>
    <row r="1" spans="1:37" ht="39" customHeight="1" x14ac:dyDescent="0.55000000000000004">
      <c r="A1" s="72" t="s">
        <v>106</v>
      </c>
      <c r="B1" s="72"/>
      <c r="C1" s="72"/>
      <c r="D1" s="40" t="s">
        <v>239</v>
      </c>
    </row>
    <row r="2" spans="1:37" s="18" customFormat="1" x14ac:dyDescent="0.25">
      <c r="A2" s="67" t="s">
        <v>306</v>
      </c>
      <c r="B2" s="68"/>
      <c r="C2" s="68"/>
      <c r="D2" s="70" t="s">
        <v>76</v>
      </c>
      <c r="E2" s="70"/>
      <c r="F2" s="70"/>
      <c r="G2" s="71"/>
      <c r="H2" s="33"/>
      <c r="I2" s="33"/>
      <c r="J2" s="85" t="s">
        <v>77</v>
      </c>
      <c r="K2" s="86"/>
      <c r="L2" s="87"/>
      <c r="M2" s="88" t="s">
        <v>78</v>
      </c>
      <c r="N2" s="70"/>
      <c r="O2" s="70"/>
      <c r="P2" s="71"/>
      <c r="Q2" s="89" t="s">
        <v>79</v>
      </c>
      <c r="R2" s="89"/>
      <c r="S2" s="89"/>
      <c r="T2" s="89"/>
      <c r="U2" s="89"/>
      <c r="V2" s="89"/>
      <c r="W2" s="88" t="s">
        <v>253</v>
      </c>
      <c r="X2" s="70"/>
      <c r="Y2" s="70"/>
      <c r="Z2" s="70"/>
      <c r="AA2" s="70"/>
      <c r="AB2" s="70"/>
      <c r="AC2" s="70"/>
      <c r="AD2" s="70"/>
      <c r="AE2" s="70"/>
      <c r="AF2" s="70"/>
      <c r="AG2" s="70"/>
      <c r="AH2" s="71"/>
      <c r="AI2" s="90" t="s">
        <v>80</v>
      </c>
      <c r="AJ2" s="91"/>
      <c r="AK2" s="91"/>
    </row>
    <row r="3" spans="1:37" s="19" customFormat="1" ht="90" x14ac:dyDescent="0.25">
      <c r="A3" s="5" t="s">
        <v>81</v>
      </c>
      <c r="B3" s="5" t="s">
        <v>82</v>
      </c>
      <c r="C3" s="5" t="s">
        <v>83</v>
      </c>
      <c r="D3" s="5" t="s">
        <v>84</v>
      </c>
      <c r="E3" s="5" t="s">
        <v>85</v>
      </c>
      <c r="F3" s="5" t="s">
        <v>86</v>
      </c>
      <c r="G3" s="5" t="s">
        <v>87</v>
      </c>
      <c r="H3" s="5" t="s">
        <v>236</v>
      </c>
      <c r="I3" s="5" t="s">
        <v>237</v>
      </c>
      <c r="J3" s="5" t="s">
        <v>88</v>
      </c>
      <c r="K3" s="5" t="s">
        <v>89</v>
      </c>
      <c r="L3" s="5" t="s">
        <v>90</v>
      </c>
      <c r="M3" s="5" t="s">
        <v>91</v>
      </c>
      <c r="N3" s="5" t="s">
        <v>92</v>
      </c>
      <c r="O3" s="5" t="s">
        <v>93</v>
      </c>
      <c r="P3" s="38" t="s">
        <v>235</v>
      </c>
      <c r="Q3" s="5" t="s">
        <v>94</v>
      </c>
      <c r="R3" s="5" t="s">
        <v>95</v>
      </c>
      <c r="S3" s="5" t="s">
        <v>96</v>
      </c>
      <c r="T3" s="5" t="s">
        <v>97</v>
      </c>
      <c r="U3" s="5" t="s">
        <v>305</v>
      </c>
      <c r="V3" s="5" t="s">
        <v>98</v>
      </c>
      <c r="W3" s="5" t="s">
        <v>262</v>
      </c>
      <c r="X3" s="5" t="s">
        <v>254</v>
      </c>
      <c r="Y3" s="5" t="s">
        <v>255</v>
      </c>
      <c r="Z3" s="5" t="s">
        <v>99</v>
      </c>
      <c r="AA3" s="5" t="s">
        <v>256</v>
      </c>
      <c r="AB3" s="5" t="s">
        <v>257</v>
      </c>
      <c r="AC3" s="5" t="s">
        <v>258</v>
      </c>
      <c r="AD3" s="5" t="s">
        <v>100</v>
      </c>
      <c r="AE3" s="5" t="s">
        <v>101</v>
      </c>
      <c r="AF3" s="5" t="s">
        <v>259</v>
      </c>
      <c r="AG3" s="5" t="s">
        <v>260</v>
      </c>
      <c r="AH3" s="5" t="s">
        <v>261</v>
      </c>
      <c r="AI3" s="20" t="s">
        <v>102</v>
      </c>
      <c r="AJ3" s="20" t="s">
        <v>252</v>
      </c>
      <c r="AK3" s="20" t="s">
        <v>103</v>
      </c>
    </row>
    <row r="4" spans="1:37" x14ac:dyDescent="0.25">
      <c r="A4" s="6"/>
      <c r="B4" s="6"/>
      <c r="C4" s="6"/>
      <c r="D4" s="8"/>
      <c r="E4" s="8"/>
      <c r="F4" s="6"/>
      <c r="G4" s="6"/>
      <c r="H4" s="6"/>
      <c r="I4" s="6"/>
      <c r="J4" s="6"/>
      <c r="K4" s="8"/>
      <c r="L4" s="6"/>
      <c r="M4" s="8"/>
      <c r="N4" s="8"/>
      <c r="O4" s="6"/>
      <c r="P4" s="6"/>
      <c r="Q4" s="6"/>
      <c r="R4" s="8"/>
      <c r="S4" s="6"/>
      <c r="T4" s="6"/>
      <c r="U4" s="6"/>
      <c r="V4" s="6"/>
      <c r="W4" s="64" t="str">
        <f>IF(X4="","",IFERROR(_xlfn.XLOOKUP(X4,Lookups!$H:$H,Lookups!$G:$G,""),""))</f>
        <v/>
      </c>
      <c r="X4" s="6"/>
      <c r="Y4" s="39" t="str">
        <f>IF(X4="","",IFERROR(_xlfn.XLOOKUP(X4,Lookups!$H:$H,Lookups!$I:$I,""),""))</f>
        <v/>
      </c>
      <c r="Z4" s="6"/>
      <c r="AA4" s="6"/>
      <c r="AB4" s="8"/>
      <c r="AC4" s="8"/>
      <c r="AD4" s="39" t="str">
        <f t="shared" ref="AD4:AD51" si="0">IF(OR(ISBLANK(AB4),ISBLANK(AC4)),"",(AC4-AB4)+1)</f>
        <v/>
      </c>
      <c r="AE4" s="6"/>
      <c r="AF4" s="6"/>
      <c r="AG4" s="6"/>
      <c r="AH4" s="39" t="str">
        <f>IF(AG4="","",IFERROR(_xlfn.XLOOKUP(AG4,Lookups!$H$2:$H$103,Lookups!$I$2:$I$103,""),""))</f>
        <v/>
      </c>
      <c r="AI4" s="6"/>
      <c r="AJ4" s="47"/>
      <c r="AK4" s="8"/>
    </row>
    <row r="5" spans="1:37" x14ac:dyDescent="0.25">
      <c r="A5" s="6"/>
      <c r="B5" s="6"/>
      <c r="C5" s="6"/>
      <c r="D5" s="8"/>
      <c r="E5" s="8"/>
      <c r="F5" s="6"/>
      <c r="G5" s="6"/>
      <c r="H5" s="6"/>
      <c r="I5" s="6"/>
      <c r="J5" s="6"/>
      <c r="K5" s="8"/>
      <c r="L5" s="6"/>
      <c r="M5" s="8"/>
      <c r="N5" s="8"/>
      <c r="O5" s="6"/>
      <c r="P5" s="6"/>
      <c r="Q5" s="6"/>
      <c r="R5" s="8"/>
      <c r="S5" s="6"/>
      <c r="T5" s="6"/>
      <c r="U5" s="6"/>
      <c r="V5" s="6"/>
      <c r="W5" s="64" t="str">
        <f>IF(X5="","",IFERROR(_xlfn.XLOOKUP(X5,Lookups!$H:$H,Lookups!$G:$G,""),""))</f>
        <v/>
      </c>
      <c r="X5" s="6"/>
      <c r="Y5" s="39" t="str">
        <f>IF(X5="","",IFERROR(_xlfn.XLOOKUP(X5,Lookups!$H:$H,Lookups!$I:$I,""),""))</f>
        <v/>
      </c>
      <c r="Z5" s="6"/>
      <c r="AA5" s="6"/>
      <c r="AB5" s="8"/>
      <c r="AC5" s="8"/>
      <c r="AD5" s="39" t="str">
        <f t="shared" si="0"/>
        <v/>
      </c>
      <c r="AE5" s="6"/>
      <c r="AF5" s="6"/>
      <c r="AG5" s="6"/>
      <c r="AH5" s="39" t="str">
        <f>IF(AG5="","",IFERROR(_xlfn.XLOOKUP(AG5,Lookups!$H$2:$H$103,Lookups!$I$2:$I$103,""),""))</f>
        <v/>
      </c>
      <c r="AI5" s="6"/>
      <c r="AJ5" s="47"/>
      <c r="AK5" s="8"/>
    </row>
    <row r="6" spans="1:37" x14ac:dyDescent="0.25">
      <c r="A6" s="6"/>
      <c r="B6" s="6"/>
      <c r="C6" s="6"/>
      <c r="D6" s="8"/>
      <c r="E6" s="8"/>
      <c r="F6" s="6"/>
      <c r="G6" s="6"/>
      <c r="H6" s="6"/>
      <c r="I6" s="6"/>
      <c r="J6" s="6"/>
      <c r="K6" s="8"/>
      <c r="L6" s="6"/>
      <c r="M6" s="8"/>
      <c r="N6" s="8"/>
      <c r="O6" s="6"/>
      <c r="P6" s="6"/>
      <c r="Q6" s="6"/>
      <c r="R6" s="8"/>
      <c r="S6" s="6"/>
      <c r="T6" s="6"/>
      <c r="U6" s="6"/>
      <c r="V6" s="6"/>
      <c r="W6" s="64" t="str">
        <f>IF(X6="","",IFERROR(_xlfn.XLOOKUP(X6,Lookups!$H:$H,Lookups!$G:$G,""),""))</f>
        <v/>
      </c>
      <c r="X6" s="6"/>
      <c r="Y6" s="39" t="str">
        <f>IF(X6="","",IFERROR(_xlfn.XLOOKUP(X6,Lookups!$H:$H,Lookups!$I:$I,""),""))</f>
        <v/>
      </c>
      <c r="Z6" s="6"/>
      <c r="AA6" s="6"/>
      <c r="AB6" s="8"/>
      <c r="AC6" s="8"/>
      <c r="AD6" s="39" t="str">
        <f t="shared" si="0"/>
        <v/>
      </c>
      <c r="AE6" s="6"/>
      <c r="AF6" s="6"/>
      <c r="AG6" s="6"/>
      <c r="AH6" s="39" t="str">
        <f>IF(AG6="","",IFERROR(_xlfn.XLOOKUP(AG6,Lookups!$H$2:$H$103,Lookups!$I$2:$I$103,""),""))</f>
        <v/>
      </c>
      <c r="AI6" s="6"/>
      <c r="AJ6" s="47"/>
      <c r="AK6" s="8"/>
    </row>
    <row r="7" spans="1:37" x14ac:dyDescent="0.25">
      <c r="A7" s="6"/>
      <c r="B7" s="6"/>
      <c r="C7" s="6"/>
      <c r="D7" s="8"/>
      <c r="E7" s="8"/>
      <c r="F7" s="6"/>
      <c r="G7" s="6"/>
      <c r="H7" s="6"/>
      <c r="I7" s="6"/>
      <c r="J7" s="6"/>
      <c r="K7" s="8"/>
      <c r="L7" s="6"/>
      <c r="M7" s="8"/>
      <c r="N7" s="8"/>
      <c r="O7" s="6"/>
      <c r="P7" s="6"/>
      <c r="Q7" s="6"/>
      <c r="R7" s="8"/>
      <c r="S7" s="6"/>
      <c r="T7" s="6"/>
      <c r="U7" s="6"/>
      <c r="V7" s="6"/>
      <c r="W7" s="64" t="str">
        <f>IF(X7="","",IFERROR(_xlfn.XLOOKUP(X7,Lookups!$H:$H,Lookups!$G:$G,""),""))</f>
        <v/>
      </c>
      <c r="X7" s="6"/>
      <c r="Y7" s="39" t="str">
        <f>IF(X7="","",IFERROR(_xlfn.XLOOKUP(X7,Lookups!$H:$H,Lookups!$I:$I,""),""))</f>
        <v/>
      </c>
      <c r="Z7" s="6"/>
      <c r="AA7" s="6"/>
      <c r="AB7" s="8"/>
      <c r="AC7" s="8"/>
      <c r="AD7" s="39" t="str">
        <f t="shared" si="0"/>
        <v/>
      </c>
      <c r="AE7" s="6"/>
      <c r="AF7" s="6"/>
      <c r="AG7" s="6"/>
      <c r="AH7" s="39" t="str">
        <f>IF(AG7="","",IFERROR(_xlfn.XLOOKUP(AG7,Lookups!$H$2:$H$103,Lookups!$I$2:$I$103,""),""))</f>
        <v/>
      </c>
      <c r="AI7" s="6"/>
      <c r="AJ7" s="47"/>
      <c r="AK7" s="8"/>
    </row>
    <row r="8" spans="1:37" x14ac:dyDescent="0.25">
      <c r="A8" s="6"/>
      <c r="B8" s="6"/>
      <c r="C8" s="6"/>
      <c r="D8" s="8"/>
      <c r="E8" s="8"/>
      <c r="F8" s="6"/>
      <c r="G8" s="6"/>
      <c r="H8" s="6"/>
      <c r="I8" s="6"/>
      <c r="J8" s="6"/>
      <c r="K8" s="8"/>
      <c r="L8" s="6"/>
      <c r="M8" s="8"/>
      <c r="N8" s="8"/>
      <c r="O8" s="6"/>
      <c r="P8" s="6"/>
      <c r="Q8" s="6"/>
      <c r="R8" s="8"/>
      <c r="S8" s="6"/>
      <c r="T8" s="6"/>
      <c r="U8" s="6"/>
      <c r="V8" s="6"/>
      <c r="W8" s="64" t="str">
        <f>IF(X8="","",IFERROR(_xlfn.XLOOKUP(X8,Lookups!$H:$H,Lookups!$G:$G,""),""))</f>
        <v/>
      </c>
      <c r="X8" s="6"/>
      <c r="Y8" s="39" t="str">
        <f>IF(X8="","",IFERROR(_xlfn.XLOOKUP(X8,Lookups!$H:$H,Lookups!$I:$I,""),""))</f>
        <v/>
      </c>
      <c r="Z8" s="6"/>
      <c r="AA8" s="6"/>
      <c r="AB8" s="8"/>
      <c r="AC8" s="8"/>
      <c r="AD8" s="39" t="str">
        <f t="shared" si="0"/>
        <v/>
      </c>
      <c r="AE8" s="6"/>
      <c r="AF8" s="6"/>
      <c r="AG8" s="6"/>
      <c r="AH8" s="39" t="str">
        <f>IF(AG8="","",IFERROR(_xlfn.XLOOKUP(AG8,Lookups!$H$2:$H$103,Lookups!$I$2:$I$103,""),""))</f>
        <v/>
      </c>
      <c r="AI8" s="6"/>
      <c r="AJ8" s="47"/>
      <c r="AK8" s="8"/>
    </row>
    <row r="9" spans="1:37" x14ac:dyDescent="0.25">
      <c r="A9" s="6"/>
      <c r="B9" s="6"/>
      <c r="C9" s="6"/>
      <c r="D9" s="8"/>
      <c r="E9" s="8"/>
      <c r="F9" s="6"/>
      <c r="G9" s="6"/>
      <c r="H9" s="6"/>
      <c r="I9" s="6"/>
      <c r="J9" s="6"/>
      <c r="K9" s="8"/>
      <c r="L9" s="6"/>
      <c r="M9" s="8"/>
      <c r="N9" s="8"/>
      <c r="O9" s="6"/>
      <c r="P9" s="6"/>
      <c r="Q9" s="6"/>
      <c r="R9" s="8"/>
      <c r="S9" s="6"/>
      <c r="T9" s="6"/>
      <c r="U9" s="6"/>
      <c r="V9" s="6"/>
      <c r="W9" s="64" t="str">
        <f>IF(X9="","",IFERROR(_xlfn.XLOOKUP(X9,Lookups!$H:$H,Lookups!$G:$G,""),""))</f>
        <v/>
      </c>
      <c r="X9" s="6"/>
      <c r="Y9" s="39" t="str">
        <f>IF(X9="","",IFERROR(_xlfn.XLOOKUP(X9,Lookups!$H:$H,Lookups!$I:$I,""),""))</f>
        <v/>
      </c>
      <c r="Z9" s="6"/>
      <c r="AA9" s="6"/>
      <c r="AB9" s="8"/>
      <c r="AC9" s="8"/>
      <c r="AD9" s="39" t="str">
        <f t="shared" si="0"/>
        <v/>
      </c>
      <c r="AE9" s="6"/>
      <c r="AF9" s="6"/>
      <c r="AG9" s="6"/>
      <c r="AH9" s="39" t="str">
        <f>IF(AG9="","",IFERROR(_xlfn.XLOOKUP(AG9,Lookups!$H$2:$H$103,Lookups!$I$2:$I$103,""),""))</f>
        <v/>
      </c>
      <c r="AI9" s="6"/>
      <c r="AJ9" s="47"/>
      <c r="AK9" s="8"/>
    </row>
    <row r="10" spans="1:37" x14ac:dyDescent="0.25">
      <c r="A10" s="6"/>
      <c r="B10" s="6"/>
      <c r="C10" s="6"/>
      <c r="D10" s="8"/>
      <c r="E10" s="8"/>
      <c r="F10" s="6"/>
      <c r="G10" s="6"/>
      <c r="H10" s="6"/>
      <c r="I10" s="6"/>
      <c r="J10" s="6"/>
      <c r="K10" s="8"/>
      <c r="L10" s="6"/>
      <c r="M10" s="8"/>
      <c r="N10" s="8"/>
      <c r="O10" s="6"/>
      <c r="P10" s="6"/>
      <c r="Q10" s="6"/>
      <c r="R10" s="8"/>
      <c r="S10" s="6"/>
      <c r="T10" s="6"/>
      <c r="U10" s="6"/>
      <c r="V10" s="6"/>
      <c r="W10" s="64" t="str">
        <f>IF(X10="","",IFERROR(_xlfn.XLOOKUP(X10,Lookups!$H:$H,Lookups!$G:$G,""),""))</f>
        <v/>
      </c>
      <c r="X10" s="6"/>
      <c r="Y10" s="39" t="str">
        <f>IF(X10="","",IFERROR(_xlfn.XLOOKUP(X10,Lookups!$H:$H,Lookups!$I:$I,""),""))</f>
        <v/>
      </c>
      <c r="Z10" s="6"/>
      <c r="AA10" s="6"/>
      <c r="AB10" s="8"/>
      <c r="AC10" s="8"/>
      <c r="AD10" s="39" t="str">
        <f t="shared" si="0"/>
        <v/>
      </c>
      <c r="AE10" s="6"/>
      <c r="AF10" s="6"/>
      <c r="AG10" s="6"/>
      <c r="AH10" s="39" t="str">
        <f>IF(AG10="","",IFERROR(_xlfn.XLOOKUP(AG10,Lookups!$H$2:$H$103,Lookups!$I$2:$I$103,""),""))</f>
        <v/>
      </c>
      <c r="AI10" s="6"/>
      <c r="AJ10" s="47"/>
      <c r="AK10" s="8"/>
    </row>
    <row r="11" spans="1:37" x14ac:dyDescent="0.25">
      <c r="A11" s="6"/>
      <c r="B11" s="6"/>
      <c r="C11" s="6"/>
      <c r="D11" s="8"/>
      <c r="E11" s="8"/>
      <c r="F11" s="6"/>
      <c r="G11" s="6"/>
      <c r="H11" s="6"/>
      <c r="I11" s="6"/>
      <c r="J11" s="6"/>
      <c r="K11" s="8"/>
      <c r="L11" s="6"/>
      <c r="M11" s="8"/>
      <c r="N11" s="8"/>
      <c r="O11" s="6"/>
      <c r="P11" s="6"/>
      <c r="Q11" s="6"/>
      <c r="R11" s="8"/>
      <c r="S11" s="6"/>
      <c r="T11" s="6"/>
      <c r="U11" s="6"/>
      <c r="V11" s="6"/>
      <c r="W11" s="64" t="str">
        <f>IF(X11="","",IFERROR(_xlfn.XLOOKUP(X11,Lookups!$H:$H,Lookups!$G:$G,""),""))</f>
        <v/>
      </c>
      <c r="X11" s="6"/>
      <c r="Y11" s="39" t="str">
        <f>IF(X11="","",IFERROR(_xlfn.XLOOKUP(X11,Lookups!$H:$H,Lookups!$I:$I,""),""))</f>
        <v/>
      </c>
      <c r="Z11" s="6"/>
      <c r="AA11" s="6"/>
      <c r="AB11" s="8"/>
      <c r="AC11" s="8"/>
      <c r="AD11" s="39" t="str">
        <f t="shared" si="0"/>
        <v/>
      </c>
      <c r="AE11" s="6"/>
      <c r="AF11" s="6"/>
      <c r="AG11" s="6"/>
      <c r="AH11" s="39" t="str">
        <f>IF(AG11="","",IFERROR(_xlfn.XLOOKUP(AG11,Lookups!$H$2:$H$103,Lookups!$I$2:$I$103,""),""))</f>
        <v/>
      </c>
      <c r="AI11" s="6"/>
      <c r="AJ11" s="47"/>
      <c r="AK11" s="8"/>
    </row>
    <row r="12" spans="1:37" x14ac:dyDescent="0.25">
      <c r="A12" s="6"/>
      <c r="B12" s="6"/>
      <c r="C12" s="6"/>
      <c r="D12" s="8"/>
      <c r="E12" s="8"/>
      <c r="F12" s="6"/>
      <c r="G12" s="6"/>
      <c r="H12" s="6"/>
      <c r="I12" s="6"/>
      <c r="J12" s="6"/>
      <c r="K12" s="8"/>
      <c r="L12" s="6"/>
      <c r="M12" s="8"/>
      <c r="N12" s="8"/>
      <c r="O12" s="6"/>
      <c r="P12" s="6"/>
      <c r="Q12" s="6"/>
      <c r="R12" s="8"/>
      <c r="S12" s="6"/>
      <c r="T12" s="6"/>
      <c r="U12" s="6"/>
      <c r="V12" s="6"/>
      <c r="W12" s="64" t="str">
        <f>IF(X12="","",IFERROR(_xlfn.XLOOKUP(X12,Lookups!$H:$H,Lookups!$G:$G,""),""))</f>
        <v/>
      </c>
      <c r="X12" s="6"/>
      <c r="Y12" s="39" t="str">
        <f>IF(X12="","",IFERROR(_xlfn.XLOOKUP(X12,Lookups!$H:$H,Lookups!$I:$I,""),""))</f>
        <v/>
      </c>
      <c r="Z12" s="6"/>
      <c r="AA12" s="6"/>
      <c r="AB12" s="8"/>
      <c r="AC12" s="8"/>
      <c r="AD12" s="39" t="str">
        <f t="shared" si="0"/>
        <v/>
      </c>
      <c r="AE12" s="6"/>
      <c r="AF12" s="6"/>
      <c r="AG12" s="6"/>
      <c r="AH12" s="39" t="str">
        <f>IF(AG12="","",IFERROR(_xlfn.XLOOKUP(AG12,Lookups!$H$2:$H$103,Lookups!$I$2:$I$103,""),""))</f>
        <v/>
      </c>
      <c r="AI12" s="6"/>
      <c r="AJ12" s="47"/>
      <c r="AK12" s="8"/>
    </row>
    <row r="13" spans="1:37" x14ac:dyDescent="0.25">
      <c r="A13" s="6"/>
      <c r="B13" s="6"/>
      <c r="C13" s="6"/>
      <c r="D13" s="8"/>
      <c r="E13" s="8"/>
      <c r="F13" s="6"/>
      <c r="G13" s="6"/>
      <c r="H13" s="6"/>
      <c r="I13" s="6"/>
      <c r="J13" s="6"/>
      <c r="K13" s="8"/>
      <c r="L13" s="6"/>
      <c r="M13" s="8"/>
      <c r="N13" s="8"/>
      <c r="O13" s="6"/>
      <c r="P13" s="6"/>
      <c r="Q13" s="6"/>
      <c r="R13" s="8"/>
      <c r="S13" s="6"/>
      <c r="T13" s="6"/>
      <c r="U13" s="6"/>
      <c r="V13" s="6"/>
      <c r="W13" s="64" t="str">
        <f>IF(X13="","",IFERROR(_xlfn.XLOOKUP(X13,Lookups!$H:$H,Lookups!$G:$G,""),""))</f>
        <v/>
      </c>
      <c r="X13" s="6"/>
      <c r="Y13" s="39" t="str">
        <f>IF(X13="","",IFERROR(_xlfn.XLOOKUP(X13,Lookups!$H:$H,Lookups!$I:$I,""),""))</f>
        <v/>
      </c>
      <c r="Z13" s="6"/>
      <c r="AA13" s="6"/>
      <c r="AB13" s="8"/>
      <c r="AC13" s="8"/>
      <c r="AD13" s="39" t="str">
        <f t="shared" si="0"/>
        <v/>
      </c>
      <c r="AE13" s="6"/>
      <c r="AF13" s="6"/>
      <c r="AG13" s="6"/>
      <c r="AH13" s="39" t="str">
        <f>IF(AG13="","",IFERROR(_xlfn.XLOOKUP(AG13,Lookups!$H$2:$H$103,Lookups!$I$2:$I$103,""),""))</f>
        <v/>
      </c>
      <c r="AI13" s="6"/>
      <c r="AJ13" s="47"/>
      <c r="AK13" s="8"/>
    </row>
    <row r="14" spans="1:37" x14ac:dyDescent="0.25">
      <c r="A14" s="6"/>
      <c r="B14" s="6"/>
      <c r="C14" s="6"/>
      <c r="D14" s="8"/>
      <c r="E14" s="8"/>
      <c r="F14" s="6"/>
      <c r="G14" s="6"/>
      <c r="H14" s="6"/>
      <c r="I14" s="6"/>
      <c r="J14" s="6"/>
      <c r="K14" s="8"/>
      <c r="L14" s="6"/>
      <c r="M14" s="8"/>
      <c r="N14" s="8"/>
      <c r="O14" s="6"/>
      <c r="P14" s="6"/>
      <c r="Q14" s="6"/>
      <c r="R14" s="8"/>
      <c r="S14" s="6"/>
      <c r="T14" s="6"/>
      <c r="U14" s="6"/>
      <c r="V14" s="6"/>
      <c r="W14" s="64" t="str">
        <f>IF(X14="","",IFERROR(_xlfn.XLOOKUP(X14,Lookups!$H:$H,Lookups!$G:$G,""),""))</f>
        <v/>
      </c>
      <c r="X14" s="6"/>
      <c r="Y14" s="39" t="str">
        <f>IF(X14="","",IFERROR(_xlfn.XLOOKUP(X14,Lookups!$H:$H,Lookups!$I:$I,""),""))</f>
        <v/>
      </c>
      <c r="Z14" s="6"/>
      <c r="AA14" s="6"/>
      <c r="AB14" s="8"/>
      <c r="AC14" s="8"/>
      <c r="AD14" s="39" t="str">
        <f t="shared" si="0"/>
        <v/>
      </c>
      <c r="AE14" s="6"/>
      <c r="AF14" s="6"/>
      <c r="AG14" s="6"/>
      <c r="AH14" s="39" t="str">
        <f>IF(AG14="","",IFERROR(_xlfn.XLOOKUP(AG14,Lookups!$H$2:$H$103,Lookups!$I$2:$I$103,""),""))</f>
        <v/>
      </c>
      <c r="AI14" s="6"/>
      <c r="AJ14" s="47"/>
      <c r="AK14" s="8"/>
    </row>
    <row r="15" spans="1:37" x14ac:dyDescent="0.25">
      <c r="A15" s="6"/>
      <c r="B15" s="6"/>
      <c r="C15" s="6"/>
      <c r="D15" s="8"/>
      <c r="E15" s="8"/>
      <c r="F15" s="6"/>
      <c r="G15" s="6"/>
      <c r="H15" s="6"/>
      <c r="I15" s="6"/>
      <c r="J15" s="6"/>
      <c r="K15" s="8"/>
      <c r="L15" s="6"/>
      <c r="M15" s="8"/>
      <c r="N15" s="8"/>
      <c r="O15" s="6"/>
      <c r="P15" s="6"/>
      <c r="Q15" s="6"/>
      <c r="R15" s="8"/>
      <c r="S15" s="6"/>
      <c r="T15" s="6"/>
      <c r="U15" s="6"/>
      <c r="V15" s="6"/>
      <c r="W15" s="64" t="str">
        <f>IF(X15="","",IFERROR(_xlfn.XLOOKUP(X15,Lookups!$H:$H,Lookups!$G:$G,""),""))</f>
        <v/>
      </c>
      <c r="X15" s="6"/>
      <c r="Y15" s="39" t="str">
        <f>IF(X15="","",IFERROR(_xlfn.XLOOKUP(X15,Lookups!$H:$H,Lookups!$I:$I,""),""))</f>
        <v/>
      </c>
      <c r="Z15" s="6"/>
      <c r="AA15" s="6"/>
      <c r="AB15" s="8"/>
      <c r="AC15" s="8"/>
      <c r="AD15" s="39" t="str">
        <f t="shared" si="0"/>
        <v/>
      </c>
      <c r="AE15" s="6"/>
      <c r="AF15" s="6"/>
      <c r="AG15" s="6"/>
      <c r="AH15" s="39" t="str">
        <f>IF(AG15="","",IFERROR(_xlfn.XLOOKUP(AG15,Lookups!$H$2:$H$103,Lookups!$I$2:$I$103,""),""))</f>
        <v/>
      </c>
      <c r="AI15" s="6"/>
      <c r="AJ15" s="47"/>
      <c r="AK15" s="8"/>
    </row>
    <row r="16" spans="1:37" x14ac:dyDescent="0.25">
      <c r="A16" s="6"/>
      <c r="B16" s="6"/>
      <c r="C16" s="6"/>
      <c r="D16" s="8"/>
      <c r="E16" s="8"/>
      <c r="F16" s="6"/>
      <c r="G16" s="6"/>
      <c r="H16" s="6"/>
      <c r="I16" s="6"/>
      <c r="J16" s="6"/>
      <c r="K16" s="8"/>
      <c r="L16" s="6"/>
      <c r="M16" s="8"/>
      <c r="N16" s="8"/>
      <c r="O16" s="6"/>
      <c r="P16" s="6"/>
      <c r="Q16" s="6"/>
      <c r="R16" s="8"/>
      <c r="S16" s="6"/>
      <c r="T16" s="6"/>
      <c r="U16" s="6"/>
      <c r="V16" s="6"/>
      <c r="W16" s="64" t="str">
        <f>IF(X16="","",IFERROR(_xlfn.XLOOKUP(X16,Lookups!$H:$H,Lookups!$G:$G,""),""))</f>
        <v/>
      </c>
      <c r="X16" s="6"/>
      <c r="Y16" s="39" t="str">
        <f>IF(X16="","",IFERROR(_xlfn.XLOOKUP(X16,Lookups!$H:$H,Lookups!$I:$I,""),""))</f>
        <v/>
      </c>
      <c r="Z16" s="6"/>
      <c r="AA16" s="6"/>
      <c r="AB16" s="8"/>
      <c r="AC16" s="8"/>
      <c r="AD16" s="39" t="str">
        <f t="shared" si="0"/>
        <v/>
      </c>
      <c r="AE16" s="6"/>
      <c r="AF16" s="6"/>
      <c r="AG16" s="6"/>
      <c r="AH16" s="39" t="str">
        <f>IF(AG16="","",IFERROR(_xlfn.XLOOKUP(AG16,Lookups!$H$2:$H$103,Lookups!$I$2:$I$103,""),""))</f>
        <v/>
      </c>
      <c r="AI16" s="6"/>
      <c r="AJ16" s="47"/>
      <c r="AK16" s="8"/>
    </row>
    <row r="17" spans="1:37" x14ac:dyDescent="0.25">
      <c r="A17" s="6"/>
      <c r="B17" s="6"/>
      <c r="C17" s="6"/>
      <c r="D17" s="8"/>
      <c r="E17" s="8"/>
      <c r="F17" s="6"/>
      <c r="G17" s="6"/>
      <c r="H17" s="6"/>
      <c r="I17" s="6"/>
      <c r="J17" s="6"/>
      <c r="K17" s="8"/>
      <c r="L17" s="6"/>
      <c r="M17" s="8"/>
      <c r="N17" s="8"/>
      <c r="O17" s="6"/>
      <c r="P17" s="6"/>
      <c r="Q17" s="6"/>
      <c r="R17" s="8"/>
      <c r="S17" s="6"/>
      <c r="T17" s="6"/>
      <c r="U17" s="6"/>
      <c r="V17" s="6"/>
      <c r="W17" s="64" t="str">
        <f>IF(X17="","",IFERROR(_xlfn.XLOOKUP(X17,Lookups!$H:$H,Lookups!$G:$G,""),""))</f>
        <v/>
      </c>
      <c r="X17" s="6"/>
      <c r="Y17" s="39" t="str">
        <f>IF(X17="","",IFERROR(_xlfn.XLOOKUP(X17,Lookups!$H:$H,Lookups!$I:$I,""),""))</f>
        <v/>
      </c>
      <c r="Z17" s="6"/>
      <c r="AA17" s="6"/>
      <c r="AB17" s="8"/>
      <c r="AC17" s="8"/>
      <c r="AD17" s="39" t="str">
        <f t="shared" si="0"/>
        <v/>
      </c>
      <c r="AE17" s="6"/>
      <c r="AF17" s="6"/>
      <c r="AG17" s="6"/>
      <c r="AH17" s="39" t="str">
        <f>IF(AG17="","",IFERROR(_xlfn.XLOOKUP(AG17,Lookups!$H$2:$H$103,Lookups!$I$2:$I$103,""),""))</f>
        <v/>
      </c>
      <c r="AI17" s="6"/>
      <c r="AJ17" s="47"/>
      <c r="AK17" s="8"/>
    </row>
    <row r="18" spans="1:37" x14ac:dyDescent="0.25">
      <c r="A18" s="6"/>
      <c r="B18" s="6"/>
      <c r="C18" s="6"/>
      <c r="D18" s="8"/>
      <c r="E18" s="8"/>
      <c r="F18" s="6"/>
      <c r="G18" s="6"/>
      <c r="H18" s="6"/>
      <c r="I18" s="6"/>
      <c r="J18" s="6"/>
      <c r="K18" s="8"/>
      <c r="L18" s="6"/>
      <c r="M18" s="8"/>
      <c r="N18" s="8"/>
      <c r="O18" s="6"/>
      <c r="P18" s="6"/>
      <c r="Q18" s="6"/>
      <c r="R18" s="8"/>
      <c r="S18" s="6"/>
      <c r="T18" s="6"/>
      <c r="U18" s="6"/>
      <c r="V18" s="6"/>
      <c r="W18" s="64" t="str">
        <f>IF(X18="","",IFERROR(_xlfn.XLOOKUP(X18,Lookups!$H:$H,Lookups!$G:$G,""),""))</f>
        <v/>
      </c>
      <c r="X18" s="6"/>
      <c r="Y18" s="39" t="str">
        <f>IF(X18="","",IFERROR(_xlfn.XLOOKUP(X18,Lookups!$H:$H,Lookups!$I:$I,""),""))</f>
        <v/>
      </c>
      <c r="Z18" s="6"/>
      <c r="AA18" s="6"/>
      <c r="AB18" s="8"/>
      <c r="AC18" s="8"/>
      <c r="AD18" s="39" t="str">
        <f t="shared" si="0"/>
        <v/>
      </c>
      <c r="AE18" s="6"/>
      <c r="AF18" s="6"/>
      <c r="AG18" s="6"/>
      <c r="AH18" s="39" t="str">
        <f>IF(AG18="","",IFERROR(_xlfn.XLOOKUP(AG18,Lookups!$H$2:$H$103,Lookups!$I$2:$I$103,""),""))</f>
        <v/>
      </c>
      <c r="AI18" s="6"/>
      <c r="AJ18" s="47"/>
      <c r="AK18" s="8"/>
    </row>
    <row r="19" spans="1:37" x14ac:dyDescent="0.25">
      <c r="A19" s="6"/>
      <c r="B19" s="6"/>
      <c r="C19" s="6"/>
      <c r="D19" s="8"/>
      <c r="E19" s="8"/>
      <c r="F19" s="6"/>
      <c r="G19" s="6"/>
      <c r="H19" s="6"/>
      <c r="I19" s="6"/>
      <c r="J19" s="6"/>
      <c r="K19" s="8"/>
      <c r="L19" s="6"/>
      <c r="M19" s="8"/>
      <c r="N19" s="8"/>
      <c r="O19" s="6"/>
      <c r="P19" s="6"/>
      <c r="Q19" s="6"/>
      <c r="R19" s="8"/>
      <c r="S19" s="6"/>
      <c r="T19" s="6"/>
      <c r="U19" s="6"/>
      <c r="V19" s="6"/>
      <c r="W19" s="64" t="str">
        <f>IF(X19="","",IFERROR(_xlfn.XLOOKUP(X19,Lookups!$H:$H,Lookups!$G:$G,""),""))</f>
        <v/>
      </c>
      <c r="X19" s="6"/>
      <c r="Y19" s="39" t="str">
        <f>IF(X19="","",IFERROR(_xlfn.XLOOKUP(X19,Lookups!$H:$H,Lookups!$I:$I,""),""))</f>
        <v/>
      </c>
      <c r="Z19" s="6"/>
      <c r="AA19" s="6"/>
      <c r="AB19" s="8"/>
      <c r="AC19" s="8"/>
      <c r="AD19" s="39" t="str">
        <f t="shared" si="0"/>
        <v/>
      </c>
      <c r="AE19" s="6"/>
      <c r="AF19" s="6"/>
      <c r="AG19" s="6"/>
      <c r="AH19" s="39" t="str">
        <f>IF(AG19="","",IFERROR(_xlfn.XLOOKUP(AG19,Lookups!$H$2:$H$103,Lookups!$I$2:$I$103,""),""))</f>
        <v/>
      </c>
      <c r="AI19" s="6"/>
      <c r="AJ19" s="47"/>
      <c r="AK19" s="8"/>
    </row>
    <row r="20" spans="1:37" x14ac:dyDescent="0.25">
      <c r="A20" s="6"/>
      <c r="B20" s="6"/>
      <c r="C20" s="6"/>
      <c r="D20" s="8"/>
      <c r="E20" s="8"/>
      <c r="F20" s="6"/>
      <c r="G20" s="6"/>
      <c r="H20" s="6"/>
      <c r="I20" s="6"/>
      <c r="J20" s="6"/>
      <c r="K20" s="8"/>
      <c r="L20" s="6"/>
      <c r="M20" s="8"/>
      <c r="N20" s="8"/>
      <c r="O20" s="6"/>
      <c r="P20" s="6"/>
      <c r="Q20" s="6"/>
      <c r="R20" s="8"/>
      <c r="S20" s="6"/>
      <c r="T20" s="6"/>
      <c r="U20" s="6"/>
      <c r="V20" s="6"/>
      <c r="W20" s="64" t="str">
        <f>IF(X20="","",IFERROR(_xlfn.XLOOKUP(X20,Lookups!$H:$H,Lookups!$G:$G,""),""))</f>
        <v/>
      </c>
      <c r="X20" s="6"/>
      <c r="Y20" s="39" t="str">
        <f>IF(X20="","",IFERROR(_xlfn.XLOOKUP(X20,Lookups!$H:$H,Lookups!$I:$I,""),""))</f>
        <v/>
      </c>
      <c r="Z20" s="6"/>
      <c r="AA20" s="6"/>
      <c r="AB20" s="8"/>
      <c r="AC20" s="8"/>
      <c r="AD20" s="39" t="str">
        <f t="shared" si="0"/>
        <v/>
      </c>
      <c r="AE20" s="6"/>
      <c r="AF20" s="6"/>
      <c r="AG20" s="6"/>
      <c r="AH20" s="39" t="str">
        <f>IF(AG20="","",IFERROR(_xlfn.XLOOKUP(AG20,Lookups!$H$2:$H$103,Lookups!$I$2:$I$103,""),""))</f>
        <v/>
      </c>
      <c r="AI20" s="6"/>
      <c r="AJ20" s="47"/>
      <c r="AK20" s="8"/>
    </row>
    <row r="21" spans="1:37" x14ac:dyDescent="0.25">
      <c r="A21" s="6"/>
      <c r="B21" s="6"/>
      <c r="C21" s="6"/>
      <c r="D21" s="8"/>
      <c r="E21" s="8"/>
      <c r="F21" s="6"/>
      <c r="G21" s="6"/>
      <c r="H21" s="6"/>
      <c r="I21" s="6"/>
      <c r="J21" s="6"/>
      <c r="K21" s="8"/>
      <c r="L21" s="6"/>
      <c r="M21" s="8"/>
      <c r="N21" s="8"/>
      <c r="O21" s="6"/>
      <c r="P21" s="6"/>
      <c r="Q21" s="6"/>
      <c r="R21" s="8"/>
      <c r="S21" s="6"/>
      <c r="T21" s="6"/>
      <c r="U21" s="6"/>
      <c r="V21" s="6"/>
      <c r="W21" s="64" t="str">
        <f>IF(X21="","",IFERROR(_xlfn.XLOOKUP(X21,Lookups!$H:$H,Lookups!$G:$G,""),""))</f>
        <v/>
      </c>
      <c r="X21" s="6"/>
      <c r="Y21" s="39" t="str">
        <f>IF(X21="","",IFERROR(_xlfn.XLOOKUP(X21,Lookups!$H:$H,Lookups!$I:$I,""),""))</f>
        <v/>
      </c>
      <c r="Z21" s="6"/>
      <c r="AA21" s="6"/>
      <c r="AB21" s="8"/>
      <c r="AC21" s="8"/>
      <c r="AD21" s="39" t="str">
        <f t="shared" si="0"/>
        <v/>
      </c>
      <c r="AE21" s="6"/>
      <c r="AF21" s="6"/>
      <c r="AG21" s="6"/>
      <c r="AH21" s="39" t="str">
        <f>IF(AG21="","",IFERROR(_xlfn.XLOOKUP(AG21,Lookups!$H$2:$H$103,Lookups!$I$2:$I$103,""),""))</f>
        <v/>
      </c>
      <c r="AI21" s="6"/>
      <c r="AJ21" s="47"/>
      <c r="AK21" s="8"/>
    </row>
    <row r="22" spans="1:37" x14ac:dyDescent="0.25">
      <c r="A22" s="6"/>
      <c r="B22" s="6"/>
      <c r="C22" s="6"/>
      <c r="D22" s="8"/>
      <c r="E22" s="8"/>
      <c r="F22" s="6"/>
      <c r="G22" s="6"/>
      <c r="H22" s="6"/>
      <c r="I22" s="6"/>
      <c r="J22" s="6"/>
      <c r="K22" s="8"/>
      <c r="L22" s="6"/>
      <c r="M22" s="8"/>
      <c r="N22" s="8"/>
      <c r="O22" s="6"/>
      <c r="P22" s="6"/>
      <c r="Q22" s="6"/>
      <c r="R22" s="8"/>
      <c r="S22" s="6"/>
      <c r="T22" s="6"/>
      <c r="U22" s="6"/>
      <c r="V22" s="6"/>
      <c r="W22" s="64" t="str">
        <f>IF(X22="","",IFERROR(_xlfn.XLOOKUP(X22,Lookups!$H:$H,Lookups!$G:$G,""),""))</f>
        <v/>
      </c>
      <c r="X22" s="6"/>
      <c r="Y22" s="39" t="str">
        <f>IF(X22="","",IFERROR(_xlfn.XLOOKUP(X22,Lookups!$H:$H,Lookups!$I:$I,""),""))</f>
        <v/>
      </c>
      <c r="Z22" s="6"/>
      <c r="AA22" s="6"/>
      <c r="AB22" s="8"/>
      <c r="AC22" s="8"/>
      <c r="AD22" s="39" t="str">
        <f t="shared" si="0"/>
        <v/>
      </c>
      <c r="AE22" s="6"/>
      <c r="AF22" s="6"/>
      <c r="AG22" s="6"/>
      <c r="AH22" s="39" t="str">
        <f>IF(AG22="","",IFERROR(_xlfn.XLOOKUP(AG22,Lookups!$H$2:$H$103,Lookups!$I$2:$I$103,""),""))</f>
        <v/>
      </c>
      <c r="AI22" s="6"/>
      <c r="AJ22" s="47"/>
      <c r="AK22" s="8"/>
    </row>
    <row r="23" spans="1:37" x14ac:dyDescent="0.25">
      <c r="A23" s="6"/>
      <c r="B23" s="6"/>
      <c r="C23" s="6"/>
      <c r="D23" s="8"/>
      <c r="E23" s="8"/>
      <c r="F23" s="6"/>
      <c r="G23" s="6"/>
      <c r="H23" s="6"/>
      <c r="I23" s="6"/>
      <c r="J23" s="6"/>
      <c r="K23" s="8"/>
      <c r="L23" s="6"/>
      <c r="M23" s="8"/>
      <c r="N23" s="8"/>
      <c r="O23" s="6"/>
      <c r="P23" s="6"/>
      <c r="Q23" s="6"/>
      <c r="R23" s="8"/>
      <c r="S23" s="6"/>
      <c r="T23" s="6"/>
      <c r="U23" s="6"/>
      <c r="V23" s="6"/>
      <c r="W23" s="64" t="str">
        <f>IF(X23="","",IFERROR(_xlfn.XLOOKUP(X23,Lookups!$H:$H,Lookups!$G:$G,""),""))</f>
        <v/>
      </c>
      <c r="X23" s="6"/>
      <c r="Y23" s="39" t="str">
        <f>IF(X23="","",IFERROR(_xlfn.XLOOKUP(X23,Lookups!$H:$H,Lookups!$I:$I,""),""))</f>
        <v/>
      </c>
      <c r="Z23" s="6"/>
      <c r="AA23" s="6"/>
      <c r="AB23" s="8"/>
      <c r="AC23" s="8"/>
      <c r="AD23" s="39" t="str">
        <f t="shared" si="0"/>
        <v/>
      </c>
      <c r="AE23" s="6"/>
      <c r="AF23" s="6"/>
      <c r="AG23" s="6"/>
      <c r="AH23" s="39" t="str">
        <f>IF(AG23="","",IFERROR(_xlfn.XLOOKUP(AG23,Lookups!$H$2:$H$103,Lookups!$I$2:$I$103,""),""))</f>
        <v/>
      </c>
      <c r="AI23" s="6"/>
      <c r="AJ23" s="47"/>
      <c r="AK23" s="8"/>
    </row>
    <row r="24" spans="1:37" x14ac:dyDescent="0.25">
      <c r="A24" s="6"/>
      <c r="B24" s="6"/>
      <c r="C24" s="6"/>
      <c r="D24" s="8"/>
      <c r="E24" s="8"/>
      <c r="F24" s="6"/>
      <c r="G24" s="6"/>
      <c r="H24" s="6"/>
      <c r="I24" s="6"/>
      <c r="J24" s="6"/>
      <c r="K24" s="8"/>
      <c r="L24" s="6"/>
      <c r="M24" s="8"/>
      <c r="N24" s="8"/>
      <c r="O24" s="6"/>
      <c r="P24" s="6"/>
      <c r="Q24" s="6"/>
      <c r="R24" s="8"/>
      <c r="S24" s="6"/>
      <c r="T24" s="6"/>
      <c r="U24" s="6"/>
      <c r="V24" s="6"/>
      <c r="W24" s="64" t="str">
        <f>IF(X24="","",IFERROR(_xlfn.XLOOKUP(X24,Lookups!$H:$H,Lookups!$G:$G,""),""))</f>
        <v/>
      </c>
      <c r="X24" s="6"/>
      <c r="Y24" s="39" t="str">
        <f>IF(X24="","",IFERROR(_xlfn.XLOOKUP(X24,Lookups!$H:$H,Lookups!$I:$I,""),""))</f>
        <v/>
      </c>
      <c r="Z24" s="6"/>
      <c r="AA24" s="6"/>
      <c r="AB24" s="8"/>
      <c r="AC24" s="8"/>
      <c r="AD24" s="39" t="str">
        <f t="shared" si="0"/>
        <v/>
      </c>
      <c r="AE24" s="6"/>
      <c r="AF24" s="6"/>
      <c r="AG24" s="6"/>
      <c r="AH24" s="39" t="str">
        <f>IF(AG24="","",IFERROR(_xlfn.XLOOKUP(AG24,Lookups!$H$2:$H$103,Lookups!$I$2:$I$103,""),""))</f>
        <v/>
      </c>
      <c r="AI24" s="6"/>
      <c r="AJ24" s="47"/>
      <c r="AK24" s="8"/>
    </row>
    <row r="25" spans="1:37" x14ac:dyDescent="0.25">
      <c r="A25" s="6"/>
      <c r="B25" s="6"/>
      <c r="C25" s="6"/>
      <c r="D25" s="8"/>
      <c r="E25" s="8"/>
      <c r="F25" s="6"/>
      <c r="G25" s="6"/>
      <c r="H25" s="6"/>
      <c r="I25" s="6"/>
      <c r="J25" s="6"/>
      <c r="K25" s="8"/>
      <c r="L25" s="6"/>
      <c r="M25" s="8"/>
      <c r="N25" s="8"/>
      <c r="O25" s="6"/>
      <c r="P25" s="6"/>
      <c r="Q25" s="6"/>
      <c r="R25" s="8"/>
      <c r="S25" s="6"/>
      <c r="T25" s="6"/>
      <c r="U25" s="6"/>
      <c r="V25" s="6"/>
      <c r="W25" s="64" t="str">
        <f>IF(X25="","",IFERROR(_xlfn.XLOOKUP(X25,Lookups!$H:$H,Lookups!$G:$G,""),""))</f>
        <v/>
      </c>
      <c r="X25" s="6"/>
      <c r="Y25" s="39" t="str">
        <f>IF(X25="","",IFERROR(_xlfn.XLOOKUP(X25,Lookups!$H:$H,Lookups!$I:$I,""),""))</f>
        <v/>
      </c>
      <c r="Z25" s="6"/>
      <c r="AA25" s="6"/>
      <c r="AB25" s="8"/>
      <c r="AC25" s="8"/>
      <c r="AD25" s="39" t="str">
        <f t="shared" si="0"/>
        <v/>
      </c>
      <c r="AE25" s="6"/>
      <c r="AF25" s="6"/>
      <c r="AG25" s="6"/>
      <c r="AH25" s="39" t="str">
        <f>IF(AG25="","",IFERROR(_xlfn.XLOOKUP(AG25,Lookups!$H$2:$H$103,Lookups!$I$2:$I$103,""),""))</f>
        <v/>
      </c>
      <c r="AI25" s="6"/>
      <c r="AJ25" s="47"/>
      <c r="AK25" s="8"/>
    </row>
    <row r="26" spans="1:37" x14ac:dyDescent="0.25">
      <c r="A26" s="6"/>
      <c r="B26" s="6"/>
      <c r="C26" s="6"/>
      <c r="D26" s="8"/>
      <c r="E26" s="8"/>
      <c r="F26" s="6"/>
      <c r="G26" s="6"/>
      <c r="H26" s="6"/>
      <c r="I26" s="6"/>
      <c r="J26" s="6"/>
      <c r="K26" s="8"/>
      <c r="L26" s="6"/>
      <c r="M26" s="8"/>
      <c r="N26" s="8"/>
      <c r="O26" s="6"/>
      <c r="P26" s="6"/>
      <c r="Q26" s="6"/>
      <c r="R26" s="8"/>
      <c r="S26" s="6"/>
      <c r="T26" s="6"/>
      <c r="U26" s="6"/>
      <c r="V26" s="6"/>
      <c r="W26" s="64" t="str">
        <f>IF(X26="","",IFERROR(_xlfn.XLOOKUP(X26,Lookups!$H:$H,Lookups!$G:$G,""),""))</f>
        <v/>
      </c>
      <c r="X26" s="6"/>
      <c r="Y26" s="39" t="str">
        <f>IF(X26="","",IFERROR(_xlfn.XLOOKUP(X26,Lookups!$H:$H,Lookups!$I:$I,""),""))</f>
        <v/>
      </c>
      <c r="Z26" s="6"/>
      <c r="AA26" s="6"/>
      <c r="AB26" s="8"/>
      <c r="AC26" s="8"/>
      <c r="AD26" s="39" t="str">
        <f t="shared" si="0"/>
        <v/>
      </c>
      <c r="AE26" s="6"/>
      <c r="AF26" s="6"/>
      <c r="AG26" s="6"/>
      <c r="AH26" s="39" t="str">
        <f>IF(AG26="","",IFERROR(_xlfn.XLOOKUP(AG26,Lookups!$H$2:$H$103,Lookups!$I$2:$I$103,""),""))</f>
        <v/>
      </c>
      <c r="AI26" s="6"/>
      <c r="AJ26" s="47"/>
      <c r="AK26" s="8"/>
    </row>
    <row r="27" spans="1:37" x14ac:dyDescent="0.25">
      <c r="A27" s="6"/>
      <c r="B27" s="6"/>
      <c r="C27" s="6"/>
      <c r="D27" s="8"/>
      <c r="E27" s="8"/>
      <c r="F27" s="6"/>
      <c r="G27" s="6"/>
      <c r="H27" s="6"/>
      <c r="I27" s="6"/>
      <c r="J27" s="6"/>
      <c r="K27" s="8"/>
      <c r="L27" s="6"/>
      <c r="M27" s="8"/>
      <c r="N27" s="8"/>
      <c r="O27" s="6"/>
      <c r="P27" s="6"/>
      <c r="Q27" s="6"/>
      <c r="R27" s="8"/>
      <c r="S27" s="6"/>
      <c r="T27" s="6"/>
      <c r="U27" s="6"/>
      <c r="V27" s="6"/>
      <c r="W27" s="64" t="str">
        <f>IF(X27="","",IFERROR(_xlfn.XLOOKUP(X27,Lookups!$H:$H,Lookups!$G:$G,""),""))</f>
        <v/>
      </c>
      <c r="X27" s="6"/>
      <c r="Y27" s="39" t="str">
        <f>IF(X27="","",IFERROR(_xlfn.XLOOKUP(X27,Lookups!$H:$H,Lookups!$I:$I,""),""))</f>
        <v/>
      </c>
      <c r="Z27" s="6"/>
      <c r="AA27" s="6"/>
      <c r="AB27" s="8"/>
      <c r="AC27" s="8"/>
      <c r="AD27" s="39" t="str">
        <f t="shared" si="0"/>
        <v/>
      </c>
      <c r="AE27" s="6"/>
      <c r="AF27" s="6"/>
      <c r="AG27" s="6"/>
      <c r="AH27" s="39" t="str">
        <f>IF(AG27="","",IFERROR(_xlfn.XLOOKUP(AG27,Lookups!$H$2:$H$103,Lookups!$I$2:$I$103,""),""))</f>
        <v/>
      </c>
      <c r="AI27" s="6"/>
      <c r="AJ27" s="47"/>
      <c r="AK27" s="8"/>
    </row>
    <row r="28" spans="1:37" x14ac:dyDescent="0.25">
      <c r="A28" s="6"/>
      <c r="B28" s="6"/>
      <c r="C28" s="6"/>
      <c r="D28" s="8"/>
      <c r="E28" s="8"/>
      <c r="F28" s="6"/>
      <c r="G28" s="6"/>
      <c r="H28" s="6"/>
      <c r="I28" s="6"/>
      <c r="J28" s="6"/>
      <c r="K28" s="8"/>
      <c r="L28" s="6"/>
      <c r="M28" s="8"/>
      <c r="N28" s="8"/>
      <c r="O28" s="6"/>
      <c r="P28" s="6"/>
      <c r="Q28" s="6"/>
      <c r="R28" s="8"/>
      <c r="S28" s="6"/>
      <c r="T28" s="6"/>
      <c r="U28" s="6"/>
      <c r="V28" s="6"/>
      <c r="W28" s="64" t="str">
        <f>IF(X28="","",IFERROR(_xlfn.XLOOKUP(X28,Lookups!$H:$H,Lookups!$G:$G,""),""))</f>
        <v/>
      </c>
      <c r="X28" s="6"/>
      <c r="Y28" s="39" t="str">
        <f>IF(X28="","",IFERROR(_xlfn.XLOOKUP(X28,Lookups!$H:$H,Lookups!$I:$I,""),""))</f>
        <v/>
      </c>
      <c r="Z28" s="6"/>
      <c r="AA28" s="6"/>
      <c r="AB28" s="8"/>
      <c r="AC28" s="8"/>
      <c r="AD28" s="39" t="str">
        <f t="shared" si="0"/>
        <v/>
      </c>
      <c r="AE28" s="6"/>
      <c r="AF28" s="6"/>
      <c r="AG28" s="6"/>
      <c r="AH28" s="39" t="str">
        <f>IF(AG28="","",IFERROR(_xlfn.XLOOKUP(AG28,Lookups!$H$2:$H$103,Lookups!$I$2:$I$103,""),""))</f>
        <v/>
      </c>
      <c r="AI28" s="6"/>
      <c r="AJ28" s="47"/>
      <c r="AK28" s="8"/>
    </row>
    <row r="29" spans="1:37" x14ac:dyDescent="0.25">
      <c r="A29" s="6"/>
      <c r="B29" s="6"/>
      <c r="C29" s="6"/>
      <c r="D29" s="8"/>
      <c r="E29" s="8"/>
      <c r="F29" s="6"/>
      <c r="G29" s="6"/>
      <c r="H29" s="6"/>
      <c r="I29" s="6"/>
      <c r="J29" s="6"/>
      <c r="K29" s="8"/>
      <c r="L29" s="6"/>
      <c r="M29" s="8"/>
      <c r="N29" s="8"/>
      <c r="O29" s="6"/>
      <c r="P29" s="6"/>
      <c r="Q29" s="6"/>
      <c r="R29" s="8"/>
      <c r="S29" s="6"/>
      <c r="T29" s="6"/>
      <c r="U29" s="6"/>
      <c r="V29" s="6"/>
      <c r="W29" s="64" t="str">
        <f>IF(X29="","",IFERROR(_xlfn.XLOOKUP(X29,Lookups!$H:$H,Lookups!$G:$G,""),""))</f>
        <v/>
      </c>
      <c r="X29" s="6"/>
      <c r="Y29" s="39" t="str">
        <f>IF(X29="","",IFERROR(_xlfn.XLOOKUP(X29,Lookups!$H:$H,Lookups!$I:$I,""),""))</f>
        <v/>
      </c>
      <c r="Z29" s="6"/>
      <c r="AA29" s="6"/>
      <c r="AB29" s="8"/>
      <c r="AC29" s="8"/>
      <c r="AD29" s="39" t="str">
        <f t="shared" si="0"/>
        <v/>
      </c>
      <c r="AE29" s="6"/>
      <c r="AF29" s="6"/>
      <c r="AG29" s="6"/>
      <c r="AH29" s="39" t="str">
        <f>IF(AG29="","",IFERROR(_xlfn.XLOOKUP(AG29,Lookups!$H$2:$H$103,Lookups!$I$2:$I$103,""),""))</f>
        <v/>
      </c>
      <c r="AI29" s="6"/>
      <c r="AJ29" s="47"/>
      <c r="AK29" s="8"/>
    </row>
    <row r="30" spans="1:37" x14ac:dyDescent="0.25">
      <c r="A30" s="6"/>
      <c r="B30" s="6"/>
      <c r="C30" s="6"/>
      <c r="D30" s="8"/>
      <c r="E30" s="8"/>
      <c r="F30" s="6"/>
      <c r="G30" s="6"/>
      <c r="H30" s="6"/>
      <c r="I30" s="6"/>
      <c r="J30" s="6"/>
      <c r="K30" s="8"/>
      <c r="L30" s="6"/>
      <c r="M30" s="8"/>
      <c r="N30" s="8"/>
      <c r="O30" s="6"/>
      <c r="P30" s="6"/>
      <c r="Q30" s="6"/>
      <c r="R30" s="8"/>
      <c r="S30" s="6"/>
      <c r="T30" s="6"/>
      <c r="U30" s="6"/>
      <c r="V30" s="6"/>
      <c r="W30" s="64" t="str">
        <f>IF(X30="","",IFERROR(_xlfn.XLOOKUP(X30,Lookups!$H:$H,Lookups!$G:$G,""),""))</f>
        <v/>
      </c>
      <c r="X30" s="6"/>
      <c r="Y30" s="39" t="str">
        <f>IF(X30="","",IFERROR(_xlfn.XLOOKUP(X30,Lookups!$H:$H,Lookups!$I:$I,""),""))</f>
        <v/>
      </c>
      <c r="Z30" s="6"/>
      <c r="AA30" s="6"/>
      <c r="AB30" s="8"/>
      <c r="AC30" s="8"/>
      <c r="AD30" s="39" t="str">
        <f t="shared" si="0"/>
        <v/>
      </c>
      <c r="AE30" s="6"/>
      <c r="AF30" s="6"/>
      <c r="AG30" s="6"/>
      <c r="AH30" s="39" t="str">
        <f>IF(AG30="","",IFERROR(_xlfn.XLOOKUP(AG30,Lookups!$H$2:$H$103,Lookups!$I$2:$I$103,""),""))</f>
        <v/>
      </c>
      <c r="AI30" s="6"/>
      <c r="AJ30" s="47"/>
      <c r="AK30" s="8"/>
    </row>
    <row r="31" spans="1:37" x14ac:dyDescent="0.25">
      <c r="A31" s="6"/>
      <c r="B31" s="6"/>
      <c r="C31" s="6"/>
      <c r="D31" s="8"/>
      <c r="E31" s="8"/>
      <c r="F31" s="6"/>
      <c r="G31" s="6"/>
      <c r="H31" s="6"/>
      <c r="I31" s="6"/>
      <c r="J31" s="6"/>
      <c r="K31" s="8"/>
      <c r="L31" s="6"/>
      <c r="M31" s="8"/>
      <c r="N31" s="8"/>
      <c r="O31" s="6"/>
      <c r="P31" s="6"/>
      <c r="Q31" s="6"/>
      <c r="R31" s="8"/>
      <c r="S31" s="6"/>
      <c r="T31" s="6"/>
      <c r="U31" s="6"/>
      <c r="V31" s="6"/>
      <c r="W31" s="64" t="str">
        <f>IF(X31="","",IFERROR(_xlfn.XLOOKUP(X31,Lookups!$H:$H,Lookups!$G:$G,""),""))</f>
        <v/>
      </c>
      <c r="X31" s="6"/>
      <c r="Y31" s="39" t="str">
        <f>IF(X31="","",IFERROR(_xlfn.XLOOKUP(X31,Lookups!$H:$H,Lookups!$I:$I,""),""))</f>
        <v/>
      </c>
      <c r="Z31" s="6"/>
      <c r="AA31" s="6"/>
      <c r="AB31" s="8"/>
      <c r="AC31" s="8"/>
      <c r="AD31" s="39" t="str">
        <f t="shared" si="0"/>
        <v/>
      </c>
      <c r="AE31" s="6"/>
      <c r="AF31" s="6"/>
      <c r="AG31" s="6"/>
      <c r="AH31" s="39" t="str">
        <f>IF(AG31="","",IFERROR(_xlfn.XLOOKUP(AG31,Lookups!$H$2:$H$103,Lookups!$I$2:$I$103,""),""))</f>
        <v/>
      </c>
      <c r="AI31" s="6"/>
      <c r="AJ31" s="47"/>
      <c r="AK31" s="8"/>
    </row>
    <row r="32" spans="1:37" x14ac:dyDescent="0.25">
      <c r="A32" s="6"/>
      <c r="B32" s="6"/>
      <c r="C32" s="6"/>
      <c r="D32" s="8"/>
      <c r="E32" s="8"/>
      <c r="F32" s="6"/>
      <c r="G32" s="6"/>
      <c r="H32" s="6"/>
      <c r="I32" s="6"/>
      <c r="J32" s="6"/>
      <c r="K32" s="8"/>
      <c r="L32" s="6"/>
      <c r="M32" s="8"/>
      <c r="N32" s="8"/>
      <c r="O32" s="6"/>
      <c r="P32" s="6"/>
      <c r="Q32" s="6"/>
      <c r="R32" s="8"/>
      <c r="S32" s="6"/>
      <c r="T32" s="6"/>
      <c r="U32" s="6"/>
      <c r="V32" s="6"/>
      <c r="W32" s="64" t="str">
        <f>IF(X32="","",IFERROR(_xlfn.XLOOKUP(X32,Lookups!$H:$H,Lookups!$G:$G,""),""))</f>
        <v/>
      </c>
      <c r="X32" s="6"/>
      <c r="Y32" s="39" t="str">
        <f>IF(X32="","",IFERROR(_xlfn.XLOOKUP(X32,Lookups!$H:$H,Lookups!$I:$I,""),""))</f>
        <v/>
      </c>
      <c r="Z32" s="6"/>
      <c r="AA32" s="6"/>
      <c r="AB32" s="8"/>
      <c r="AC32" s="8"/>
      <c r="AD32" s="39" t="str">
        <f t="shared" si="0"/>
        <v/>
      </c>
      <c r="AE32" s="6"/>
      <c r="AF32" s="6"/>
      <c r="AG32" s="6"/>
      <c r="AH32" s="39" t="str">
        <f>IF(AG32="","",IFERROR(_xlfn.XLOOKUP(AG32,Lookups!$H$2:$H$103,Lookups!$I$2:$I$103,""),""))</f>
        <v/>
      </c>
      <c r="AI32" s="6"/>
      <c r="AJ32" s="47"/>
      <c r="AK32" s="8"/>
    </row>
    <row r="33" spans="1:37" x14ac:dyDescent="0.25">
      <c r="A33" s="6"/>
      <c r="B33" s="6"/>
      <c r="C33" s="6"/>
      <c r="D33" s="8"/>
      <c r="E33" s="8"/>
      <c r="F33" s="6"/>
      <c r="G33" s="6"/>
      <c r="H33" s="6"/>
      <c r="I33" s="6"/>
      <c r="J33" s="6"/>
      <c r="K33" s="8"/>
      <c r="L33" s="6"/>
      <c r="M33" s="8"/>
      <c r="N33" s="8"/>
      <c r="O33" s="6"/>
      <c r="P33" s="6"/>
      <c r="Q33" s="6"/>
      <c r="R33" s="8"/>
      <c r="S33" s="6"/>
      <c r="T33" s="6"/>
      <c r="U33" s="6"/>
      <c r="V33" s="6"/>
      <c r="W33" s="64" t="str">
        <f>IF(X33="","",IFERROR(_xlfn.XLOOKUP(X33,Lookups!$H:$H,Lookups!$G:$G,""),""))</f>
        <v/>
      </c>
      <c r="X33" s="6"/>
      <c r="Y33" s="39" t="str">
        <f>IF(X33="","",IFERROR(_xlfn.XLOOKUP(X33,Lookups!$H:$H,Lookups!$I:$I,""),""))</f>
        <v/>
      </c>
      <c r="Z33" s="6"/>
      <c r="AA33" s="6"/>
      <c r="AB33" s="8"/>
      <c r="AC33" s="8"/>
      <c r="AD33" s="39" t="str">
        <f t="shared" si="0"/>
        <v/>
      </c>
      <c r="AE33" s="6"/>
      <c r="AF33" s="6"/>
      <c r="AG33" s="6"/>
      <c r="AH33" s="39" t="str">
        <f>IF(AG33="","",IFERROR(_xlfn.XLOOKUP(AG33,Lookups!$H$2:$H$103,Lookups!$I$2:$I$103,""),""))</f>
        <v/>
      </c>
      <c r="AI33" s="6"/>
      <c r="AJ33" s="47"/>
      <c r="AK33" s="8"/>
    </row>
    <row r="34" spans="1:37" x14ac:dyDescent="0.25">
      <c r="A34" s="6"/>
      <c r="B34" s="6"/>
      <c r="C34" s="6"/>
      <c r="D34" s="8"/>
      <c r="E34" s="8"/>
      <c r="F34" s="6"/>
      <c r="G34" s="6"/>
      <c r="H34" s="6"/>
      <c r="I34" s="6"/>
      <c r="J34" s="6"/>
      <c r="K34" s="8"/>
      <c r="L34" s="6"/>
      <c r="M34" s="8"/>
      <c r="N34" s="8"/>
      <c r="O34" s="6"/>
      <c r="P34" s="6"/>
      <c r="Q34" s="6"/>
      <c r="R34" s="8"/>
      <c r="S34" s="6"/>
      <c r="T34" s="6"/>
      <c r="U34" s="6"/>
      <c r="V34" s="6"/>
      <c r="W34" s="64" t="str">
        <f>IF(X34="","",IFERROR(_xlfn.XLOOKUP(X34,Lookups!$H:$H,Lookups!$G:$G,""),""))</f>
        <v/>
      </c>
      <c r="X34" s="6"/>
      <c r="Y34" s="39" t="str">
        <f>IF(X34="","",IFERROR(_xlfn.XLOOKUP(X34,Lookups!$H:$H,Lookups!$I:$I,""),""))</f>
        <v/>
      </c>
      <c r="Z34" s="6"/>
      <c r="AA34" s="6"/>
      <c r="AB34" s="8"/>
      <c r="AC34" s="8"/>
      <c r="AD34" s="39" t="str">
        <f t="shared" si="0"/>
        <v/>
      </c>
      <c r="AE34" s="6"/>
      <c r="AF34" s="6"/>
      <c r="AG34" s="6"/>
      <c r="AH34" s="39" t="str">
        <f>IF(AG34="","",IFERROR(_xlfn.XLOOKUP(AG34,Lookups!$H$2:$H$103,Lookups!$I$2:$I$103,""),""))</f>
        <v/>
      </c>
      <c r="AI34" s="6"/>
      <c r="AJ34" s="47"/>
      <c r="AK34" s="8"/>
    </row>
    <row r="35" spans="1:37" x14ac:dyDescent="0.25">
      <c r="A35" s="6"/>
      <c r="B35" s="6"/>
      <c r="C35" s="6"/>
      <c r="D35" s="8"/>
      <c r="E35" s="8"/>
      <c r="F35" s="6"/>
      <c r="G35" s="6"/>
      <c r="H35" s="6"/>
      <c r="I35" s="6"/>
      <c r="J35" s="6"/>
      <c r="K35" s="8"/>
      <c r="L35" s="6"/>
      <c r="M35" s="8"/>
      <c r="N35" s="8"/>
      <c r="O35" s="6"/>
      <c r="P35" s="6"/>
      <c r="Q35" s="6"/>
      <c r="R35" s="8"/>
      <c r="S35" s="6"/>
      <c r="T35" s="6"/>
      <c r="U35" s="6"/>
      <c r="V35" s="6"/>
      <c r="W35" s="64" t="str">
        <f>IF(X35="","",IFERROR(_xlfn.XLOOKUP(X35,Lookups!$H:$H,Lookups!$G:$G,""),""))</f>
        <v/>
      </c>
      <c r="X35" s="6"/>
      <c r="Y35" s="39" t="str">
        <f>IF(X35="","",IFERROR(_xlfn.XLOOKUP(X35,Lookups!$H:$H,Lookups!$I:$I,""),""))</f>
        <v/>
      </c>
      <c r="Z35" s="6"/>
      <c r="AA35" s="6"/>
      <c r="AB35" s="8"/>
      <c r="AC35" s="8"/>
      <c r="AD35" s="39" t="str">
        <f t="shared" si="0"/>
        <v/>
      </c>
      <c r="AE35" s="6"/>
      <c r="AF35" s="6"/>
      <c r="AG35" s="6"/>
      <c r="AH35" s="39" t="str">
        <f>IF(AG35="","",IFERROR(_xlfn.XLOOKUP(AG35,Lookups!$H$2:$H$103,Lookups!$I$2:$I$103,""),""))</f>
        <v/>
      </c>
      <c r="AI35" s="6"/>
      <c r="AJ35" s="47"/>
      <c r="AK35" s="8"/>
    </row>
    <row r="36" spans="1:37" x14ac:dyDescent="0.25">
      <c r="A36" s="6"/>
      <c r="B36" s="6"/>
      <c r="C36" s="6"/>
      <c r="D36" s="8"/>
      <c r="E36" s="8"/>
      <c r="F36" s="6"/>
      <c r="G36" s="6"/>
      <c r="H36" s="6"/>
      <c r="I36" s="6"/>
      <c r="J36" s="6"/>
      <c r="K36" s="8"/>
      <c r="L36" s="6"/>
      <c r="M36" s="8"/>
      <c r="N36" s="8"/>
      <c r="O36" s="6"/>
      <c r="P36" s="6"/>
      <c r="Q36" s="6"/>
      <c r="R36" s="8"/>
      <c r="S36" s="6"/>
      <c r="T36" s="6"/>
      <c r="U36" s="6"/>
      <c r="V36" s="6"/>
      <c r="W36" s="64" t="str">
        <f>IF(X36="","",IFERROR(_xlfn.XLOOKUP(X36,Lookups!$H:$H,Lookups!$G:$G,""),""))</f>
        <v/>
      </c>
      <c r="X36" s="6"/>
      <c r="Y36" s="39" t="str">
        <f>IF(X36="","",IFERROR(_xlfn.XLOOKUP(X36,Lookups!$H:$H,Lookups!$I:$I,""),""))</f>
        <v/>
      </c>
      <c r="Z36" s="6"/>
      <c r="AA36" s="6"/>
      <c r="AB36" s="8"/>
      <c r="AC36" s="8"/>
      <c r="AD36" s="39" t="str">
        <f t="shared" si="0"/>
        <v/>
      </c>
      <c r="AE36" s="6"/>
      <c r="AF36" s="6"/>
      <c r="AG36" s="6"/>
      <c r="AH36" s="39" t="str">
        <f>IF(AG36="","",IFERROR(_xlfn.XLOOKUP(AG36,Lookups!$H$2:$H$103,Lookups!$I$2:$I$103,""),""))</f>
        <v/>
      </c>
      <c r="AI36" s="6"/>
      <c r="AJ36" s="47"/>
      <c r="AK36" s="8"/>
    </row>
    <row r="37" spans="1:37" x14ac:dyDescent="0.25">
      <c r="A37" s="6"/>
      <c r="B37" s="6"/>
      <c r="C37" s="6"/>
      <c r="D37" s="8"/>
      <c r="E37" s="8"/>
      <c r="F37" s="6"/>
      <c r="G37" s="6"/>
      <c r="H37" s="6"/>
      <c r="I37" s="6"/>
      <c r="J37" s="6"/>
      <c r="K37" s="8"/>
      <c r="L37" s="6"/>
      <c r="M37" s="8"/>
      <c r="N37" s="8"/>
      <c r="O37" s="6"/>
      <c r="P37" s="6"/>
      <c r="Q37" s="6"/>
      <c r="R37" s="8"/>
      <c r="S37" s="6"/>
      <c r="T37" s="6"/>
      <c r="U37" s="6"/>
      <c r="V37" s="6"/>
      <c r="W37" s="64" t="str">
        <f>IF(X37="","",IFERROR(_xlfn.XLOOKUP(X37,Lookups!$H:$H,Lookups!$G:$G,""),""))</f>
        <v/>
      </c>
      <c r="X37" s="6"/>
      <c r="Y37" s="39" t="str">
        <f>IF(X37="","",IFERROR(_xlfn.XLOOKUP(X37,Lookups!$H:$H,Lookups!$I:$I,""),""))</f>
        <v/>
      </c>
      <c r="Z37" s="6"/>
      <c r="AA37" s="6"/>
      <c r="AB37" s="8"/>
      <c r="AC37" s="8"/>
      <c r="AD37" s="39" t="str">
        <f t="shared" si="0"/>
        <v/>
      </c>
      <c r="AE37" s="6"/>
      <c r="AF37" s="6"/>
      <c r="AG37" s="6"/>
      <c r="AH37" s="39" t="str">
        <f>IF(AG37="","",IFERROR(_xlfn.XLOOKUP(AG37,Lookups!$H$2:$H$103,Lookups!$I$2:$I$103,""),""))</f>
        <v/>
      </c>
      <c r="AI37" s="6"/>
      <c r="AJ37" s="47"/>
      <c r="AK37" s="8"/>
    </row>
    <row r="38" spans="1:37" x14ac:dyDescent="0.25">
      <c r="A38" s="6"/>
      <c r="B38" s="6"/>
      <c r="C38" s="6"/>
      <c r="D38" s="8"/>
      <c r="E38" s="8"/>
      <c r="F38" s="6"/>
      <c r="G38" s="6"/>
      <c r="H38" s="6"/>
      <c r="I38" s="6"/>
      <c r="J38" s="6"/>
      <c r="K38" s="8"/>
      <c r="L38" s="6"/>
      <c r="M38" s="8"/>
      <c r="N38" s="8"/>
      <c r="O38" s="6"/>
      <c r="P38" s="6"/>
      <c r="Q38" s="6"/>
      <c r="R38" s="8"/>
      <c r="S38" s="6"/>
      <c r="T38" s="6"/>
      <c r="U38" s="6"/>
      <c r="V38" s="6"/>
      <c r="W38" s="64" t="str">
        <f>IF(X38="","",IFERROR(_xlfn.XLOOKUP(X38,Lookups!$H:$H,Lookups!$G:$G,""),""))</f>
        <v/>
      </c>
      <c r="X38" s="6"/>
      <c r="Y38" s="39" t="str">
        <f>IF(X38="","",IFERROR(_xlfn.XLOOKUP(X38,Lookups!$H:$H,Lookups!$I:$I,""),""))</f>
        <v/>
      </c>
      <c r="Z38" s="6"/>
      <c r="AA38" s="6"/>
      <c r="AB38" s="8"/>
      <c r="AC38" s="8"/>
      <c r="AD38" s="39" t="str">
        <f t="shared" si="0"/>
        <v/>
      </c>
      <c r="AE38" s="6"/>
      <c r="AF38" s="6"/>
      <c r="AG38" s="6"/>
      <c r="AH38" s="39" t="str">
        <f>IF(AG38="","",IFERROR(_xlfn.XLOOKUP(AG38,Lookups!$H$2:$H$103,Lookups!$I$2:$I$103,""),""))</f>
        <v/>
      </c>
      <c r="AI38" s="6"/>
      <c r="AJ38" s="47"/>
      <c r="AK38" s="8"/>
    </row>
    <row r="39" spans="1:37" x14ac:dyDescent="0.25">
      <c r="A39" s="6"/>
      <c r="B39" s="6"/>
      <c r="C39" s="6"/>
      <c r="D39" s="8"/>
      <c r="E39" s="8"/>
      <c r="F39" s="6"/>
      <c r="G39" s="6"/>
      <c r="H39" s="6"/>
      <c r="I39" s="6"/>
      <c r="J39" s="6"/>
      <c r="K39" s="8"/>
      <c r="L39" s="6"/>
      <c r="M39" s="8"/>
      <c r="N39" s="8"/>
      <c r="O39" s="6"/>
      <c r="P39" s="6"/>
      <c r="Q39" s="6"/>
      <c r="R39" s="8"/>
      <c r="S39" s="6"/>
      <c r="T39" s="6"/>
      <c r="U39" s="6"/>
      <c r="V39" s="6"/>
      <c r="W39" s="64" t="str">
        <f>IF(X39="","",IFERROR(_xlfn.XLOOKUP(X39,Lookups!$H:$H,Lookups!$G:$G,""),""))</f>
        <v/>
      </c>
      <c r="X39" s="6"/>
      <c r="Y39" s="39" t="str">
        <f>IF(X39="","",IFERROR(_xlfn.XLOOKUP(X39,Lookups!$H:$H,Lookups!$I:$I,""),""))</f>
        <v/>
      </c>
      <c r="Z39" s="6"/>
      <c r="AA39" s="6"/>
      <c r="AB39" s="8"/>
      <c r="AC39" s="8"/>
      <c r="AD39" s="39" t="str">
        <f t="shared" si="0"/>
        <v/>
      </c>
      <c r="AE39" s="6"/>
      <c r="AF39" s="6"/>
      <c r="AG39" s="6"/>
      <c r="AH39" s="39" t="str">
        <f>IF(AG39="","",IFERROR(_xlfn.XLOOKUP(AG39,Lookups!$H$2:$H$103,Lookups!$I$2:$I$103,""),""))</f>
        <v/>
      </c>
      <c r="AI39" s="6"/>
      <c r="AJ39" s="47"/>
      <c r="AK39" s="8"/>
    </row>
    <row r="40" spans="1:37" x14ac:dyDescent="0.25">
      <c r="A40" s="6"/>
      <c r="B40" s="6"/>
      <c r="C40" s="6"/>
      <c r="D40" s="8"/>
      <c r="E40" s="8"/>
      <c r="F40" s="6"/>
      <c r="G40" s="6"/>
      <c r="H40" s="6"/>
      <c r="I40" s="6"/>
      <c r="J40" s="6"/>
      <c r="K40" s="8"/>
      <c r="L40" s="6"/>
      <c r="M40" s="8"/>
      <c r="N40" s="8"/>
      <c r="O40" s="6"/>
      <c r="P40" s="6"/>
      <c r="Q40" s="6"/>
      <c r="R40" s="8"/>
      <c r="S40" s="6"/>
      <c r="T40" s="6"/>
      <c r="U40" s="6"/>
      <c r="V40" s="6"/>
      <c r="W40" s="64" t="str">
        <f>IF(X40="","",IFERROR(_xlfn.XLOOKUP(X40,Lookups!$H:$H,Lookups!$G:$G,""),""))</f>
        <v/>
      </c>
      <c r="X40" s="6"/>
      <c r="Y40" s="39" t="str">
        <f>IF(X40="","",IFERROR(_xlfn.XLOOKUP(X40,Lookups!$H:$H,Lookups!$I:$I,""),""))</f>
        <v/>
      </c>
      <c r="Z40" s="6"/>
      <c r="AA40" s="6"/>
      <c r="AB40" s="8"/>
      <c r="AC40" s="8"/>
      <c r="AD40" s="39" t="str">
        <f t="shared" si="0"/>
        <v/>
      </c>
      <c r="AE40" s="6"/>
      <c r="AF40" s="6"/>
      <c r="AG40" s="6"/>
      <c r="AH40" s="39" t="str">
        <f>IF(AG40="","",IFERROR(_xlfn.XLOOKUP(AG40,Lookups!$H$2:$H$103,Lookups!$I$2:$I$103,""),""))</f>
        <v/>
      </c>
      <c r="AI40" s="6"/>
      <c r="AJ40" s="47"/>
      <c r="AK40" s="8"/>
    </row>
    <row r="41" spans="1:37" x14ac:dyDescent="0.25">
      <c r="A41" s="6"/>
      <c r="B41" s="6"/>
      <c r="C41" s="6"/>
      <c r="D41" s="8"/>
      <c r="E41" s="8"/>
      <c r="F41" s="6"/>
      <c r="G41" s="6"/>
      <c r="H41" s="6"/>
      <c r="I41" s="6"/>
      <c r="J41" s="6"/>
      <c r="K41" s="8"/>
      <c r="L41" s="6"/>
      <c r="M41" s="8"/>
      <c r="N41" s="8"/>
      <c r="O41" s="6"/>
      <c r="P41" s="6"/>
      <c r="Q41" s="6"/>
      <c r="R41" s="8"/>
      <c r="S41" s="6"/>
      <c r="T41" s="6"/>
      <c r="U41" s="6"/>
      <c r="V41" s="6"/>
      <c r="W41" s="64" t="str">
        <f>IF(X41="","",IFERROR(_xlfn.XLOOKUP(X41,Lookups!$H:$H,Lookups!$G:$G,""),""))</f>
        <v/>
      </c>
      <c r="X41" s="6"/>
      <c r="Y41" s="39" t="str">
        <f>IF(X41="","",IFERROR(_xlfn.XLOOKUP(X41,Lookups!$H:$H,Lookups!$I:$I,""),""))</f>
        <v/>
      </c>
      <c r="Z41" s="6"/>
      <c r="AA41" s="6"/>
      <c r="AB41" s="8"/>
      <c r="AC41" s="8"/>
      <c r="AD41" s="39" t="str">
        <f t="shared" si="0"/>
        <v/>
      </c>
      <c r="AE41" s="6"/>
      <c r="AF41" s="6"/>
      <c r="AG41" s="6"/>
      <c r="AH41" s="39" t="str">
        <f>IF(AG41="","",IFERROR(_xlfn.XLOOKUP(AG41,Lookups!$H$2:$H$103,Lookups!$I$2:$I$103,""),""))</f>
        <v/>
      </c>
      <c r="AI41" s="6"/>
      <c r="AJ41" s="47"/>
      <c r="AK41" s="8"/>
    </row>
    <row r="42" spans="1:37" x14ac:dyDescent="0.25">
      <c r="A42" s="6"/>
      <c r="B42" s="6"/>
      <c r="C42" s="6"/>
      <c r="D42" s="8"/>
      <c r="E42" s="8"/>
      <c r="F42" s="6"/>
      <c r="G42" s="6"/>
      <c r="H42" s="6"/>
      <c r="I42" s="6"/>
      <c r="J42" s="6"/>
      <c r="K42" s="8"/>
      <c r="L42" s="6"/>
      <c r="M42" s="8"/>
      <c r="N42" s="8"/>
      <c r="O42" s="6"/>
      <c r="P42" s="6"/>
      <c r="Q42" s="6"/>
      <c r="R42" s="8"/>
      <c r="S42" s="6"/>
      <c r="T42" s="6"/>
      <c r="U42" s="6"/>
      <c r="V42" s="6"/>
      <c r="W42" s="64" t="str">
        <f>IF(X42="","",IFERROR(_xlfn.XLOOKUP(X42,Lookups!$H:$H,Lookups!$G:$G,""),""))</f>
        <v/>
      </c>
      <c r="X42" s="6"/>
      <c r="Y42" s="39" t="str">
        <f>IF(X42="","",IFERROR(_xlfn.XLOOKUP(X42,Lookups!$H:$H,Lookups!$I:$I,""),""))</f>
        <v/>
      </c>
      <c r="Z42" s="6"/>
      <c r="AA42" s="6"/>
      <c r="AB42" s="8"/>
      <c r="AC42" s="8"/>
      <c r="AD42" s="39" t="str">
        <f t="shared" si="0"/>
        <v/>
      </c>
      <c r="AE42" s="6"/>
      <c r="AF42" s="6"/>
      <c r="AG42" s="6"/>
      <c r="AH42" s="39" t="str">
        <f>IF(AG42="","",IFERROR(_xlfn.XLOOKUP(AG42,Lookups!$H$2:$H$103,Lookups!$I$2:$I$103,""),""))</f>
        <v/>
      </c>
      <c r="AI42" s="6"/>
      <c r="AJ42" s="47"/>
      <c r="AK42" s="8"/>
    </row>
    <row r="43" spans="1:37" x14ac:dyDescent="0.25">
      <c r="A43" s="6"/>
      <c r="B43" s="6"/>
      <c r="C43" s="6"/>
      <c r="D43" s="8"/>
      <c r="E43" s="8"/>
      <c r="F43" s="6"/>
      <c r="G43" s="6"/>
      <c r="H43" s="6"/>
      <c r="I43" s="6"/>
      <c r="J43" s="6"/>
      <c r="K43" s="8"/>
      <c r="L43" s="6"/>
      <c r="M43" s="8"/>
      <c r="N43" s="8"/>
      <c r="O43" s="6"/>
      <c r="P43" s="6"/>
      <c r="Q43" s="6"/>
      <c r="R43" s="8"/>
      <c r="S43" s="6"/>
      <c r="T43" s="6"/>
      <c r="U43" s="6"/>
      <c r="V43" s="6"/>
      <c r="W43" s="64" t="str">
        <f>IF(X43="","",IFERROR(_xlfn.XLOOKUP(X43,Lookups!$H:$H,Lookups!$G:$G,""),""))</f>
        <v/>
      </c>
      <c r="X43" s="6"/>
      <c r="Y43" s="39" t="str">
        <f>IF(X43="","",IFERROR(_xlfn.XLOOKUP(X43,Lookups!$H:$H,Lookups!$I:$I,""),""))</f>
        <v/>
      </c>
      <c r="Z43" s="6"/>
      <c r="AA43" s="6"/>
      <c r="AB43" s="8"/>
      <c r="AC43" s="8"/>
      <c r="AD43" s="39" t="str">
        <f t="shared" si="0"/>
        <v/>
      </c>
      <c r="AE43" s="6"/>
      <c r="AF43" s="6"/>
      <c r="AG43" s="6"/>
      <c r="AH43" s="39" t="str">
        <f>IF(AG43="","",IFERROR(_xlfn.XLOOKUP(AG43,Lookups!$H$2:$H$103,Lookups!$I$2:$I$103,""),""))</f>
        <v/>
      </c>
      <c r="AI43" s="6"/>
      <c r="AJ43" s="47"/>
      <c r="AK43" s="8"/>
    </row>
    <row r="44" spans="1:37" x14ac:dyDescent="0.25">
      <c r="A44" s="6"/>
      <c r="B44" s="6"/>
      <c r="C44" s="6"/>
      <c r="D44" s="8"/>
      <c r="E44" s="8"/>
      <c r="F44" s="6"/>
      <c r="G44" s="6"/>
      <c r="H44" s="6"/>
      <c r="I44" s="6"/>
      <c r="J44" s="6"/>
      <c r="K44" s="8"/>
      <c r="L44" s="6"/>
      <c r="M44" s="8"/>
      <c r="N44" s="8"/>
      <c r="O44" s="6"/>
      <c r="P44" s="6"/>
      <c r="Q44" s="6"/>
      <c r="R44" s="8"/>
      <c r="S44" s="6"/>
      <c r="T44" s="6"/>
      <c r="U44" s="6"/>
      <c r="V44" s="6"/>
      <c r="W44" s="64" t="str">
        <f>IF(X44="","",IFERROR(_xlfn.XLOOKUP(X44,Lookups!$H:$H,Lookups!$G:$G,""),""))</f>
        <v/>
      </c>
      <c r="X44" s="6"/>
      <c r="Y44" s="39" t="str">
        <f>IF(X44="","",IFERROR(_xlfn.XLOOKUP(X44,Lookups!$H:$H,Lookups!$I:$I,""),""))</f>
        <v/>
      </c>
      <c r="Z44" s="6"/>
      <c r="AA44" s="6"/>
      <c r="AB44" s="8"/>
      <c r="AC44" s="8"/>
      <c r="AD44" s="39" t="str">
        <f t="shared" si="0"/>
        <v/>
      </c>
      <c r="AE44" s="6"/>
      <c r="AF44" s="6"/>
      <c r="AG44" s="6"/>
      <c r="AH44" s="39" t="str">
        <f>IF(AG44="","",IFERROR(_xlfn.XLOOKUP(AG44,Lookups!$H$2:$H$103,Lookups!$I$2:$I$103,""),""))</f>
        <v/>
      </c>
      <c r="AI44" s="6"/>
      <c r="AJ44" s="47"/>
      <c r="AK44" s="8"/>
    </row>
    <row r="45" spans="1:37" x14ac:dyDescent="0.25">
      <c r="A45" s="6"/>
      <c r="B45" s="6"/>
      <c r="C45" s="6"/>
      <c r="D45" s="8"/>
      <c r="E45" s="8"/>
      <c r="F45" s="6"/>
      <c r="G45" s="6"/>
      <c r="H45" s="6"/>
      <c r="I45" s="6"/>
      <c r="J45" s="6"/>
      <c r="K45" s="8"/>
      <c r="L45" s="6"/>
      <c r="M45" s="8"/>
      <c r="N45" s="8"/>
      <c r="O45" s="6"/>
      <c r="P45" s="6"/>
      <c r="Q45" s="6"/>
      <c r="R45" s="8"/>
      <c r="S45" s="6"/>
      <c r="T45" s="6"/>
      <c r="U45" s="6"/>
      <c r="V45" s="6"/>
      <c r="W45" s="64" t="str">
        <f>IF(X45="","",IFERROR(_xlfn.XLOOKUP(X45,Lookups!$H:$H,Lookups!$G:$G,""),""))</f>
        <v/>
      </c>
      <c r="X45" s="6"/>
      <c r="Y45" s="39" t="str">
        <f>IF(X45="","",IFERROR(_xlfn.XLOOKUP(X45,Lookups!$H:$H,Lookups!$I:$I,""),""))</f>
        <v/>
      </c>
      <c r="Z45" s="6"/>
      <c r="AA45" s="6"/>
      <c r="AB45" s="8"/>
      <c r="AC45" s="8"/>
      <c r="AD45" s="39" t="str">
        <f t="shared" si="0"/>
        <v/>
      </c>
      <c r="AE45" s="6"/>
      <c r="AF45" s="6"/>
      <c r="AG45" s="6"/>
      <c r="AH45" s="39" t="str">
        <f>IF(AG45="","",IFERROR(_xlfn.XLOOKUP(AG45,Lookups!$H$2:$H$103,Lookups!$I$2:$I$103,""),""))</f>
        <v/>
      </c>
      <c r="AI45" s="6"/>
      <c r="AJ45" s="47"/>
      <c r="AK45" s="8"/>
    </row>
    <row r="46" spans="1:37" x14ac:dyDescent="0.25">
      <c r="A46" s="6"/>
      <c r="B46" s="6"/>
      <c r="C46" s="6"/>
      <c r="D46" s="8"/>
      <c r="E46" s="8"/>
      <c r="F46" s="6"/>
      <c r="G46" s="6"/>
      <c r="H46" s="6"/>
      <c r="I46" s="6"/>
      <c r="J46" s="6"/>
      <c r="K46" s="8"/>
      <c r="L46" s="6"/>
      <c r="M46" s="8"/>
      <c r="N46" s="8"/>
      <c r="O46" s="6"/>
      <c r="P46" s="6"/>
      <c r="Q46" s="6"/>
      <c r="R46" s="8"/>
      <c r="S46" s="6"/>
      <c r="T46" s="6"/>
      <c r="U46" s="6"/>
      <c r="V46" s="6"/>
      <c r="W46" s="64" t="str">
        <f>IF(X46="","",IFERROR(_xlfn.XLOOKUP(X46,Lookups!$H:$H,Lookups!$G:$G,""),""))</f>
        <v/>
      </c>
      <c r="X46" s="6"/>
      <c r="Y46" s="39" t="str">
        <f>IF(X46="","",IFERROR(_xlfn.XLOOKUP(X46,Lookups!$H:$H,Lookups!$I:$I,""),""))</f>
        <v/>
      </c>
      <c r="Z46" s="6"/>
      <c r="AA46" s="6"/>
      <c r="AB46" s="8"/>
      <c r="AC46" s="8"/>
      <c r="AD46" s="39" t="str">
        <f t="shared" si="0"/>
        <v/>
      </c>
      <c r="AE46" s="6"/>
      <c r="AF46" s="6"/>
      <c r="AG46" s="6"/>
      <c r="AH46" s="39" t="str">
        <f>IF(AG46="","",IFERROR(_xlfn.XLOOKUP(AG46,Lookups!$H$2:$H$103,Lookups!$I$2:$I$103,""),""))</f>
        <v/>
      </c>
      <c r="AI46" s="6"/>
      <c r="AJ46" s="47"/>
      <c r="AK46" s="8"/>
    </row>
    <row r="47" spans="1:37" x14ac:dyDescent="0.25">
      <c r="A47" s="6"/>
      <c r="B47" s="6"/>
      <c r="C47" s="6"/>
      <c r="D47" s="8"/>
      <c r="E47" s="8"/>
      <c r="F47" s="6"/>
      <c r="G47" s="6"/>
      <c r="H47" s="6"/>
      <c r="I47" s="6"/>
      <c r="J47" s="6"/>
      <c r="K47" s="8"/>
      <c r="L47" s="6"/>
      <c r="M47" s="8"/>
      <c r="N47" s="8"/>
      <c r="O47" s="6"/>
      <c r="P47" s="6"/>
      <c r="Q47" s="6"/>
      <c r="R47" s="8"/>
      <c r="S47" s="6"/>
      <c r="T47" s="6"/>
      <c r="U47" s="6"/>
      <c r="V47" s="6"/>
      <c r="W47" s="64" t="str">
        <f>IF(X47="","",IFERROR(_xlfn.XLOOKUP(X47,Lookups!$H:$H,Lookups!$G:$G,""),""))</f>
        <v/>
      </c>
      <c r="X47" s="6"/>
      <c r="Y47" s="39" t="str">
        <f>IF(X47="","",IFERROR(_xlfn.XLOOKUP(X47,Lookups!$H:$H,Lookups!$I:$I,""),""))</f>
        <v/>
      </c>
      <c r="Z47" s="6"/>
      <c r="AA47" s="6"/>
      <c r="AB47" s="8"/>
      <c r="AC47" s="8"/>
      <c r="AD47" s="39" t="str">
        <f t="shared" si="0"/>
        <v/>
      </c>
      <c r="AE47" s="6"/>
      <c r="AF47" s="6"/>
      <c r="AG47" s="6"/>
      <c r="AH47" s="39" t="str">
        <f>IF(AG47="","",IFERROR(_xlfn.XLOOKUP(AG47,Lookups!$H$2:$H$103,Lookups!$I$2:$I$103,""),""))</f>
        <v/>
      </c>
      <c r="AI47" s="6"/>
      <c r="AJ47" s="47"/>
      <c r="AK47" s="8"/>
    </row>
    <row r="48" spans="1:37" x14ac:dyDescent="0.25">
      <c r="A48" s="6"/>
      <c r="B48" s="6"/>
      <c r="C48" s="6"/>
      <c r="D48" s="8"/>
      <c r="E48" s="8"/>
      <c r="F48" s="6"/>
      <c r="G48" s="6"/>
      <c r="H48" s="6"/>
      <c r="I48" s="6"/>
      <c r="J48" s="6"/>
      <c r="K48" s="8"/>
      <c r="L48" s="6"/>
      <c r="M48" s="8"/>
      <c r="N48" s="8"/>
      <c r="O48" s="6"/>
      <c r="P48" s="6"/>
      <c r="Q48" s="6"/>
      <c r="R48" s="8"/>
      <c r="S48" s="6"/>
      <c r="T48" s="6"/>
      <c r="U48" s="6"/>
      <c r="V48" s="6"/>
      <c r="W48" s="64" t="str">
        <f>IF(X48="","",IFERROR(_xlfn.XLOOKUP(X48,Lookups!$H:$H,Lookups!$G:$G,""),""))</f>
        <v/>
      </c>
      <c r="X48" s="6"/>
      <c r="Y48" s="39" t="str">
        <f>IF(X48="","",IFERROR(_xlfn.XLOOKUP(X48,Lookups!$H:$H,Lookups!$I:$I,""),""))</f>
        <v/>
      </c>
      <c r="Z48" s="6"/>
      <c r="AA48" s="6"/>
      <c r="AB48" s="8"/>
      <c r="AC48" s="8"/>
      <c r="AD48" s="39" t="str">
        <f t="shared" si="0"/>
        <v/>
      </c>
      <c r="AE48" s="6"/>
      <c r="AF48" s="6"/>
      <c r="AG48" s="6"/>
      <c r="AH48" s="39" t="str">
        <f>IF(AG48="","",IFERROR(_xlfn.XLOOKUP(AG48,Lookups!$H$2:$H$103,Lookups!$I$2:$I$103,""),""))</f>
        <v/>
      </c>
      <c r="AI48" s="6"/>
      <c r="AJ48" s="47"/>
      <c r="AK48" s="8"/>
    </row>
    <row r="49" spans="1:37" x14ac:dyDescent="0.25">
      <c r="A49" s="6"/>
      <c r="B49" s="6"/>
      <c r="C49" s="6"/>
      <c r="D49" s="8"/>
      <c r="E49" s="8"/>
      <c r="F49" s="6"/>
      <c r="G49" s="6"/>
      <c r="H49" s="6"/>
      <c r="I49" s="6"/>
      <c r="J49" s="6"/>
      <c r="K49" s="8"/>
      <c r="L49" s="6"/>
      <c r="M49" s="8"/>
      <c r="N49" s="8"/>
      <c r="O49" s="6"/>
      <c r="P49" s="6"/>
      <c r="Q49" s="6"/>
      <c r="R49" s="8"/>
      <c r="S49" s="6"/>
      <c r="T49" s="6"/>
      <c r="U49" s="6"/>
      <c r="V49" s="6"/>
      <c r="W49" s="64" t="str">
        <f>IF(X49="","",IFERROR(_xlfn.XLOOKUP(X49,Lookups!$H:$H,Lookups!$G:$G,""),""))</f>
        <v/>
      </c>
      <c r="X49" s="6"/>
      <c r="Y49" s="39" t="str">
        <f>IF(X49="","",IFERROR(_xlfn.XLOOKUP(X49,Lookups!$H:$H,Lookups!$I:$I,""),""))</f>
        <v/>
      </c>
      <c r="Z49" s="6"/>
      <c r="AA49" s="6"/>
      <c r="AB49" s="8"/>
      <c r="AC49" s="8"/>
      <c r="AD49" s="39" t="str">
        <f t="shared" si="0"/>
        <v/>
      </c>
      <c r="AE49" s="6"/>
      <c r="AF49" s="6"/>
      <c r="AG49" s="6"/>
      <c r="AH49" s="39" t="str">
        <f>IF(AG49="","",IFERROR(_xlfn.XLOOKUP(AG49,Lookups!$H$2:$H$103,Lookups!$I$2:$I$103,""),""))</f>
        <v/>
      </c>
      <c r="AI49" s="6"/>
      <c r="AJ49" s="47"/>
      <c r="AK49" s="8"/>
    </row>
    <row r="50" spans="1:37" x14ac:dyDescent="0.25">
      <c r="A50" s="6"/>
      <c r="B50" s="6"/>
      <c r="C50" s="6"/>
      <c r="D50" s="8"/>
      <c r="E50" s="8"/>
      <c r="F50" s="6"/>
      <c r="G50" s="6"/>
      <c r="H50" s="6"/>
      <c r="I50" s="6"/>
      <c r="J50" s="6"/>
      <c r="K50" s="8"/>
      <c r="L50" s="6"/>
      <c r="M50" s="8"/>
      <c r="N50" s="8"/>
      <c r="O50" s="6"/>
      <c r="P50" s="6"/>
      <c r="Q50" s="6"/>
      <c r="R50" s="8"/>
      <c r="S50" s="6"/>
      <c r="T50" s="6"/>
      <c r="U50" s="6"/>
      <c r="V50" s="6"/>
      <c r="W50" s="64" t="str">
        <f>IF(X50="","",IFERROR(_xlfn.XLOOKUP(X50,Lookups!$H:$H,Lookups!$G:$G,""),""))</f>
        <v/>
      </c>
      <c r="X50" s="6"/>
      <c r="Y50" s="39" t="str">
        <f>IF(X50="","",IFERROR(_xlfn.XLOOKUP(X50,Lookups!$H:$H,Lookups!$I:$I,""),""))</f>
        <v/>
      </c>
      <c r="Z50" s="6"/>
      <c r="AA50" s="6"/>
      <c r="AB50" s="8"/>
      <c r="AC50" s="8"/>
      <c r="AD50" s="39" t="str">
        <f t="shared" si="0"/>
        <v/>
      </c>
      <c r="AE50" s="6"/>
      <c r="AF50" s="6"/>
      <c r="AG50" s="6"/>
      <c r="AH50" s="39" t="str">
        <f>IF(AG50="","",IFERROR(_xlfn.XLOOKUP(AG50,Lookups!$H$2:$H$103,Lookups!$I$2:$I$103,""),""))</f>
        <v/>
      </c>
      <c r="AI50" s="6"/>
      <c r="AJ50" s="47"/>
      <c r="AK50" s="8"/>
    </row>
    <row r="51" spans="1:37" x14ac:dyDescent="0.25">
      <c r="A51" s="6"/>
      <c r="B51" s="6"/>
      <c r="C51" s="6"/>
      <c r="D51" s="8"/>
      <c r="E51" s="8"/>
      <c r="F51" s="6"/>
      <c r="G51" s="6"/>
      <c r="H51" s="6"/>
      <c r="I51" s="6"/>
      <c r="J51" s="6"/>
      <c r="K51" s="8"/>
      <c r="L51" s="6"/>
      <c r="M51" s="8"/>
      <c r="N51" s="8"/>
      <c r="O51" s="6"/>
      <c r="P51" s="6"/>
      <c r="Q51" s="6"/>
      <c r="R51" s="8"/>
      <c r="S51" s="6"/>
      <c r="T51" s="6"/>
      <c r="U51" s="6"/>
      <c r="V51" s="6"/>
      <c r="W51" s="64" t="str">
        <f>IF(X51="","",IFERROR(_xlfn.XLOOKUP(X51,Lookups!$H:$H,Lookups!$G:$G,""),""))</f>
        <v/>
      </c>
      <c r="X51" s="6"/>
      <c r="Y51" s="39" t="str">
        <f>IF(X51="","",IFERROR(_xlfn.XLOOKUP(X51,Lookups!$H:$H,Lookups!$I:$I,""),""))</f>
        <v/>
      </c>
      <c r="Z51" s="6"/>
      <c r="AA51" s="6"/>
      <c r="AB51" s="8"/>
      <c r="AC51" s="8"/>
      <c r="AD51" s="39" t="str">
        <f t="shared" si="0"/>
        <v/>
      </c>
      <c r="AE51" s="6"/>
      <c r="AF51" s="6"/>
      <c r="AG51" s="6"/>
      <c r="AH51" s="39" t="str">
        <f>IF(AG51="","",IFERROR(_xlfn.XLOOKUP(AG51,Lookups!$H$2:$H$103,Lookups!$I$2:$I$103,""),""))</f>
        <v/>
      </c>
      <c r="AI51" s="6"/>
      <c r="AJ51" s="47"/>
      <c r="AK51" s="8"/>
    </row>
    <row r="52" spans="1:37" x14ac:dyDescent="0.25">
      <c r="A52" s="6"/>
      <c r="B52" s="6"/>
      <c r="C52" s="6"/>
      <c r="D52" s="8"/>
      <c r="E52" s="8"/>
      <c r="F52" s="6"/>
      <c r="G52" s="6"/>
      <c r="H52" s="6"/>
      <c r="I52" s="6"/>
      <c r="J52" s="6"/>
      <c r="K52" s="8"/>
      <c r="L52" s="6"/>
      <c r="M52" s="8"/>
      <c r="N52" s="8"/>
      <c r="O52" s="6"/>
      <c r="P52" s="6"/>
      <c r="Q52" s="6"/>
      <c r="R52" s="8"/>
      <c r="S52" s="6"/>
      <c r="T52" s="6"/>
      <c r="U52" s="6"/>
      <c r="V52" s="6"/>
      <c r="W52" s="64" t="str">
        <f>IF(X52="","",IFERROR(_xlfn.XLOOKUP(X52,Lookups!$H:$H,Lookups!$G:$G,""),""))</f>
        <v/>
      </c>
      <c r="X52" s="6"/>
      <c r="Y52" s="39" t="str">
        <f>IF(X52="","",IFERROR(_xlfn.XLOOKUP(X52,Lookups!$H:$H,Lookups!$I:$I,""),""))</f>
        <v/>
      </c>
      <c r="Z52" s="6"/>
      <c r="AA52" s="6"/>
      <c r="AB52" s="8"/>
      <c r="AC52" s="8"/>
      <c r="AD52" s="39" t="str">
        <f>IF(OR(ISBLANK(AB52),ISBLANK(AC52)),"",(AC52-AB52)+1)</f>
        <v/>
      </c>
      <c r="AE52" s="6"/>
      <c r="AF52" s="6"/>
      <c r="AG52" s="6"/>
      <c r="AH52" s="39" t="str">
        <f>IF(AG52="","",IFERROR(_xlfn.XLOOKUP(AG52,Lookups!$H$2:$H$103,Lookups!$I$2:$I$103,""),""))</f>
        <v/>
      </c>
      <c r="AI52" s="6"/>
      <c r="AJ52" s="47"/>
      <c r="AK52" s="8"/>
    </row>
    <row r="53" spans="1:37" x14ac:dyDescent="0.25">
      <c r="A53" s="6"/>
      <c r="B53" s="6"/>
      <c r="C53" s="6"/>
      <c r="D53" s="8"/>
      <c r="E53" s="8"/>
      <c r="F53" s="6"/>
      <c r="G53" s="6"/>
      <c r="H53" s="6"/>
      <c r="I53" s="6"/>
      <c r="J53" s="6"/>
      <c r="K53" s="8"/>
      <c r="L53" s="6"/>
      <c r="M53" s="8"/>
      <c r="N53" s="8"/>
      <c r="O53" s="6"/>
      <c r="P53" s="6"/>
      <c r="Q53" s="6"/>
      <c r="R53" s="8"/>
      <c r="S53" s="6"/>
      <c r="T53" s="6"/>
      <c r="U53" s="6"/>
      <c r="V53" s="6"/>
      <c r="W53" s="64" t="str">
        <f>IF(X53="","",IFERROR(_xlfn.XLOOKUP(X53,Lookups!$H:$H,Lookups!$G:$G,""),""))</f>
        <v/>
      </c>
      <c r="X53" s="6"/>
      <c r="Y53" s="39" t="str">
        <f>IF(X53="","",IFERROR(_xlfn.XLOOKUP(X53,Lookups!$H:$H,Lookups!$I:$I,""),""))</f>
        <v/>
      </c>
      <c r="Z53" s="6"/>
      <c r="AA53" s="6"/>
      <c r="AB53" s="8"/>
      <c r="AC53" s="8"/>
      <c r="AD53" s="39" t="str">
        <f>IF(OR(ISBLANK(AB53),ISBLANK(AC53)),"",(AC53-AB53)+1)</f>
        <v/>
      </c>
      <c r="AE53" s="6"/>
      <c r="AF53" s="6"/>
      <c r="AG53" s="6"/>
      <c r="AH53" s="39" t="str">
        <f>IF(AG53="","",IFERROR(_xlfn.XLOOKUP(AG53,Lookups!$H$2:$H$103,Lookups!$I$2:$I$103,""),""))</f>
        <v/>
      </c>
      <c r="AI53" s="6"/>
      <c r="AJ53" s="47"/>
      <c r="AK53" s="8"/>
    </row>
    <row r="54" spans="1:37" x14ac:dyDescent="0.25">
      <c r="A54" s="6"/>
      <c r="B54" s="6"/>
      <c r="C54" s="6"/>
      <c r="D54" s="8"/>
      <c r="E54" s="8"/>
      <c r="F54" s="6"/>
      <c r="G54" s="6"/>
      <c r="H54" s="6"/>
      <c r="I54" s="6"/>
      <c r="J54" s="6"/>
      <c r="K54" s="8"/>
      <c r="L54" s="6"/>
      <c r="M54" s="8"/>
      <c r="N54" s="8"/>
      <c r="O54" s="6"/>
      <c r="P54" s="6"/>
      <c r="Q54" s="6"/>
      <c r="R54" s="8"/>
      <c r="S54" s="6"/>
      <c r="T54" s="6"/>
      <c r="U54" s="6"/>
      <c r="V54" s="6"/>
      <c r="W54" s="64" t="str">
        <f>IF(X54="","",IFERROR(_xlfn.XLOOKUP(X54,Lookups!$H:$H,Lookups!$G:$G,""),""))</f>
        <v/>
      </c>
      <c r="X54" s="6"/>
      <c r="Y54" s="39" t="str">
        <f>IF(X54="","",IFERROR(_xlfn.XLOOKUP(X54,Lookups!$H:$H,Lookups!$I:$I,""),""))</f>
        <v/>
      </c>
      <c r="Z54" s="6"/>
      <c r="AA54" s="6"/>
      <c r="AB54" s="8"/>
      <c r="AC54" s="8"/>
      <c r="AD54" s="39" t="str">
        <f>IF(OR(ISBLANK(AB54),ISBLANK(AC54)),"",(AC54-AB54)+1)</f>
        <v/>
      </c>
      <c r="AE54" s="6"/>
      <c r="AF54" s="6"/>
      <c r="AG54" s="6"/>
      <c r="AH54" s="39" t="str">
        <f>IF(AG54="","",IFERROR(_xlfn.XLOOKUP(AG54,Lookups!$H$2:$H$103,Lookups!$I$2:$I$103,""),""))</f>
        <v/>
      </c>
      <c r="AI54" s="6"/>
      <c r="AJ54" s="47"/>
      <c r="AK54" s="8"/>
    </row>
  </sheetData>
  <sheetProtection formatCells="0" formatColumns="0" formatRows="0" insertRows="0" deleteRows="0" sort="0" autoFilter="0" pivotTables="0"/>
  <mergeCells count="8">
    <mergeCell ref="W2:AH2"/>
    <mergeCell ref="AI2:AK2"/>
    <mergeCell ref="A1:C1"/>
    <mergeCell ref="A2:C2"/>
    <mergeCell ref="D2:G2"/>
    <mergeCell ref="J2:L2"/>
    <mergeCell ref="M2:P2"/>
    <mergeCell ref="Q2:V2"/>
  </mergeCells>
  <dataValidations count="11">
    <dataValidation type="list" allowBlank="1" showInputMessage="1" showErrorMessage="1" sqref="AA4:AA54" xr:uid="{8E8FEDA0-AEE8-4AB0-AAE4-5CDF6BFA7CC0}">
      <formula1>INDIRECT("Antimicrobial_Origination[Antimicrobial Origination]")</formula1>
    </dataValidation>
    <dataValidation type="list" allowBlank="1" showInputMessage="1" showErrorMessage="1" sqref="AG4:AG54 X4:X54" xr:uid="{F4365161-BE26-4D0A-BE0F-823DE578608D}">
      <formula1>INDIRECT("Antimicrobial[Antimicrobial]")</formula1>
    </dataValidation>
    <dataValidation type="list" allowBlank="1" showInputMessage="1" showErrorMessage="1" sqref="AJ4:AJ54" xr:uid="{6E5486F3-D6C6-4A61-8D28-20D519C4C526}">
      <formula1>INDIRECT("Precautions")</formula1>
    </dataValidation>
    <dataValidation type="list" allowBlank="1" showInputMessage="1" showErrorMessage="1" sqref="P4:P54" xr:uid="{E62E300E-2BC3-4858-90B5-E4358D132FDC}">
      <formula1>"NH/SNF ,Home ,Other Inpatient Setting ,Unknown"</formula1>
    </dataValidation>
    <dataValidation type="list" allowBlank="1" showInputMessage="1" showErrorMessage="1" sqref="F4:F54" xr:uid="{A9F5BE88-DAF4-4164-8402-A524335204EE}">
      <formula1>"Hospital,HHA,Home,Hospice,Other"</formula1>
    </dataValidation>
    <dataValidation type="custom" allowBlank="1" showInputMessage="1" showErrorMessage="1" sqref="AD4:AD54" xr:uid="{27CE8906-473B-4157-A2E4-80F79A716589}">
      <formula1>""</formula1>
    </dataValidation>
    <dataValidation type="list" allowBlank="1" showInputMessage="1" showErrorMessage="1" sqref="T4:T54" xr:uid="{BAD21F5B-6C5C-4A58-A1E4-169A4E76E252}">
      <formula1>INDIRECT("Specimen_Source[Specimen Source]")</formula1>
    </dataValidation>
    <dataValidation type="list" allowBlank="1" showInputMessage="1" showErrorMessage="1" sqref="J4:J54" xr:uid="{F789850C-4D57-45E6-91CB-472F1A69173B}">
      <formula1>INDIRECT("Infection_type[infection type]")</formula1>
    </dataValidation>
    <dataValidation type="list" allowBlank="1" showInputMessage="1" showErrorMessage="1" sqref="U4:U54 AE4:AF54 O4:O54 Q4:Q54 AI4:AI54" xr:uid="{005D029C-59BD-462C-AB85-392196CFA99F}">
      <formula1>"Yes, No"</formula1>
    </dataValidation>
    <dataValidation type="list" allowBlank="1" showInputMessage="1" showErrorMessage="1" sqref="L4:L54" xr:uid="{FAF33F01-AABA-406B-BF8A-6F5A4986E673}">
      <formula1>INDIRECT("Device_Type[Device_Type]")</formula1>
    </dataValidation>
    <dataValidation type="list" allowBlank="1" showInputMessage="1" showErrorMessage="1" sqref="H4:I54" xr:uid="{2BE19012-2E6E-4F72-B024-92A5CCB0E133}">
      <formula1>"Yes, No, Unknown"</formula1>
    </dataValidation>
  </dataValidations>
  <pageMargins left="0.7" right="0.7" top="0.75" bottom="0.75" header="0.3" footer="0.3"/>
  <pageSetup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24ABF-3107-49F1-8130-204419D75434}">
  <dimension ref="A1:AK54"/>
  <sheetViews>
    <sheetView showGridLines="0" zoomScaleNormal="100" workbookViewId="0">
      <pane xSplit="3" ySplit="3" topLeftCell="D4" activePane="bottomRight" state="frozen"/>
      <selection pane="topRight" activeCell="W1" sqref="W1"/>
      <selection pane="bottomLeft" activeCell="W1" sqref="W1"/>
      <selection pane="bottomRight" activeCell="A2" sqref="A2:C2"/>
    </sheetView>
  </sheetViews>
  <sheetFormatPr defaultColWidth="9.140625" defaultRowHeight="15" x14ac:dyDescent="0.25"/>
  <cols>
    <col min="1" max="1" width="13.42578125" style="7" customWidth="1"/>
    <col min="2" max="3" width="11" style="7" customWidth="1"/>
    <col min="4" max="4" width="14.28515625" style="7" bestFit="1" customWidth="1"/>
    <col min="5" max="9" width="14.28515625" style="7" customWidth="1"/>
    <col min="10" max="10" width="27.7109375" style="7" customWidth="1"/>
    <col min="11" max="11" width="14.140625" style="7" customWidth="1"/>
    <col min="12" max="12" width="12" style="7" customWidth="1"/>
    <col min="13" max="13" width="16.5703125" style="7" customWidth="1"/>
    <col min="14" max="14" width="14.85546875" style="7" customWidth="1"/>
    <col min="15" max="15" width="13.42578125" style="7" customWidth="1"/>
    <col min="16" max="16" width="19.7109375" style="7" customWidth="1"/>
    <col min="17" max="17" width="12" style="7" customWidth="1"/>
    <col min="18" max="18" width="13.140625" style="7" customWidth="1"/>
    <col min="19" max="19" width="15" style="7" bestFit="1" customWidth="1"/>
    <col min="20" max="20" width="12" style="7" customWidth="1"/>
    <col min="21" max="21" width="14.7109375" style="7" customWidth="1"/>
    <col min="22" max="22" width="12" style="7" customWidth="1"/>
    <col min="23" max="23" width="18" style="7" customWidth="1"/>
    <col min="24" max="24" width="18.28515625" style="7" customWidth="1"/>
    <col min="25" max="25" width="35" style="7" customWidth="1"/>
    <col min="26" max="26" width="19.140625" style="7" customWidth="1"/>
    <col min="27" max="27" width="13.140625" style="7" bestFit="1" customWidth="1"/>
    <col min="28" max="28" width="14.7109375" style="7" customWidth="1"/>
    <col min="29" max="29" width="14.85546875" style="7" customWidth="1"/>
    <col min="30" max="30" width="12" style="7" customWidth="1"/>
    <col min="31" max="31" width="23.42578125" style="7" customWidth="1"/>
    <col min="32" max="32" width="18.28515625" style="7" customWidth="1"/>
    <col min="33" max="33" width="17.85546875" style="7" customWidth="1"/>
    <col min="34" max="35" width="19.28515625" style="7" customWidth="1"/>
    <col min="36" max="36" width="13" style="7" bestFit="1" customWidth="1"/>
    <col min="37" max="37" width="11.85546875" style="7" bestFit="1" customWidth="1"/>
    <col min="38" max="16384" width="9.140625" style="7"/>
  </cols>
  <sheetData>
    <row r="1" spans="1:37" ht="39" customHeight="1" x14ac:dyDescent="0.55000000000000004">
      <c r="A1" s="72" t="s">
        <v>107</v>
      </c>
      <c r="B1" s="72"/>
      <c r="C1" s="72"/>
      <c r="D1" s="40" t="s">
        <v>239</v>
      </c>
    </row>
    <row r="2" spans="1:37" s="18" customFormat="1" x14ac:dyDescent="0.25">
      <c r="A2" s="67" t="s">
        <v>306</v>
      </c>
      <c r="B2" s="68"/>
      <c r="C2" s="68"/>
      <c r="D2" s="70" t="s">
        <v>76</v>
      </c>
      <c r="E2" s="70"/>
      <c r="F2" s="70"/>
      <c r="G2" s="71"/>
      <c r="H2" s="33"/>
      <c r="I2" s="33"/>
      <c r="J2" s="85" t="s">
        <v>77</v>
      </c>
      <c r="K2" s="86"/>
      <c r="L2" s="87"/>
      <c r="M2" s="88" t="s">
        <v>78</v>
      </c>
      <c r="N2" s="70"/>
      <c r="O2" s="70"/>
      <c r="P2" s="71"/>
      <c r="Q2" s="89" t="s">
        <v>79</v>
      </c>
      <c r="R2" s="89"/>
      <c r="S2" s="89"/>
      <c r="T2" s="89"/>
      <c r="U2" s="89"/>
      <c r="V2" s="89"/>
      <c r="W2" s="88" t="s">
        <v>253</v>
      </c>
      <c r="X2" s="70"/>
      <c r="Y2" s="70"/>
      <c r="Z2" s="70"/>
      <c r="AA2" s="70"/>
      <c r="AB2" s="70"/>
      <c r="AC2" s="70"/>
      <c r="AD2" s="70"/>
      <c r="AE2" s="70"/>
      <c r="AF2" s="70"/>
      <c r="AG2" s="70"/>
      <c r="AH2" s="71"/>
      <c r="AI2" s="90" t="s">
        <v>80</v>
      </c>
      <c r="AJ2" s="91"/>
      <c r="AK2" s="91"/>
    </row>
    <row r="3" spans="1:37" s="19" customFormat="1" ht="90" x14ac:dyDescent="0.25">
      <c r="A3" s="5" t="s">
        <v>81</v>
      </c>
      <c r="B3" s="5" t="s">
        <v>82</v>
      </c>
      <c r="C3" s="5" t="s">
        <v>83</v>
      </c>
      <c r="D3" s="5" t="s">
        <v>84</v>
      </c>
      <c r="E3" s="5" t="s">
        <v>85</v>
      </c>
      <c r="F3" s="5" t="s">
        <v>86</v>
      </c>
      <c r="G3" s="5" t="s">
        <v>87</v>
      </c>
      <c r="H3" s="5" t="s">
        <v>236</v>
      </c>
      <c r="I3" s="5" t="s">
        <v>237</v>
      </c>
      <c r="J3" s="5" t="s">
        <v>88</v>
      </c>
      <c r="K3" s="5" t="s">
        <v>89</v>
      </c>
      <c r="L3" s="5" t="s">
        <v>90</v>
      </c>
      <c r="M3" s="5" t="s">
        <v>91</v>
      </c>
      <c r="N3" s="5" t="s">
        <v>92</v>
      </c>
      <c r="O3" s="5" t="s">
        <v>93</v>
      </c>
      <c r="P3" s="38" t="s">
        <v>235</v>
      </c>
      <c r="Q3" s="5" t="s">
        <v>94</v>
      </c>
      <c r="R3" s="5" t="s">
        <v>95</v>
      </c>
      <c r="S3" s="5" t="s">
        <v>96</v>
      </c>
      <c r="T3" s="5" t="s">
        <v>97</v>
      </c>
      <c r="U3" s="5" t="s">
        <v>305</v>
      </c>
      <c r="V3" s="5" t="s">
        <v>98</v>
      </c>
      <c r="W3" s="5" t="s">
        <v>262</v>
      </c>
      <c r="X3" s="5" t="s">
        <v>254</v>
      </c>
      <c r="Y3" s="5" t="s">
        <v>255</v>
      </c>
      <c r="Z3" s="5" t="s">
        <v>99</v>
      </c>
      <c r="AA3" s="5" t="s">
        <v>256</v>
      </c>
      <c r="AB3" s="5" t="s">
        <v>257</v>
      </c>
      <c r="AC3" s="5" t="s">
        <v>258</v>
      </c>
      <c r="AD3" s="5" t="s">
        <v>100</v>
      </c>
      <c r="AE3" s="5" t="s">
        <v>101</v>
      </c>
      <c r="AF3" s="5" t="s">
        <v>259</v>
      </c>
      <c r="AG3" s="5" t="s">
        <v>260</v>
      </c>
      <c r="AH3" s="5" t="s">
        <v>261</v>
      </c>
      <c r="AI3" s="20" t="s">
        <v>102</v>
      </c>
      <c r="AJ3" s="20" t="s">
        <v>252</v>
      </c>
      <c r="AK3" s="20" t="s">
        <v>103</v>
      </c>
    </row>
    <row r="4" spans="1:37" x14ac:dyDescent="0.25">
      <c r="A4" s="6"/>
      <c r="B4" s="6"/>
      <c r="C4" s="6"/>
      <c r="D4" s="8"/>
      <c r="E4" s="8"/>
      <c r="F4" s="6"/>
      <c r="G4" s="6"/>
      <c r="H4" s="6"/>
      <c r="I4" s="6"/>
      <c r="J4" s="6"/>
      <c r="K4" s="8"/>
      <c r="L4" s="6"/>
      <c r="M4" s="8"/>
      <c r="N4" s="8"/>
      <c r="O4" s="6"/>
      <c r="P4" s="6"/>
      <c r="Q4" s="6"/>
      <c r="R4" s="8"/>
      <c r="S4" s="6"/>
      <c r="T4" s="6"/>
      <c r="U4" s="6"/>
      <c r="V4" s="6"/>
      <c r="W4" s="64" t="str">
        <f>IF(X4="","",IFERROR(_xlfn.XLOOKUP(X4,Lookups!$H:$H,Lookups!$G:$G,""),""))</f>
        <v/>
      </c>
      <c r="X4" s="6"/>
      <c r="Y4" s="39" t="str">
        <f>IF(X4="","",IFERROR(_xlfn.XLOOKUP(X4,Lookups!$H:$H,Lookups!$I:$I,""),""))</f>
        <v/>
      </c>
      <c r="Z4" s="6"/>
      <c r="AA4" s="6"/>
      <c r="AB4" s="8"/>
      <c r="AC4" s="8"/>
      <c r="AD4" s="39" t="str">
        <f t="shared" ref="AD4:AD51" si="0">IF(OR(ISBLANK(AB4),ISBLANK(AC4)),"",(AC4-AB4)+1)</f>
        <v/>
      </c>
      <c r="AE4" s="6"/>
      <c r="AF4" s="6"/>
      <c r="AG4" s="6"/>
      <c r="AH4" s="39" t="str">
        <f>IF(AG4="","",IFERROR(_xlfn.XLOOKUP(AG4,Lookups!$H$2:$H$103,Lookups!$I$2:$I$103,""),""))</f>
        <v/>
      </c>
      <c r="AI4" s="6"/>
      <c r="AJ4" s="47"/>
      <c r="AK4" s="8"/>
    </row>
    <row r="5" spans="1:37" x14ac:dyDescent="0.25">
      <c r="A5" s="6"/>
      <c r="B5" s="6"/>
      <c r="C5" s="6"/>
      <c r="D5" s="8"/>
      <c r="E5" s="8"/>
      <c r="F5" s="6"/>
      <c r="G5" s="6"/>
      <c r="H5" s="6"/>
      <c r="I5" s="6"/>
      <c r="J5" s="6"/>
      <c r="K5" s="8"/>
      <c r="L5" s="6"/>
      <c r="M5" s="8"/>
      <c r="N5" s="8"/>
      <c r="O5" s="6"/>
      <c r="P5" s="6"/>
      <c r="Q5" s="6"/>
      <c r="R5" s="8"/>
      <c r="S5" s="6"/>
      <c r="T5" s="6"/>
      <c r="U5" s="6"/>
      <c r="V5" s="6"/>
      <c r="W5" s="64" t="str">
        <f>IF(X5="","",IFERROR(_xlfn.XLOOKUP(X5,Lookups!$H:$H,Lookups!$G:$G,""),""))</f>
        <v/>
      </c>
      <c r="X5" s="6"/>
      <c r="Y5" s="39" t="str">
        <f>IF(X5="","",IFERROR(_xlfn.XLOOKUP(X5,Lookups!$H:$H,Lookups!$I:$I,""),""))</f>
        <v/>
      </c>
      <c r="Z5" s="6"/>
      <c r="AA5" s="6"/>
      <c r="AB5" s="8"/>
      <c r="AC5" s="8"/>
      <c r="AD5" s="39" t="str">
        <f t="shared" si="0"/>
        <v/>
      </c>
      <c r="AE5" s="6"/>
      <c r="AF5" s="6"/>
      <c r="AG5" s="6"/>
      <c r="AH5" s="39" t="str">
        <f>IF(AG5="","",IFERROR(_xlfn.XLOOKUP(AG5,Lookups!$H$2:$H$103,Lookups!$I$2:$I$103,""),""))</f>
        <v/>
      </c>
      <c r="AI5" s="6"/>
      <c r="AJ5" s="47"/>
      <c r="AK5" s="8"/>
    </row>
    <row r="6" spans="1:37" x14ac:dyDescent="0.25">
      <c r="A6" s="6"/>
      <c r="B6" s="6"/>
      <c r="C6" s="6"/>
      <c r="D6" s="8"/>
      <c r="E6" s="8"/>
      <c r="F6" s="6"/>
      <c r="G6" s="6"/>
      <c r="H6" s="6"/>
      <c r="I6" s="6"/>
      <c r="J6" s="6"/>
      <c r="K6" s="8"/>
      <c r="L6" s="6"/>
      <c r="M6" s="8"/>
      <c r="N6" s="8"/>
      <c r="O6" s="6"/>
      <c r="P6" s="6"/>
      <c r="Q6" s="6"/>
      <c r="R6" s="8"/>
      <c r="S6" s="6"/>
      <c r="T6" s="6"/>
      <c r="U6" s="6"/>
      <c r="V6" s="6"/>
      <c r="W6" s="64" t="str">
        <f>IF(X6="","",IFERROR(_xlfn.XLOOKUP(X6,Lookups!$H:$H,Lookups!$G:$G,""),""))</f>
        <v/>
      </c>
      <c r="X6" s="6"/>
      <c r="Y6" s="39" t="str">
        <f>IF(X6="","",IFERROR(_xlfn.XLOOKUP(X6,Lookups!$H:$H,Lookups!$I:$I,""),""))</f>
        <v/>
      </c>
      <c r="Z6" s="6"/>
      <c r="AA6" s="6"/>
      <c r="AB6" s="8"/>
      <c r="AC6" s="8"/>
      <c r="AD6" s="39" t="str">
        <f t="shared" si="0"/>
        <v/>
      </c>
      <c r="AE6" s="6"/>
      <c r="AF6" s="6"/>
      <c r="AG6" s="6"/>
      <c r="AH6" s="39" t="str">
        <f>IF(AG6="","",IFERROR(_xlfn.XLOOKUP(AG6,Lookups!$H$2:$H$103,Lookups!$I$2:$I$103,""),""))</f>
        <v/>
      </c>
      <c r="AI6" s="6"/>
      <c r="AJ6" s="47"/>
      <c r="AK6" s="8"/>
    </row>
    <row r="7" spans="1:37" x14ac:dyDescent="0.25">
      <c r="A7" s="6"/>
      <c r="B7" s="6"/>
      <c r="C7" s="6"/>
      <c r="D7" s="8"/>
      <c r="E7" s="8"/>
      <c r="F7" s="6"/>
      <c r="G7" s="6"/>
      <c r="H7" s="6"/>
      <c r="I7" s="6"/>
      <c r="J7" s="6"/>
      <c r="K7" s="8"/>
      <c r="L7" s="6"/>
      <c r="M7" s="8"/>
      <c r="N7" s="8"/>
      <c r="O7" s="6"/>
      <c r="P7" s="6"/>
      <c r="Q7" s="6"/>
      <c r="R7" s="8"/>
      <c r="S7" s="6"/>
      <c r="T7" s="6"/>
      <c r="U7" s="6"/>
      <c r="V7" s="6"/>
      <c r="W7" s="64" t="str">
        <f>IF(X7="","",IFERROR(_xlfn.XLOOKUP(X7,Lookups!$H:$H,Lookups!$G:$G,""),""))</f>
        <v/>
      </c>
      <c r="X7" s="6"/>
      <c r="Y7" s="39" t="str">
        <f>IF(X7="","",IFERROR(_xlfn.XLOOKUP(X7,Lookups!$H:$H,Lookups!$I:$I,""),""))</f>
        <v/>
      </c>
      <c r="Z7" s="6"/>
      <c r="AA7" s="6"/>
      <c r="AB7" s="8"/>
      <c r="AC7" s="8"/>
      <c r="AD7" s="39" t="str">
        <f t="shared" si="0"/>
        <v/>
      </c>
      <c r="AE7" s="6"/>
      <c r="AF7" s="6"/>
      <c r="AG7" s="6"/>
      <c r="AH7" s="39" t="str">
        <f>IF(AG7="","",IFERROR(_xlfn.XLOOKUP(AG7,Lookups!$H$2:$H$103,Lookups!$I$2:$I$103,""),""))</f>
        <v/>
      </c>
      <c r="AI7" s="6"/>
      <c r="AJ7" s="47"/>
      <c r="AK7" s="8"/>
    </row>
    <row r="8" spans="1:37" x14ac:dyDescent="0.25">
      <c r="A8" s="6"/>
      <c r="B8" s="6"/>
      <c r="C8" s="6"/>
      <c r="D8" s="8"/>
      <c r="E8" s="8"/>
      <c r="F8" s="6"/>
      <c r="G8" s="6"/>
      <c r="H8" s="6"/>
      <c r="I8" s="6"/>
      <c r="J8" s="6"/>
      <c r="K8" s="8"/>
      <c r="L8" s="6"/>
      <c r="M8" s="8"/>
      <c r="N8" s="8"/>
      <c r="O8" s="6"/>
      <c r="P8" s="6"/>
      <c r="Q8" s="6"/>
      <c r="R8" s="8"/>
      <c r="S8" s="6"/>
      <c r="T8" s="6"/>
      <c r="U8" s="6"/>
      <c r="V8" s="6"/>
      <c r="W8" s="64" t="str">
        <f>IF(X8="","",IFERROR(_xlfn.XLOOKUP(X8,Lookups!$H:$H,Lookups!$G:$G,""),""))</f>
        <v/>
      </c>
      <c r="X8" s="6"/>
      <c r="Y8" s="39" t="str">
        <f>IF(X8="","",IFERROR(_xlfn.XLOOKUP(X8,Lookups!$H:$H,Lookups!$I:$I,""),""))</f>
        <v/>
      </c>
      <c r="Z8" s="6"/>
      <c r="AA8" s="6"/>
      <c r="AB8" s="8"/>
      <c r="AC8" s="8"/>
      <c r="AD8" s="39" t="str">
        <f t="shared" si="0"/>
        <v/>
      </c>
      <c r="AE8" s="6"/>
      <c r="AF8" s="6"/>
      <c r="AG8" s="6"/>
      <c r="AH8" s="39" t="str">
        <f>IF(AG8="","",IFERROR(_xlfn.XLOOKUP(AG8,Lookups!$H$2:$H$103,Lookups!$I$2:$I$103,""),""))</f>
        <v/>
      </c>
      <c r="AI8" s="6"/>
      <c r="AJ8" s="47"/>
      <c r="AK8" s="8"/>
    </row>
    <row r="9" spans="1:37" x14ac:dyDescent="0.25">
      <c r="A9" s="6"/>
      <c r="B9" s="6"/>
      <c r="C9" s="6"/>
      <c r="D9" s="8"/>
      <c r="E9" s="8"/>
      <c r="F9" s="6"/>
      <c r="G9" s="6"/>
      <c r="H9" s="6"/>
      <c r="I9" s="6"/>
      <c r="J9" s="6"/>
      <c r="K9" s="8"/>
      <c r="L9" s="6"/>
      <c r="M9" s="8"/>
      <c r="N9" s="8"/>
      <c r="O9" s="6"/>
      <c r="P9" s="6"/>
      <c r="Q9" s="6"/>
      <c r="R9" s="8"/>
      <c r="S9" s="6"/>
      <c r="T9" s="6"/>
      <c r="U9" s="6"/>
      <c r="V9" s="6"/>
      <c r="W9" s="64" t="str">
        <f>IF(X9="","",IFERROR(_xlfn.XLOOKUP(X9,Lookups!$H:$H,Lookups!$G:$G,""),""))</f>
        <v/>
      </c>
      <c r="X9" s="6"/>
      <c r="Y9" s="39" t="str">
        <f>IF(X9="","",IFERROR(_xlfn.XLOOKUP(X9,Lookups!$H:$H,Lookups!$I:$I,""),""))</f>
        <v/>
      </c>
      <c r="Z9" s="6"/>
      <c r="AA9" s="6"/>
      <c r="AB9" s="8"/>
      <c r="AC9" s="8"/>
      <c r="AD9" s="39" t="str">
        <f t="shared" si="0"/>
        <v/>
      </c>
      <c r="AE9" s="6"/>
      <c r="AF9" s="6"/>
      <c r="AG9" s="6"/>
      <c r="AH9" s="39" t="str">
        <f>IF(AG9="","",IFERROR(_xlfn.XLOOKUP(AG9,Lookups!$H$2:$H$103,Lookups!$I$2:$I$103,""),""))</f>
        <v/>
      </c>
      <c r="AI9" s="6"/>
      <c r="AJ9" s="47"/>
      <c r="AK9" s="8"/>
    </row>
    <row r="10" spans="1:37" x14ac:dyDescent="0.25">
      <c r="A10" s="6"/>
      <c r="B10" s="6"/>
      <c r="C10" s="6"/>
      <c r="D10" s="8"/>
      <c r="E10" s="8"/>
      <c r="F10" s="6"/>
      <c r="G10" s="6"/>
      <c r="H10" s="6"/>
      <c r="I10" s="6"/>
      <c r="J10" s="6"/>
      <c r="K10" s="8"/>
      <c r="L10" s="6"/>
      <c r="M10" s="8"/>
      <c r="N10" s="8"/>
      <c r="O10" s="6"/>
      <c r="P10" s="6"/>
      <c r="Q10" s="6"/>
      <c r="R10" s="8"/>
      <c r="S10" s="6"/>
      <c r="T10" s="6"/>
      <c r="U10" s="6"/>
      <c r="V10" s="6"/>
      <c r="W10" s="64" t="str">
        <f>IF(X10="","",IFERROR(_xlfn.XLOOKUP(X10,Lookups!$H:$H,Lookups!$G:$G,""),""))</f>
        <v/>
      </c>
      <c r="X10" s="6"/>
      <c r="Y10" s="39" t="str">
        <f>IF(X10="","",IFERROR(_xlfn.XLOOKUP(X10,Lookups!$H:$H,Lookups!$I:$I,""),""))</f>
        <v/>
      </c>
      <c r="Z10" s="6"/>
      <c r="AA10" s="6"/>
      <c r="AB10" s="8"/>
      <c r="AC10" s="8"/>
      <c r="AD10" s="39" t="str">
        <f t="shared" si="0"/>
        <v/>
      </c>
      <c r="AE10" s="6"/>
      <c r="AF10" s="6"/>
      <c r="AG10" s="6"/>
      <c r="AH10" s="39" t="str">
        <f>IF(AG10="","",IFERROR(_xlfn.XLOOKUP(AG10,Lookups!$H$2:$H$103,Lookups!$I$2:$I$103,""),""))</f>
        <v/>
      </c>
      <c r="AI10" s="6"/>
      <c r="AJ10" s="47"/>
      <c r="AK10" s="8"/>
    </row>
    <row r="11" spans="1:37" x14ac:dyDescent="0.25">
      <c r="A11" s="6"/>
      <c r="B11" s="6"/>
      <c r="C11" s="6"/>
      <c r="D11" s="8"/>
      <c r="E11" s="8"/>
      <c r="F11" s="6"/>
      <c r="G11" s="6"/>
      <c r="H11" s="6"/>
      <c r="I11" s="6"/>
      <c r="J11" s="6"/>
      <c r="K11" s="8"/>
      <c r="L11" s="6"/>
      <c r="M11" s="8"/>
      <c r="N11" s="8"/>
      <c r="O11" s="6"/>
      <c r="P11" s="6"/>
      <c r="Q11" s="6"/>
      <c r="R11" s="8"/>
      <c r="S11" s="6"/>
      <c r="T11" s="6"/>
      <c r="U11" s="6"/>
      <c r="V11" s="6"/>
      <c r="W11" s="64" t="str">
        <f>IF(X11="","",IFERROR(_xlfn.XLOOKUP(X11,Lookups!$H:$H,Lookups!$G:$G,""),""))</f>
        <v/>
      </c>
      <c r="X11" s="6"/>
      <c r="Y11" s="39" t="str">
        <f>IF(X11="","",IFERROR(_xlfn.XLOOKUP(X11,Lookups!$H:$H,Lookups!$I:$I,""),""))</f>
        <v/>
      </c>
      <c r="Z11" s="6"/>
      <c r="AA11" s="6"/>
      <c r="AB11" s="8"/>
      <c r="AC11" s="8"/>
      <c r="AD11" s="39" t="str">
        <f t="shared" si="0"/>
        <v/>
      </c>
      <c r="AE11" s="6"/>
      <c r="AF11" s="6"/>
      <c r="AG11" s="6"/>
      <c r="AH11" s="39" t="str">
        <f>IF(AG11="","",IFERROR(_xlfn.XLOOKUP(AG11,Lookups!$H$2:$H$103,Lookups!$I$2:$I$103,""),""))</f>
        <v/>
      </c>
      <c r="AI11" s="6"/>
      <c r="AJ11" s="47"/>
      <c r="AK11" s="8"/>
    </row>
    <row r="12" spans="1:37" x14ac:dyDescent="0.25">
      <c r="A12" s="6"/>
      <c r="B12" s="6"/>
      <c r="C12" s="6"/>
      <c r="D12" s="8"/>
      <c r="E12" s="8"/>
      <c r="F12" s="6"/>
      <c r="G12" s="6"/>
      <c r="H12" s="6"/>
      <c r="I12" s="6"/>
      <c r="J12" s="6"/>
      <c r="K12" s="8"/>
      <c r="L12" s="6"/>
      <c r="M12" s="8"/>
      <c r="N12" s="8"/>
      <c r="O12" s="6"/>
      <c r="P12" s="6"/>
      <c r="Q12" s="6"/>
      <c r="R12" s="8"/>
      <c r="S12" s="6"/>
      <c r="T12" s="6"/>
      <c r="U12" s="6"/>
      <c r="V12" s="6"/>
      <c r="W12" s="64" t="str">
        <f>IF(X12="","",IFERROR(_xlfn.XLOOKUP(X12,Lookups!$H:$H,Lookups!$G:$G,""),""))</f>
        <v/>
      </c>
      <c r="X12" s="6"/>
      <c r="Y12" s="39" t="str">
        <f>IF(X12="","",IFERROR(_xlfn.XLOOKUP(X12,Lookups!$H:$H,Lookups!$I:$I,""),""))</f>
        <v/>
      </c>
      <c r="Z12" s="6"/>
      <c r="AA12" s="6"/>
      <c r="AB12" s="8"/>
      <c r="AC12" s="8"/>
      <c r="AD12" s="39" t="str">
        <f t="shared" si="0"/>
        <v/>
      </c>
      <c r="AE12" s="6"/>
      <c r="AF12" s="6"/>
      <c r="AG12" s="6"/>
      <c r="AH12" s="39" t="str">
        <f>IF(AG12="","",IFERROR(_xlfn.XLOOKUP(AG12,Lookups!$H$2:$H$103,Lookups!$I$2:$I$103,""),""))</f>
        <v/>
      </c>
      <c r="AI12" s="6"/>
      <c r="AJ12" s="47"/>
      <c r="AK12" s="8"/>
    </row>
    <row r="13" spans="1:37" x14ac:dyDescent="0.25">
      <c r="A13" s="6"/>
      <c r="B13" s="6"/>
      <c r="C13" s="6"/>
      <c r="D13" s="8"/>
      <c r="E13" s="8"/>
      <c r="F13" s="6"/>
      <c r="G13" s="6"/>
      <c r="H13" s="6"/>
      <c r="I13" s="6"/>
      <c r="J13" s="6"/>
      <c r="K13" s="8"/>
      <c r="L13" s="6"/>
      <c r="M13" s="8"/>
      <c r="N13" s="8"/>
      <c r="O13" s="6"/>
      <c r="P13" s="6"/>
      <c r="Q13" s="6"/>
      <c r="R13" s="8"/>
      <c r="S13" s="6"/>
      <c r="T13" s="6"/>
      <c r="U13" s="6"/>
      <c r="V13" s="6"/>
      <c r="W13" s="64" t="str">
        <f>IF(X13="","",IFERROR(_xlfn.XLOOKUP(X13,Lookups!$H:$H,Lookups!$G:$G,""),""))</f>
        <v/>
      </c>
      <c r="X13" s="6"/>
      <c r="Y13" s="39" t="str">
        <f>IF(X13="","",IFERROR(_xlfn.XLOOKUP(X13,Lookups!$H:$H,Lookups!$I:$I,""),""))</f>
        <v/>
      </c>
      <c r="Z13" s="6"/>
      <c r="AA13" s="6"/>
      <c r="AB13" s="8"/>
      <c r="AC13" s="8"/>
      <c r="AD13" s="39" t="str">
        <f t="shared" si="0"/>
        <v/>
      </c>
      <c r="AE13" s="6"/>
      <c r="AF13" s="6"/>
      <c r="AG13" s="6"/>
      <c r="AH13" s="39" t="str">
        <f>IF(AG13="","",IFERROR(_xlfn.XLOOKUP(AG13,Lookups!$H$2:$H$103,Lookups!$I$2:$I$103,""),""))</f>
        <v/>
      </c>
      <c r="AI13" s="6"/>
      <c r="AJ13" s="47"/>
      <c r="AK13" s="8"/>
    </row>
    <row r="14" spans="1:37" x14ac:dyDescent="0.25">
      <c r="A14" s="6"/>
      <c r="B14" s="6"/>
      <c r="C14" s="6"/>
      <c r="D14" s="8"/>
      <c r="E14" s="8"/>
      <c r="F14" s="6"/>
      <c r="G14" s="6"/>
      <c r="H14" s="6"/>
      <c r="I14" s="6"/>
      <c r="J14" s="6"/>
      <c r="K14" s="8"/>
      <c r="L14" s="6"/>
      <c r="M14" s="8"/>
      <c r="N14" s="8"/>
      <c r="O14" s="6"/>
      <c r="P14" s="6"/>
      <c r="Q14" s="6"/>
      <c r="R14" s="8"/>
      <c r="S14" s="6"/>
      <c r="T14" s="6"/>
      <c r="U14" s="6"/>
      <c r="V14" s="6"/>
      <c r="W14" s="64" t="str">
        <f>IF(X14="","",IFERROR(_xlfn.XLOOKUP(X14,Lookups!$H:$H,Lookups!$G:$G,""),""))</f>
        <v/>
      </c>
      <c r="X14" s="6"/>
      <c r="Y14" s="39" t="str">
        <f>IF(X14="","",IFERROR(_xlfn.XLOOKUP(X14,Lookups!$H:$H,Lookups!$I:$I,""),""))</f>
        <v/>
      </c>
      <c r="Z14" s="6"/>
      <c r="AA14" s="6"/>
      <c r="AB14" s="8"/>
      <c r="AC14" s="8"/>
      <c r="AD14" s="39" t="str">
        <f t="shared" si="0"/>
        <v/>
      </c>
      <c r="AE14" s="6"/>
      <c r="AF14" s="6"/>
      <c r="AG14" s="6"/>
      <c r="AH14" s="39" t="str">
        <f>IF(AG14="","",IFERROR(_xlfn.XLOOKUP(AG14,Lookups!$H$2:$H$103,Lookups!$I$2:$I$103,""),""))</f>
        <v/>
      </c>
      <c r="AI14" s="6"/>
      <c r="AJ14" s="47"/>
      <c r="AK14" s="8"/>
    </row>
    <row r="15" spans="1:37" x14ac:dyDescent="0.25">
      <c r="A15" s="6"/>
      <c r="B15" s="6"/>
      <c r="C15" s="6"/>
      <c r="D15" s="8"/>
      <c r="E15" s="8"/>
      <c r="F15" s="6"/>
      <c r="G15" s="6"/>
      <c r="H15" s="6"/>
      <c r="I15" s="6"/>
      <c r="J15" s="6"/>
      <c r="K15" s="8"/>
      <c r="L15" s="6"/>
      <c r="M15" s="8"/>
      <c r="N15" s="8"/>
      <c r="O15" s="6"/>
      <c r="P15" s="6"/>
      <c r="Q15" s="6"/>
      <c r="R15" s="8"/>
      <c r="S15" s="6"/>
      <c r="T15" s="6"/>
      <c r="U15" s="6"/>
      <c r="V15" s="6"/>
      <c r="W15" s="64" t="str">
        <f>IF(X15="","",IFERROR(_xlfn.XLOOKUP(X15,Lookups!$H:$H,Lookups!$G:$G,""),""))</f>
        <v/>
      </c>
      <c r="X15" s="6"/>
      <c r="Y15" s="39" t="str">
        <f>IF(X15="","",IFERROR(_xlfn.XLOOKUP(X15,Lookups!$H:$H,Lookups!$I:$I,""),""))</f>
        <v/>
      </c>
      <c r="Z15" s="6"/>
      <c r="AA15" s="6"/>
      <c r="AB15" s="8"/>
      <c r="AC15" s="8"/>
      <c r="AD15" s="39" t="str">
        <f t="shared" si="0"/>
        <v/>
      </c>
      <c r="AE15" s="6"/>
      <c r="AF15" s="6"/>
      <c r="AG15" s="6"/>
      <c r="AH15" s="39" t="str">
        <f>IF(AG15="","",IFERROR(_xlfn.XLOOKUP(AG15,Lookups!$H$2:$H$103,Lookups!$I$2:$I$103,""),""))</f>
        <v/>
      </c>
      <c r="AI15" s="6"/>
      <c r="AJ15" s="47"/>
      <c r="AK15" s="8"/>
    </row>
    <row r="16" spans="1:37" x14ac:dyDescent="0.25">
      <c r="A16" s="6"/>
      <c r="B16" s="6"/>
      <c r="C16" s="6"/>
      <c r="D16" s="8"/>
      <c r="E16" s="8"/>
      <c r="F16" s="6"/>
      <c r="G16" s="6"/>
      <c r="H16" s="6"/>
      <c r="I16" s="6"/>
      <c r="J16" s="6"/>
      <c r="K16" s="8"/>
      <c r="L16" s="6"/>
      <c r="M16" s="8"/>
      <c r="N16" s="8"/>
      <c r="O16" s="6"/>
      <c r="P16" s="6"/>
      <c r="Q16" s="6"/>
      <c r="R16" s="8"/>
      <c r="S16" s="6"/>
      <c r="T16" s="6"/>
      <c r="U16" s="6"/>
      <c r="V16" s="6"/>
      <c r="W16" s="64" t="str">
        <f>IF(X16="","",IFERROR(_xlfn.XLOOKUP(X16,Lookups!$H:$H,Lookups!$G:$G,""),""))</f>
        <v/>
      </c>
      <c r="X16" s="6"/>
      <c r="Y16" s="39" t="str">
        <f>IF(X16="","",IFERROR(_xlfn.XLOOKUP(X16,Lookups!$H:$H,Lookups!$I:$I,""),""))</f>
        <v/>
      </c>
      <c r="Z16" s="6"/>
      <c r="AA16" s="6"/>
      <c r="AB16" s="8"/>
      <c r="AC16" s="8"/>
      <c r="AD16" s="39" t="str">
        <f t="shared" si="0"/>
        <v/>
      </c>
      <c r="AE16" s="6"/>
      <c r="AF16" s="6"/>
      <c r="AG16" s="6"/>
      <c r="AH16" s="39" t="str">
        <f>IF(AG16="","",IFERROR(_xlfn.XLOOKUP(AG16,Lookups!$H$2:$H$103,Lookups!$I$2:$I$103,""),""))</f>
        <v/>
      </c>
      <c r="AI16" s="6"/>
      <c r="AJ16" s="47"/>
      <c r="AK16" s="8"/>
    </row>
    <row r="17" spans="1:37" x14ac:dyDescent="0.25">
      <c r="A17" s="6"/>
      <c r="B17" s="6"/>
      <c r="C17" s="6"/>
      <c r="D17" s="8"/>
      <c r="E17" s="8"/>
      <c r="F17" s="6"/>
      <c r="G17" s="6"/>
      <c r="H17" s="6"/>
      <c r="I17" s="6"/>
      <c r="J17" s="6"/>
      <c r="K17" s="8"/>
      <c r="L17" s="6"/>
      <c r="M17" s="8"/>
      <c r="N17" s="8"/>
      <c r="O17" s="6"/>
      <c r="P17" s="6"/>
      <c r="Q17" s="6"/>
      <c r="R17" s="8"/>
      <c r="S17" s="6"/>
      <c r="T17" s="6"/>
      <c r="U17" s="6"/>
      <c r="V17" s="6"/>
      <c r="W17" s="64" t="str">
        <f>IF(X17="","",IFERROR(_xlfn.XLOOKUP(X17,Lookups!$H:$H,Lookups!$G:$G,""),""))</f>
        <v/>
      </c>
      <c r="X17" s="6"/>
      <c r="Y17" s="39" t="str">
        <f>IF(X17="","",IFERROR(_xlfn.XLOOKUP(X17,Lookups!$H:$H,Lookups!$I:$I,""),""))</f>
        <v/>
      </c>
      <c r="Z17" s="6"/>
      <c r="AA17" s="6"/>
      <c r="AB17" s="8"/>
      <c r="AC17" s="8"/>
      <c r="AD17" s="39" t="str">
        <f t="shared" si="0"/>
        <v/>
      </c>
      <c r="AE17" s="6"/>
      <c r="AF17" s="6"/>
      <c r="AG17" s="6"/>
      <c r="AH17" s="39" t="str">
        <f>IF(AG17="","",IFERROR(_xlfn.XLOOKUP(AG17,Lookups!$H$2:$H$103,Lookups!$I$2:$I$103,""),""))</f>
        <v/>
      </c>
      <c r="AI17" s="6"/>
      <c r="AJ17" s="47"/>
      <c r="AK17" s="8"/>
    </row>
    <row r="18" spans="1:37" x14ac:dyDescent="0.25">
      <c r="A18" s="6"/>
      <c r="B18" s="6"/>
      <c r="C18" s="6"/>
      <c r="D18" s="8"/>
      <c r="E18" s="8"/>
      <c r="F18" s="6"/>
      <c r="G18" s="6"/>
      <c r="H18" s="6"/>
      <c r="I18" s="6"/>
      <c r="J18" s="6"/>
      <c r="K18" s="8"/>
      <c r="L18" s="6"/>
      <c r="M18" s="8"/>
      <c r="N18" s="8"/>
      <c r="O18" s="6"/>
      <c r="P18" s="6"/>
      <c r="Q18" s="6"/>
      <c r="R18" s="8"/>
      <c r="S18" s="6"/>
      <c r="T18" s="6"/>
      <c r="U18" s="6"/>
      <c r="V18" s="6"/>
      <c r="W18" s="64" t="str">
        <f>IF(X18="","",IFERROR(_xlfn.XLOOKUP(X18,Lookups!$H:$H,Lookups!$G:$G,""),""))</f>
        <v/>
      </c>
      <c r="X18" s="6"/>
      <c r="Y18" s="39" t="str">
        <f>IF(X18="","",IFERROR(_xlfn.XLOOKUP(X18,Lookups!$H:$H,Lookups!$I:$I,""),""))</f>
        <v/>
      </c>
      <c r="Z18" s="6"/>
      <c r="AA18" s="6"/>
      <c r="AB18" s="8"/>
      <c r="AC18" s="8"/>
      <c r="AD18" s="39" t="str">
        <f t="shared" si="0"/>
        <v/>
      </c>
      <c r="AE18" s="6"/>
      <c r="AF18" s="6"/>
      <c r="AG18" s="6"/>
      <c r="AH18" s="39" t="str">
        <f>IF(AG18="","",IFERROR(_xlfn.XLOOKUP(AG18,Lookups!$H$2:$H$103,Lookups!$I$2:$I$103,""),""))</f>
        <v/>
      </c>
      <c r="AI18" s="6"/>
      <c r="AJ18" s="47"/>
      <c r="AK18" s="8"/>
    </row>
    <row r="19" spans="1:37" x14ac:dyDescent="0.25">
      <c r="A19" s="6"/>
      <c r="B19" s="6"/>
      <c r="C19" s="6"/>
      <c r="D19" s="8"/>
      <c r="E19" s="8"/>
      <c r="F19" s="6"/>
      <c r="G19" s="6"/>
      <c r="H19" s="6"/>
      <c r="I19" s="6"/>
      <c r="J19" s="6"/>
      <c r="K19" s="8"/>
      <c r="L19" s="6"/>
      <c r="M19" s="8"/>
      <c r="N19" s="8"/>
      <c r="O19" s="6"/>
      <c r="P19" s="6"/>
      <c r="Q19" s="6"/>
      <c r="R19" s="8"/>
      <c r="S19" s="6"/>
      <c r="T19" s="6"/>
      <c r="U19" s="6"/>
      <c r="V19" s="6"/>
      <c r="W19" s="64" t="str">
        <f>IF(X19="","",IFERROR(_xlfn.XLOOKUP(X19,Lookups!$H:$H,Lookups!$G:$G,""),""))</f>
        <v/>
      </c>
      <c r="X19" s="6"/>
      <c r="Y19" s="39" t="str">
        <f>IF(X19="","",IFERROR(_xlfn.XLOOKUP(X19,Lookups!$H:$H,Lookups!$I:$I,""),""))</f>
        <v/>
      </c>
      <c r="Z19" s="6"/>
      <c r="AA19" s="6"/>
      <c r="AB19" s="8"/>
      <c r="AC19" s="8"/>
      <c r="AD19" s="39" t="str">
        <f t="shared" si="0"/>
        <v/>
      </c>
      <c r="AE19" s="6"/>
      <c r="AF19" s="6"/>
      <c r="AG19" s="6"/>
      <c r="AH19" s="39" t="str">
        <f>IF(AG19="","",IFERROR(_xlfn.XLOOKUP(AG19,Lookups!$H$2:$H$103,Lookups!$I$2:$I$103,""),""))</f>
        <v/>
      </c>
      <c r="AI19" s="6"/>
      <c r="AJ19" s="47"/>
      <c r="AK19" s="8"/>
    </row>
    <row r="20" spans="1:37" x14ac:dyDescent="0.25">
      <c r="A20" s="6"/>
      <c r="B20" s="6"/>
      <c r="C20" s="6"/>
      <c r="D20" s="8"/>
      <c r="E20" s="8"/>
      <c r="F20" s="6"/>
      <c r="G20" s="6"/>
      <c r="H20" s="6"/>
      <c r="I20" s="6"/>
      <c r="J20" s="6"/>
      <c r="K20" s="8"/>
      <c r="L20" s="6"/>
      <c r="M20" s="8"/>
      <c r="N20" s="8"/>
      <c r="O20" s="6"/>
      <c r="P20" s="6"/>
      <c r="Q20" s="6"/>
      <c r="R20" s="8"/>
      <c r="S20" s="6"/>
      <c r="T20" s="6"/>
      <c r="U20" s="6"/>
      <c r="V20" s="6"/>
      <c r="W20" s="64" t="str">
        <f>IF(X20="","",IFERROR(_xlfn.XLOOKUP(X20,Lookups!$H:$H,Lookups!$G:$G,""),""))</f>
        <v/>
      </c>
      <c r="X20" s="6"/>
      <c r="Y20" s="39" t="str">
        <f>IF(X20="","",IFERROR(_xlfn.XLOOKUP(X20,Lookups!$H:$H,Lookups!$I:$I,""),""))</f>
        <v/>
      </c>
      <c r="Z20" s="6"/>
      <c r="AA20" s="6"/>
      <c r="AB20" s="8"/>
      <c r="AC20" s="8"/>
      <c r="AD20" s="39" t="str">
        <f t="shared" si="0"/>
        <v/>
      </c>
      <c r="AE20" s="6"/>
      <c r="AF20" s="6"/>
      <c r="AG20" s="6"/>
      <c r="AH20" s="39" t="str">
        <f>IF(AG20="","",IFERROR(_xlfn.XLOOKUP(AG20,Lookups!$H$2:$H$103,Lookups!$I$2:$I$103,""),""))</f>
        <v/>
      </c>
      <c r="AI20" s="6"/>
      <c r="AJ20" s="47"/>
      <c r="AK20" s="8"/>
    </row>
    <row r="21" spans="1:37" x14ac:dyDescent="0.25">
      <c r="A21" s="6"/>
      <c r="B21" s="6"/>
      <c r="C21" s="6"/>
      <c r="D21" s="8"/>
      <c r="E21" s="8"/>
      <c r="F21" s="6"/>
      <c r="G21" s="6"/>
      <c r="H21" s="6"/>
      <c r="I21" s="6"/>
      <c r="J21" s="6"/>
      <c r="K21" s="8"/>
      <c r="L21" s="6"/>
      <c r="M21" s="8"/>
      <c r="N21" s="8"/>
      <c r="O21" s="6"/>
      <c r="P21" s="6"/>
      <c r="Q21" s="6"/>
      <c r="R21" s="8"/>
      <c r="S21" s="6"/>
      <c r="T21" s="6"/>
      <c r="U21" s="6"/>
      <c r="V21" s="6"/>
      <c r="W21" s="64" t="str">
        <f>IF(X21="","",IFERROR(_xlfn.XLOOKUP(X21,Lookups!$H:$H,Lookups!$G:$G,""),""))</f>
        <v/>
      </c>
      <c r="X21" s="6"/>
      <c r="Y21" s="39" t="str">
        <f>IF(X21="","",IFERROR(_xlfn.XLOOKUP(X21,Lookups!$H:$H,Lookups!$I:$I,""),""))</f>
        <v/>
      </c>
      <c r="Z21" s="6"/>
      <c r="AA21" s="6"/>
      <c r="AB21" s="8"/>
      <c r="AC21" s="8"/>
      <c r="AD21" s="39" t="str">
        <f t="shared" si="0"/>
        <v/>
      </c>
      <c r="AE21" s="6"/>
      <c r="AF21" s="6"/>
      <c r="AG21" s="6"/>
      <c r="AH21" s="39" t="str">
        <f>IF(AG21="","",IFERROR(_xlfn.XLOOKUP(AG21,Lookups!$H$2:$H$103,Lookups!$I$2:$I$103,""),""))</f>
        <v/>
      </c>
      <c r="AI21" s="6"/>
      <c r="AJ21" s="47"/>
      <c r="AK21" s="8"/>
    </row>
    <row r="22" spans="1:37" x14ac:dyDescent="0.25">
      <c r="A22" s="6"/>
      <c r="B22" s="6"/>
      <c r="C22" s="6"/>
      <c r="D22" s="8"/>
      <c r="E22" s="8"/>
      <c r="F22" s="6"/>
      <c r="G22" s="6"/>
      <c r="H22" s="6"/>
      <c r="I22" s="6"/>
      <c r="J22" s="6"/>
      <c r="K22" s="8"/>
      <c r="L22" s="6"/>
      <c r="M22" s="8"/>
      <c r="N22" s="8"/>
      <c r="O22" s="6"/>
      <c r="P22" s="6"/>
      <c r="Q22" s="6"/>
      <c r="R22" s="8"/>
      <c r="S22" s="6"/>
      <c r="T22" s="6"/>
      <c r="U22" s="6"/>
      <c r="V22" s="6"/>
      <c r="W22" s="64" t="str">
        <f>IF(X22="","",IFERROR(_xlfn.XLOOKUP(X22,Lookups!$H:$H,Lookups!$G:$G,""),""))</f>
        <v/>
      </c>
      <c r="X22" s="6"/>
      <c r="Y22" s="39" t="str">
        <f>IF(X22="","",IFERROR(_xlfn.XLOOKUP(X22,Lookups!$H:$H,Lookups!$I:$I,""),""))</f>
        <v/>
      </c>
      <c r="Z22" s="6"/>
      <c r="AA22" s="6"/>
      <c r="AB22" s="8"/>
      <c r="AC22" s="8"/>
      <c r="AD22" s="39" t="str">
        <f t="shared" si="0"/>
        <v/>
      </c>
      <c r="AE22" s="6"/>
      <c r="AF22" s="6"/>
      <c r="AG22" s="6"/>
      <c r="AH22" s="39" t="str">
        <f>IF(AG22="","",IFERROR(_xlfn.XLOOKUP(AG22,Lookups!$H$2:$H$103,Lookups!$I$2:$I$103,""),""))</f>
        <v/>
      </c>
      <c r="AI22" s="6"/>
      <c r="AJ22" s="47"/>
      <c r="AK22" s="8"/>
    </row>
    <row r="23" spans="1:37" x14ac:dyDescent="0.25">
      <c r="A23" s="6"/>
      <c r="B23" s="6"/>
      <c r="C23" s="6"/>
      <c r="D23" s="8"/>
      <c r="E23" s="8"/>
      <c r="F23" s="6"/>
      <c r="G23" s="6"/>
      <c r="H23" s="6"/>
      <c r="I23" s="6"/>
      <c r="J23" s="6"/>
      <c r="K23" s="8"/>
      <c r="L23" s="6"/>
      <c r="M23" s="8"/>
      <c r="N23" s="8"/>
      <c r="O23" s="6"/>
      <c r="P23" s="6"/>
      <c r="Q23" s="6"/>
      <c r="R23" s="8"/>
      <c r="S23" s="6"/>
      <c r="T23" s="6"/>
      <c r="U23" s="6"/>
      <c r="V23" s="6"/>
      <c r="W23" s="64" t="str">
        <f>IF(X23="","",IFERROR(_xlfn.XLOOKUP(X23,Lookups!$H:$H,Lookups!$G:$G,""),""))</f>
        <v/>
      </c>
      <c r="X23" s="6"/>
      <c r="Y23" s="39" t="str">
        <f>IF(X23="","",IFERROR(_xlfn.XLOOKUP(X23,Lookups!$H:$H,Lookups!$I:$I,""),""))</f>
        <v/>
      </c>
      <c r="Z23" s="6"/>
      <c r="AA23" s="6"/>
      <c r="AB23" s="8"/>
      <c r="AC23" s="8"/>
      <c r="AD23" s="39" t="str">
        <f t="shared" si="0"/>
        <v/>
      </c>
      <c r="AE23" s="6"/>
      <c r="AF23" s="6"/>
      <c r="AG23" s="6"/>
      <c r="AH23" s="39" t="str">
        <f>IF(AG23="","",IFERROR(_xlfn.XLOOKUP(AG23,Lookups!$H$2:$H$103,Lookups!$I$2:$I$103,""),""))</f>
        <v/>
      </c>
      <c r="AI23" s="6"/>
      <c r="AJ23" s="47"/>
      <c r="AK23" s="8"/>
    </row>
    <row r="24" spans="1:37" x14ac:dyDescent="0.25">
      <c r="A24" s="6"/>
      <c r="B24" s="6"/>
      <c r="C24" s="6"/>
      <c r="D24" s="8"/>
      <c r="E24" s="8"/>
      <c r="F24" s="6"/>
      <c r="G24" s="6"/>
      <c r="H24" s="6"/>
      <c r="I24" s="6"/>
      <c r="J24" s="6"/>
      <c r="K24" s="8"/>
      <c r="L24" s="6"/>
      <c r="M24" s="8"/>
      <c r="N24" s="8"/>
      <c r="O24" s="6"/>
      <c r="P24" s="6"/>
      <c r="Q24" s="6"/>
      <c r="R24" s="8"/>
      <c r="S24" s="6"/>
      <c r="T24" s="6"/>
      <c r="U24" s="6"/>
      <c r="V24" s="6"/>
      <c r="W24" s="64" t="str">
        <f>IF(X24="","",IFERROR(_xlfn.XLOOKUP(X24,Lookups!$H:$H,Lookups!$G:$G,""),""))</f>
        <v/>
      </c>
      <c r="X24" s="6"/>
      <c r="Y24" s="39" t="str">
        <f>IF(X24="","",IFERROR(_xlfn.XLOOKUP(X24,Lookups!$H:$H,Lookups!$I:$I,""),""))</f>
        <v/>
      </c>
      <c r="Z24" s="6"/>
      <c r="AA24" s="6"/>
      <c r="AB24" s="8"/>
      <c r="AC24" s="8"/>
      <c r="AD24" s="39" t="str">
        <f t="shared" si="0"/>
        <v/>
      </c>
      <c r="AE24" s="6"/>
      <c r="AF24" s="6"/>
      <c r="AG24" s="6"/>
      <c r="AH24" s="39" t="str">
        <f>IF(AG24="","",IFERROR(_xlfn.XLOOKUP(AG24,Lookups!$H$2:$H$103,Lookups!$I$2:$I$103,""),""))</f>
        <v/>
      </c>
      <c r="AI24" s="6"/>
      <c r="AJ24" s="47"/>
      <c r="AK24" s="8"/>
    </row>
    <row r="25" spans="1:37" x14ac:dyDescent="0.25">
      <c r="A25" s="6"/>
      <c r="B25" s="6"/>
      <c r="C25" s="6"/>
      <c r="D25" s="8"/>
      <c r="E25" s="8"/>
      <c r="F25" s="6"/>
      <c r="G25" s="6"/>
      <c r="H25" s="6"/>
      <c r="I25" s="6"/>
      <c r="J25" s="6"/>
      <c r="K25" s="8"/>
      <c r="L25" s="6"/>
      <c r="M25" s="8"/>
      <c r="N25" s="8"/>
      <c r="O25" s="6"/>
      <c r="P25" s="6"/>
      <c r="Q25" s="6"/>
      <c r="R25" s="8"/>
      <c r="S25" s="6"/>
      <c r="T25" s="6"/>
      <c r="U25" s="6"/>
      <c r="V25" s="6"/>
      <c r="W25" s="64" t="str">
        <f>IF(X25="","",IFERROR(_xlfn.XLOOKUP(X25,Lookups!$H:$H,Lookups!$G:$G,""),""))</f>
        <v/>
      </c>
      <c r="X25" s="6"/>
      <c r="Y25" s="39" t="str">
        <f>IF(X25="","",IFERROR(_xlfn.XLOOKUP(X25,Lookups!$H:$H,Lookups!$I:$I,""),""))</f>
        <v/>
      </c>
      <c r="Z25" s="6"/>
      <c r="AA25" s="6"/>
      <c r="AB25" s="8"/>
      <c r="AC25" s="8"/>
      <c r="AD25" s="39" t="str">
        <f t="shared" si="0"/>
        <v/>
      </c>
      <c r="AE25" s="6"/>
      <c r="AF25" s="6"/>
      <c r="AG25" s="6"/>
      <c r="AH25" s="39" t="str">
        <f>IF(AG25="","",IFERROR(_xlfn.XLOOKUP(AG25,Lookups!$H$2:$H$103,Lookups!$I$2:$I$103,""),""))</f>
        <v/>
      </c>
      <c r="AI25" s="6"/>
      <c r="AJ25" s="47"/>
      <c r="AK25" s="8"/>
    </row>
    <row r="26" spans="1:37" x14ac:dyDescent="0.25">
      <c r="A26" s="6"/>
      <c r="B26" s="6"/>
      <c r="C26" s="6"/>
      <c r="D26" s="8"/>
      <c r="E26" s="8"/>
      <c r="F26" s="6"/>
      <c r="G26" s="6"/>
      <c r="H26" s="6"/>
      <c r="I26" s="6"/>
      <c r="J26" s="6"/>
      <c r="K26" s="8"/>
      <c r="L26" s="6"/>
      <c r="M26" s="8"/>
      <c r="N26" s="8"/>
      <c r="O26" s="6"/>
      <c r="P26" s="6"/>
      <c r="Q26" s="6"/>
      <c r="R26" s="8"/>
      <c r="S26" s="6"/>
      <c r="T26" s="6"/>
      <c r="U26" s="6"/>
      <c r="V26" s="6"/>
      <c r="W26" s="64" t="str">
        <f>IF(X26="","",IFERROR(_xlfn.XLOOKUP(X26,Lookups!$H:$H,Lookups!$G:$G,""),""))</f>
        <v/>
      </c>
      <c r="X26" s="6"/>
      <c r="Y26" s="39" t="str">
        <f>IF(X26="","",IFERROR(_xlfn.XLOOKUP(X26,Lookups!$H:$H,Lookups!$I:$I,""),""))</f>
        <v/>
      </c>
      <c r="Z26" s="6"/>
      <c r="AA26" s="6"/>
      <c r="AB26" s="8"/>
      <c r="AC26" s="8"/>
      <c r="AD26" s="39" t="str">
        <f t="shared" si="0"/>
        <v/>
      </c>
      <c r="AE26" s="6"/>
      <c r="AF26" s="6"/>
      <c r="AG26" s="6"/>
      <c r="AH26" s="39" t="str">
        <f>IF(AG26="","",IFERROR(_xlfn.XLOOKUP(AG26,Lookups!$H$2:$H$103,Lookups!$I$2:$I$103,""),""))</f>
        <v/>
      </c>
      <c r="AI26" s="6"/>
      <c r="AJ26" s="47"/>
      <c r="AK26" s="8"/>
    </row>
    <row r="27" spans="1:37" x14ac:dyDescent="0.25">
      <c r="A27" s="6"/>
      <c r="B27" s="6"/>
      <c r="C27" s="6"/>
      <c r="D27" s="8"/>
      <c r="E27" s="8"/>
      <c r="F27" s="6"/>
      <c r="G27" s="6"/>
      <c r="H27" s="6"/>
      <c r="I27" s="6"/>
      <c r="J27" s="6"/>
      <c r="K27" s="8"/>
      <c r="L27" s="6"/>
      <c r="M27" s="8"/>
      <c r="N27" s="8"/>
      <c r="O27" s="6"/>
      <c r="P27" s="6"/>
      <c r="Q27" s="6"/>
      <c r="R27" s="8"/>
      <c r="S27" s="6"/>
      <c r="T27" s="6"/>
      <c r="U27" s="6"/>
      <c r="V27" s="6"/>
      <c r="W27" s="64" t="str">
        <f>IF(X27="","",IFERROR(_xlfn.XLOOKUP(X27,Lookups!$H:$H,Lookups!$G:$G,""),""))</f>
        <v/>
      </c>
      <c r="X27" s="6"/>
      <c r="Y27" s="39" t="str">
        <f>IF(X27="","",IFERROR(_xlfn.XLOOKUP(X27,Lookups!$H:$H,Lookups!$I:$I,""),""))</f>
        <v/>
      </c>
      <c r="Z27" s="6"/>
      <c r="AA27" s="6"/>
      <c r="AB27" s="8"/>
      <c r="AC27" s="8"/>
      <c r="AD27" s="39" t="str">
        <f t="shared" si="0"/>
        <v/>
      </c>
      <c r="AE27" s="6"/>
      <c r="AF27" s="6"/>
      <c r="AG27" s="6"/>
      <c r="AH27" s="39" t="str">
        <f>IF(AG27="","",IFERROR(_xlfn.XLOOKUP(AG27,Lookups!$H$2:$H$103,Lookups!$I$2:$I$103,""),""))</f>
        <v/>
      </c>
      <c r="AI27" s="6"/>
      <c r="AJ27" s="47"/>
      <c r="AK27" s="8"/>
    </row>
    <row r="28" spans="1:37" x14ac:dyDescent="0.25">
      <c r="A28" s="6"/>
      <c r="B28" s="6"/>
      <c r="C28" s="6"/>
      <c r="D28" s="8"/>
      <c r="E28" s="8"/>
      <c r="F28" s="6"/>
      <c r="G28" s="6"/>
      <c r="H28" s="6"/>
      <c r="I28" s="6"/>
      <c r="J28" s="6"/>
      <c r="K28" s="8"/>
      <c r="L28" s="6"/>
      <c r="M28" s="8"/>
      <c r="N28" s="8"/>
      <c r="O28" s="6"/>
      <c r="P28" s="6"/>
      <c r="Q28" s="6"/>
      <c r="R28" s="8"/>
      <c r="S28" s="6"/>
      <c r="T28" s="6"/>
      <c r="U28" s="6"/>
      <c r="V28" s="6"/>
      <c r="W28" s="64" t="str">
        <f>IF(X28="","",IFERROR(_xlfn.XLOOKUP(X28,Lookups!$H:$H,Lookups!$G:$G,""),""))</f>
        <v/>
      </c>
      <c r="X28" s="6"/>
      <c r="Y28" s="39" t="str">
        <f>IF(X28="","",IFERROR(_xlfn.XLOOKUP(X28,Lookups!$H:$H,Lookups!$I:$I,""),""))</f>
        <v/>
      </c>
      <c r="Z28" s="6"/>
      <c r="AA28" s="6"/>
      <c r="AB28" s="8"/>
      <c r="AC28" s="8"/>
      <c r="AD28" s="39" t="str">
        <f t="shared" si="0"/>
        <v/>
      </c>
      <c r="AE28" s="6"/>
      <c r="AF28" s="6"/>
      <c r="AG28" s="6"/>
      <c r="AH28" s="39" t="str">
        <f>IF(AG28="","",IFERROR(_xlfn.XLOOKUP(AG28,Lookups!$H$2:$H$103,Lookups!$I$2:$I$103,""),""))</f>
        <v/>
      </c>
      <c r="AI28" s="6"/>
      <c r="AJ28" s="47"/>
      <c r="AK28" s="8"/>
    </row>
    <row r="29" spans="1:37" x14ac:dyDescent="0.25">
      <c r="A29" s="6"/>
      <c r="B29" s="6"/>
      <c r="C29" s="6"/>
      <c r="D29" s="8"/>
      <c r="E29" s="8"/>
      <c r="F29" s="6"/>
      <c r="G29" s="6"/>
      <c r="H29" s="6"/>
      <c r="I29" s="6"/>
      <c r="J29" s="6"/>
      <c r="K29" s="8"/>
      <c r="L29" s="6"/>
      <c r="M29" s="8"/>
      <c r="N29" s="8"/>
      <c r="O29" s="6"/>
      <c r="P29" s="6"/>
      <c r="Q29" s="6"/>
      <c r="R29" s="8"/>
      <c r="S29" s="6"/>
      <c r="T29" s="6"/>
      <c r="U29" s="6"/>
      <c r="V29" s="6"/>
      <c r="W29" s="64" t="str">
        <f>IF(X29="","",IFERROR(_xlfn.XLOOKUP(X29,Lookups!$H:$H,Lookups!$G:$G,""),""))</f>
        <v/>
      </c>
      <c r="X29" s="6"/>
      <c r="Y29" s="39" t="str">
        <f>IF(X29="","",IFERROR(_xlfn.XLOOKUP(X29,Lookups!$H:$H,Lookups!$I:$I,""),""))</f>
        <v/>
      </c>
      <c r="Z29" s="6"/>
      <c r="AA29" s="6"/>
      <c r="AB29" s="8"/>
      <c r="AC29" s="8"/>
      <c r="AD29" s="39" t="str">
        <f t="shared" si="0"/>
        <v/>
      </c>
      <c r="AE29" s="6"/>
      <c r="AF29" s="6"/>
      <c r="AG29" s="6"/>
      <c r="AH29" s="39" t="str">
        <f>IF(AG29="","",IFERROR(_xlfn.XLOOKUP(AG29,Lookups!$H$2:$H$103,Lookups!$I$2:$I$103,""),""))</f>
        <v/>
      </c>
      <c r="AI29" s="6"/>
      <c r="AJ29" s="47"/>
      <c r="AK29" s="8"/>
    </row>
    <row r="30" spans="1:37" x14ac:dyDescent="0.25">
      <c r="A30" s="6"/>
      <c r="B30" s="6"/>
      <c r="C30" s="6"/>
      <c r="D30" s="8"/>
      <c r="E30" s="8"/>
      <c r="F30" s="6"/>
      <c r="G30" s="6"/>
      <c r="H30" s="6"/>
      <c r="I30" s="6"/>
      <c r="J30" s="6"/>
      <c r="K30" s="8"/>
      <c r="L30" s="6"/>
      <c r="M30" s="8"/>
      <c r="N30" s="8"/>
      <c r="O30" s="6"/>
      <c r="P30" s="6"/>
      <c r="Q30" s="6"/>
      <c r="R30" s="8"/>
      <c r="S30" s="6"/>
      <c r="T30" s="6"/>
      <c r="U30" s="6"/>
      <c r="V30" s="6"/>
      <c r="W30" s="64" t="str">
        <f>IF(X30="","",IFERROR(_xlfn.XLOOKUP(X30,Lookups!$H:$H,Lookups!$G:$G,""),""))</f>
        <v/>
      </c>
      <c r="X30" s="6"/>
      <c r="Y30" s="39" t="str">
        <f>IF(X30="","",IFERROR(_xlfn.XLOOKUP(X30,Lookups!$H:$H,Lookups!$I:$I,""),""))</f>
        <v/>
      </c>
      <c r="Z30" s="6"/>
      <c r="AA30" s="6"/>
      <c r="AB30" s="8"/>
      <c r="AC30" s="8"/>
      <c r="AD30" s="39" t="str">
        <f t="shared" si="0"/>
        <v/>
      </c>
      <c r="AE30" s="6"/>
      <c r="AF30" s="6"/>
      <c r="AG30" s="6"/>
      <c r="AH30" s="39" t="str">
        <f>IF(AG30="","",IFERROR(_xlfn.XLOOKUP(AG30,Lookups!$H$2:$H$103,Lookups!$I$2:$I$103,""),""))</f>
        <v/>
      </c>
      <c r="AI30" s="6"/>
      <c r="AJ30" s="47"/>
      <c r="AK30" s="8"/>
    </row>
    <row r="31" spans="1:37" x14ac:dyDescent="0.25">
      <c r="A31" s="6"/>
      <c r="B31" s="6"/>
      <c r="C31" s="6"/>
      <c r="D31" s="8"/>
      <c r="E31" s="8"/>
      <c r="F31" s="6"/>
      <c r="G31" s="6"/>
      <c r="H31" s="6"/>
      <c r="I31" s="6"/>
      <c r="J31" s="6"/>
      <c r="K31" s="8"/>
      <c r="L31" s="6"/>
      <c r="M31" s="8"/>
      <c r="N31" s="8"/>
      <c r="O31" s="6"/>
      <c r="P31" s="6"/>
      <c r="Q31" s="6"/>
      <c r="R31" s="8"/>
      <c r="S31" s="6"/>
      <c r="T31" s="6"/>
      <c r="U31" s="6"/>
      <c r="V31" s="6"/>
      <c r="W31" s="64" t="str">
        <f>IF(X31="","",IFERROR(_xlfn.XLOOKUP(X31,Lookups!$H:$H,Lookups!$G:$G,""),""))</f>
        <v/>
      </c>
      <c r="X31" s="6"/>
      <c r="Y31" s="39" t="str">
        <f>IF(X31="","",IFERROR(_xlfn.XLOOKUP(X31,Lookups!$H:$H,Lookups!$I:$I,""),""))</f>
        <v/>
      </c>
      <c r="Z31" s="6"/>
      <c r="AA31" s="6"/>
      <c r="AB31" s="8"/>
      <c r="AC31" s="8"/>
      <c r="AD31" s="39" t="str">
        <f t="shared" si="0"/>
        <v/>
      </c>
      <c r="AE31" s="6"/>
      <c r="AF31" s="6"/>
      <c r="AG31" s="6"/>
      <c r="AH31" s="39" t="str">
        <f>IF(AG31="","",IFERROR(_xlfn.XLOOKUP(AG31,Lookups!$H$2:$H$103,Lookups!$I$2:$I$103,""),""))</f>
        <v/>
      </c>
      <c r="AI31" s="6"/>
      <c r="AJ31" s="47"/>
      <c r="AK31" s="8"/>
    </row>
    <row r="32" spans="1:37" x14ac:dyDescent="0.25">
      <c r="A32" s="6"/>
      <c r="B32" s="6"/>
      <c r="C32" s="6"/>
      <c r="D32" s="8"/>
      <c r="E32" s="8"/>
      <c r="F32" s="6"/>
      <c r="G32" s="6"/>
      <c r="H32" s="6"/>
      <c r="I32" s="6"/>
      <c r="J32" s="6"/>
      <c r="K32" s="8"/>
      <c r="L32" s="6"/>
      <c r="M32" s="8"/>
      <c r="N32" s="8"/>
      <c r="O32" s="6"/>
      <c r="P32" s="6"/>
      <c r="Q32" s="6"/>
      <c r="R32" s="8"/>
      <c r="S32" s="6"/>
      <c r="T32" s="6"/>
      <c r="U32" s="6"/>
      <c r="V32" s="6"/>
      <c r="W32" s="64" t="str">
        <f>IF(X32="","",IFERROR(_xlfn.XLOOKUP(X32,Lookups!$H:$H,Lookups!$G:$G,""),""))</f>
        <v/>
      </c>
      <c r="X32" s="6"/>
      <c r="Y32" s="39" t="str">
        <f>IF(X32="","",IFERROR(_xlfn.XLOOKUP(X32,Lookups!$H:$H,Lookups!$I:$I,""),""))</f>
        <v/>
      </c>
      <c r="Z32" s="6"/>
      <c r="AA32" s="6"/>
      <c r="AB32" s="8"/>
      <c r="AC32" s="8"/>
      <c r="AD32" s="39" t="str">
        <f t="shared" si="0"/>
        <v/>
      </c>
      <c r="AE32" s="6"/>
      <c r="AF32" s="6"/>
      <c r="AG32" s="6"/>
      <c r="AH32" s="39" t="str">
        <f>IF(AG32="","",IFERROR(_xlfn.XLOOKUP(AG32,Lookups!$H$2:$H$103,Lookups!$I$2:$I$103,""),""))</f>
        <v/>
      </c>
      <c r="AI32" s="6"/>
      <c r="AJ32" s="47"/>
      <c r="AK32" s="8"/>
    </row>
    <row r="33" spans="1:37" x14ac:dyDescent="0.25">
      <c r="A33" s="6"/>
      <c r="B33" s="6"/>
      <c r="C33" s="6"/>
      <c r="D33" s="8"/>
      <c r="E33" s="8"/>
      <c r="F33" s="6"/>
      <c r="G33" s="6"/>
      <c r="H33" s="6"/>
      <c r="I33" s="6"/>
      <c r="J33" s="6"/>
      <c r="K33" s="8"/>
      <c r="L33" s="6"/>
      <c r="M33" s="8"/>
      <c r="N33" s="8"/>
      <c r="O33" s="6"/>
      <c r="P33" s="6"/>
      <c r="Q33" s="6"/>
      <c r="R33" s="8"/>
      <c r="S33" s="6"/>
      <c r="T33" s="6"/>
      <c r="U33" s="6"/>
      <c r="V33" s="6"/>
      <c r="W33" s="64" t="str">
        <f>IF(X33="","",IFERROR(_xlfn.XLOOKUP(X33,Lookups!$H:$H,Lookups!$G:$G,""),""))</f>
        <v/>
      </c>
      <c r="X33" s="6"/>
      <c r="Y33" s="39" t="str">
        <f>IF(X33="","",IFERROR(_xlfn.XLOOKUP(X33,Lookups!$H:$H,Lookups!$I:$I,""),""))</f>
        <v/>
      </c>
      <c r="Z33" s="6"/>
      <c r="AA33" s="6"/>
      <c r="AB33" s="8"/>
      <c r="AC33" s="8"/>
      <c r="AD33" s="39" t="str">
        <f t="shared" si="0"/>
        <v/>
      </c>
      <c r="AE33" s="6"/>
      <c r="AF33" s="6"/>
      <c r="AG33" s="6"/>
      <c r="AH33" s="39" t="str">
        <f>IF(AG33="","",IFERROR(_xlfn.XLOOKUP(AG33,Lookups!$H$2:$H$103,Lookups!$I$2:$I$103,""),""))</f>
        <v/>
      </c>
      <c r="AI33" s="6"/>
      <c r="AJ33" s="47"/>
      <c r="AK33" s="8"/>
    </row>
    <row r="34" spans="1:37" x14ac:dyDescent="0.25">
      <c r="A34" s="6"/>
      <c r="B34" s="6"/>
      <c r="C34" s="6"/>
      <c r="D34" s="8"/>
      <c r="E34" s="8"/>
      <c r="F34" s="6"/>
      <c r="G34" s="6"/>
      <c r="H34" s="6"/>
      <c r="I34" s="6"/>
      <c r="J34" s="6"/>
      <c r="K34" s="8"/>
      <c r="L34" s="6"/>
      <c r="M34" s="8"/>
      <c r="N34" s="8"/>
      <c r="O34" s="6"/>
      <c r="P34" s="6"/>
      <c r="Q34" s="6"/>
      <c r="R34" s="8"/>
      <c r="S34" s="6"/>
      <c r="T34" s="6"/>
      <c r="U34" s="6"/>
      <c r="V34" s="6"/>
      <c r="W34" s="64" t="str">
        <f>IF(X34="","",IFERROR(_xlfn.XLOOKUP(X34,Lookups!$H:$H,Lookups!$G:$G,""),""))</f>
        <v/>
      </c>
      <c r="X34" s="6"/>
      <c r="Y34" s="39" t="str">
        <f>IF(X34="","",IFERROR(_xlfn.XLOOKUP(X34,Lookups!$H:$H,Lookups!$I:$I,""),""))</f>
        <v/>
      </c>
      <c r="Z34" s="6"/>
      <c r="AA34" s="6"/>
      <c r="AB34" s="8"/>
      <c r="AC34" s="8"/>
      <c r="AD34" s="39" t="str">
        <f t="shared" si="0"/>
        <v/>
      </c>
      <c r="AE34" s="6"/>
      <c r="AF34" s="6"/>
      <c r="AG34" s="6"/>
      <c r="AH34" s="39" t="str">
        <f>IF(AG34="","",IFERROR(_xlfn.XLOOKUP(AG34,Lookups!$H$2:$H$103,Lookups!$I$2:$I$103,""),""))</f>
        <v/>
      </c>
      <c r="AI34" s="6"/>
      <c r="AJ34" s="47"/>
      <c r="AK34" s="8"/>
    </row>
    <row r="35" spans="1:37" x14ac:dyDescent="0.25">
      <c r="A35" s="6"/>
      <c r="B35" s="6"/>
      <c r="C35" s="6"/>
      <c r="D35" s="8"/>
      <c r="E35" s="8"/>
      <c r="F35" s="6"/>
      <c r="G35" s="6"/>
      <c r="H35" s="6"/>
      <c r="I35" s="6"/>
      <c r="J35" s="6"/>
      <c r="K35" s="8"/>
      <c r="L35" s="6"/>
      <c r="M35" s="8"/>
      <c r="N35" s="8"/>
      <c r="O35" s="6"/>
      <c r="P35" s="6"/>
      <c r="Q35" s="6"/>
      <c r="R35" s="8"/>
      <c r="S35" s="6"/>
      <c r="T35" s="6"/>
      <c r="U35" s="6"/>
      <c r="V35" s="6"/>
      <c r="W35" s="64" t="str">
        <f>IF(X35="","",IFERROR(_xlfn.XLOOKUP(X35,Lookups!$H:$H,Lookups!$G:$G,""),""))</f>
        <v/>
      </c>
      <c r="X35" s="6"/>
      <c r="Y35" s="39" t="str">
        <f>IF(X35="","",IFERROR(_xlfn.XLOOKUP(X35,Lookups!$H:$H,Lookups!$I:$I,""),""))</f>
        <v/>
      </c>
      <c r="Z35" s="6"/>
      <c r="AA35" s="6"/>
      <c r="AB35" s="8"/>
      <c r="AC35" s="8"/>
      <c r="AD35" s="39" t="str">
        <f t="shared" si="0"/>
        <v/>
      </c>
      <c r="AE35" s="6"/>
      <c r="AF35" s="6"/>
      <c r="AG35" s="6"/>
      <c r="AH35" s="39" t="str">
        <f>IF(AG35="","",IFERROR(_xlfn.XLOOKUP(AG35,Lookups!$H$2:$H$103,Lookups!$I$2:$I$103,""),""))</f>
        <v/>
      </c>
      <c r="AI35" s="6"/>
      <c r="AJ35" s="47"/>
      <c r="AK35" s="8"/>
    </row>
    <row r="36" spans="1:37" x14ac:dyDescent="0.25">
      <c r="A36" s="6"/>
      <c r="B36" s="6"/>
      <c r="C36" s="6"/>
      <c r="D36" s="8"/>
      <c r="E36" s="8"/>
      <c r="F36" s="6"/>
      <c r="G36" s="6"/>
      <c r="H36" s="6"/>
      <c r="I36" s="6"/>
      <c r="J36" s="6"/>
      <c r="K36" s="8"/>
      <c r="L36" s="6"/>
      <c r="M36" s="8"/>
      <c r="N36" s="8"/>
      <c r="O36" s="6"/>
      <c r="P36" s="6"/>
      <c r="Q36" s="6"/>
      <c r="R36" s="8"/>
      <c r="S36" s="6"/>
      <c r="T36" s="6"/>
      <c r="U36" s="6"/>
      <c r="V36" s="6"/>
      <c r="W36" s="64" t="str">
        <f>IF(X36="","",IFERROR(_xlfn.XLOOKUP(X36,Lookups!$H:$H,Lookups!$G:$G,""),""))</f>
        <v/>
      </c>
      <c r="X36" s="6"/>
      <c r="Y36" s="39" t="str">
        <f>IF(X36="","",IFERROR(_xlfn.XLOOKUP(X36,Lookups!$H:$H,Lookups!$I:$I,""),""))</f>
        <v/>
      </c>
      <c r="Z36" s="6"/>
      <c r="AA36" s="6"/>
      <c r="AB36" s="8"/>
      <c r="AC36" s="8"/>
      <c r="AD36" s="39" t="str">
        <f t="shared" si="0"/>
        <v/>
      </c>
      <c r="AE36" s="6"/>
      <c r="AF36" s="6"/>
      <c r="AG36" s="6"/>
      <c r="AH36" s="39" t="str">
        <f>IF(AG36="","",IFERROR(_xlfn.XLOOKUP(AG36,Lookups!$H$2:$H$103,Lookups!$I$2:$I$103,""),""))</f>
        <v/>
      </c>
      <c r="AI36" s="6"/>
      <c r="AJ36" s="47"/>
      <c r="AK36" s="8"/>
    </row>
    <row r="37" spans="1:37" x14ac:dyDescent="0.25">
      <c r="A37" s="6"/>
      <c r="B37" s="6"/>
      <c r="C37" s="6"/>
      <c r="D37" s="8"/>
      <c r="E37" s="8"/>
      <c r="F37" s="6"/>
      <c r="G37" s="6"/>
      <c r="H37" s="6"/>
      <c r="I37" s="6"/>
      <c r="J37" s="6"/>
      <c r="K37" s="8"/>
      <c r="L37" s="6"/>
      <c r="M37" s="8"/>
      <c r="N37" s="8"/>
      <c r="O37" s="6"/>
      <c r="P37" s="6"/>
      <c r="Q37" s="6"/>
      <c r="R37" s="8"/>
      <c r="S37" s="6"/>
      <c r="T37" s="6"/>
      <c r="U37" s="6"/>
      <c r="V37" s="6"/>
      <c r="W37" s="64" t="str">
        <f>IF(X37="","",IFERROR(_xlfn.XLOOKUP(X37,Lookups!$H:$H,Lookups!$G:$G,""),""))</f>
        <v/>
      </c>
      <c r="X37" s="6"/>
      <c r="Y37" s="39" t="str">
        <f>IF(X37="","",IFERROR(_xlfn.XLOOKUP(X37,Lookups!$H:$H,Lookups!$I:$I,""),""))</f>
        <v/>
      </c>
      <c r="Z37" s="6"/>
      <c r="AA37" s="6"/>
      <c r="AB37" s="8"/>
      <c r="AC37" s="8"/>
      <c r="AD37" s="39" t="str">
        <f t="shared" si="0"/>
        <v/>
      </c>
      <c r="AE37" s="6"/>
      <c r="AF37" s="6"/>
      <c r="AG37" s="6"/>
      <c r="AH37" s="39" t="str">
        <f>IF(AG37="","",IFERROR(_xlfn.XLOOKUP(AG37,Lookups!$H$2:$H$103,Lookups!$I$2:$I$103,""),""))</f>
        <v/>
      </c>
      <c r="AI37" s="6"/>
      <c r="AJ37" s="47"/>
      <c r="AK37" s="8"/>
    </row>
    <row r="38" spans="1:37" x14ac:dyDescent="0.25">
      <c r="A38" s="6"/>
      <c r="B38" s="6"/>
      <c r="C38" s="6"/>
      <c r="D38" s="8"/>
      <c r="E38" s="8"/>
      <c r="F38" s="6"/>
      <c r="G38" s="6"/>
      <c r="H38" s="6"/>
      <c r="I38" s="6"/>
      <c r="J38" s="6"/>
      <c r="K38" s="8"/>
      <c r="L38" s="6"/>
      <c r="M38" s="8"/>
      <c r="N38" s="8"/>
      <c r="O38" s="6"/>
      <c r="P38" s="6"/>
      <c r="Q38" s="6"/>
      <c r="R38" s="8"/>
      <c r="S38" s="6"/>
      <c r="T38" s="6"/>
      <c r="U38" s="6"/>
      <c r="V38" s="6"/>
      <c r="W38" s="64" t="str">
        <f>IF(X38="","",IFERROR(_xlfn.XLOOKUP(X38,Lookups!$H:$H,Lookups!$G:$G,""),""))</f>
        <v/>
      </c>
      <c r="X38" s="6"/>
      <c r="Y38" s="39" t="str">
        <f>IF(X38="","",IFERROR(_xlfn.XLOOKUP(X38,Lookups!$H:$H,Lookups!$I:$I,""),""))</f>
        <v/>
      </c>
      <c r="Z38" s="6"/>
      <c r="AA38" s="6"/>
      <c r="AB38" s="8"/>
      <c r="AC38" s="8"/>
      <c r="AD38" s="39" t="str">
        <f t="shared" si="0"/>
        <v/>
      </c>
      <c r="AE38" s="6"/>
      <c r="AF38" s="6"/>
      <c r="AG38" s="6"/>
      <c r="AH38" s="39" t="str">
        <f>IF(AG38="","",IFERROR(_xlfn.XLOOKUP(AG38,Lookups!$H$2:$H$103,Lookups!$I$2:$I$103,""),""))</f>
        <v/>
      </c>
      <c r="AI38" s="6"/>
      <c r="AJ38" s="47"/>
      <c r="AK38" s="8"/>
    </row>
    <row r="39" spans="1:37" x14ac:dyDescent="0.25">
      <c r="A39" s="6"/>
      <c r="B39" s="6"/>
      <c r="C39" s="6"/>
      <c r="D39" s="8"/>
      <c r="E39" s="8"/>
      <c r="F39" s="6"/>
      <c r="G39" s="6"/>
      <c r="H39" s="6"/>
      <c r="I39" s="6"/>
      <c r="J39" s="6"/>
      <c r="K39" s="8"/>
      <c r="L39" s="6"/>
      <c r="M39" s="8"/>
      <c r="N39" s="8"/>
      <c r="O39" s="6"/>
      <c r="P39" s="6"/>
      <c r="Q39" s="6"/>
      <c r="R39" s="8"/>
      <c r="S39" s="6"/>
      <c r="T39" s="6"/>
      <c r="U39" s="6"/>
      <c r="V39" s="6"/>
      <c r="W39" s="64" t="str">
        <f>IF(X39="","",IFERROR(_xlfn.XLOOKUP(X39,Lookups!$H:$H,Lookups!$G:$G,""),""))</f>
        <v/>
      </c>
      <c r="X39" s="6"/>
      <c r="Y39" s="39" t="str">
        <f>IF(X39="","",IFERROR(_xlfn.XLOOKUP(X39,Lookups!$H:$H,Lookups!$I:$I,""),""))</f>
        <v/>
      </c>
      <c r="Z39" s="6"/>
      <c r="AA39" s="6"/>
      <c r="AB39" s="8"/>
      <c r="AC39" s="8"/>
      <c r="AD39" s="39" t="str">
        <f t="shared" si="0"/>
        <v/>
      </c>
      <c r="AE39" s="6"/>
      <c r="AF39" s="6"/>
      <c r="AG39" s="6"/>
      <c r="AH39" s="39" t="str">
        <f>IF(AG39="","",IFERROR(_xlfn.XLOOKUP(AG39,Lookups!$H$2:$H$103,Lookups!$I$2:$I$103,""),""))</f>
        <v/>
      </c>
      <c r="AI39" s="6"/>
      <c r="AJ39" s="47"/>
      <c r="AK39" s="8"/>
    </row>
    <row r="40" spans="1:37" x14ac:dyDescent="0.25">
      <c r="A40" s="6"/>
      <c r="B40" s="6"/>
      <c r="C40" s="6"/>
      <c r="D40" s="8"/>
      <c r="E40" s="8"/>
      <c r="F40" s="6"/>
      <c r="G40" s="6"/>
      <c r="H40" s="6"/>
      <c r="I40" s="6"/>
      <c r="J40" s="6"/>
      <c r="K40" s="8"/>
      <c r="L40" s="6"/>
      <c r="M40" s="8"/>
      <c r="N40" s="8"/>
      <c r="O40" s="6"/>
      <c r="P40" s="6"/>
      <c r="Q40" s="6"/>
      <c r="R40" s="8"/>
      <c r="S40" s="6"/>
      <c r="T40" s="6"/>
      <c r="U40" s="6"/>
      <c r="V40" s="6"/>
      <c r="W40" s="64" t="str">
        <f>IF(X40="","",IFERROR(_xlfn.XLOOKUP(X40,Lookups!$H:$H,Lookups!$G:$G,""),""))</f>
        <v/>
      </c>
      <c r="X40" s="6"/>
      <c r="Y40" s="39" t="str">
        <f>IF(X40="","",IFERROR(_xlfn.XLOOKUP(X40,Lookups!$H:$H,Lookups!$I:$I,""),""))</f>
        <v/>
      </c>
      <c r="Z40" s="6"/>
      <c r="AA40" s="6"/>
      <c r="AB40" s="8"/>
      <c r="AC40" s="8"/>
      <c r="AD40" s="39" t="str">
        <f t="shared" si="0"/>
        <v/>
      </c>
      <c r="AE40" s="6"/>
      <c r="AF40" s="6"/>
      <c r="AG40" s="6"/>
      <c r="AH40" s="39" t="str">
        <f>IF(AG40="","",IFERROR(_xlfn.XLOOKUP(AG40,Lookups!$H$2:$H$103,Lookups!$I$2:$I$103,""),""))</f>
        <v/>
      </c>
      <c r="AI40" s="6"/>
      <c r="AJ40" s="47"/>
      <c r="AK40" s="8"/>
    </row>
    <row r="41" spans="1:37" x14ac:dyDescent="0.25">
      <c r="A41" s="6"/>
      <c r="B41" s="6"/>
      <c r="C41" s="6"/>
      <c r="D41" s="8"/>
      <c r="E41" s="8"/>
      <c r="F41" s="6"/>
      <c r="G41" s="6"/>
      <c r="H41" s="6"/>
      <c r="I41" s="6"/>
      <c r="J41" s="6"/>
      <c r="K41" s="8"/>
      <c r="L41" s="6"/>
      <c r="M41" s="8"/>
      <c r="N41" s="8"/>
      <c r="O41" s="6"/>
      <c r="P41" s="6"/>
      <c r="Q41" s="6"/>
      <c r="R41" s="8"/>
      <c r="S41" s="6"/>
      <c r="T41" s="6"/>
      <c r="U41" s="6"/>
      <c r="V41" s="6"/>
      <c r="W41" s="64" t="str">
        <f>IF(X41="","",IFERROR(_xlfn.XLOOKUP(X41,Lookups!$H:$H,Lookups!$G:$G,""),""))</f>
        <v/>
      </c>
      <c r="X41" s="6"/>
      <c r="Y41" s="39" t="str">
        <f>IF(X41="","",IFERROR(_xlfn.XLOOKUP(X41,Lookups!$H:$H,Lookups!$I:$I,""),""))</f>
        <v/>
      </c>
      <c r="Z41" s="6"/>
      <c r="AA41" s="6"/>
      <c r="AB41" s="8"/>
      <c r="AC41" s="8"/>
      <c r="AD41" s="39" t="str">
        <f t="shared" si="0"/>
        <v/>
      </c>
      <c r="AE41" s="6"/>
      <c r="AF41" s="6"/>
      <c r="AG41" s="6"/>
      <c r="AH41" s="39" t="str">
        <f>IF(AG41="","",IFERROR(_xlfn.XLOOKUP(AG41,Lookups!$H$2:$H$103,Lookups!$I$2:$I$103,""),""))</f>
        <v/>
      </c>
      <c r="AI41" s="6"/>
      <c r="AJ41" s="47"/>
      <c r="AK41" s="8"/>
    </row>
    <row r="42" spans="1:37" x14ac:dyDescent="0.25">
      <c r="A42" s="6"/>
      <c r="B42" s="6"/>
      <c r="C42" s="6"/>
      <c r="D42" s="8"/>
      <c r="E42" s="8"/>
      <c r="F42" s="6"/>
      <c r="G42" s="6"/>
      <c r="H42" s="6"/>
      <c r="I42" s="6"/>
      <c r="J42" s="6"/>
      <c r="K42" s="8"/>
      <c r="L42" s="6"/>
      <c r="M42" s="8"/>
      <c r="N42" s="8"/>
      <c r="O42" s="6"/>
      <c r="P42" s="6"/>
      <c r="Q42" s="6"/>
      <c r="R42" s="8"/>
      <c r="S42" s="6"/>
      <c r="T42" s="6"/>
      <c r="U42" s="6"/>
      <c r="V42" s="6"/>
      <c r="W42" s="64" t="str">
        <f>IF(X42="","",IFERROR(_xlfn.XLOOKUP(X42,Lookups!$H:$H,Lookups!$G:$G,""),""))</f>
        <v/>
      </c>
      <c r="X42" s="6"/>
      <c r="Y42" s="39" t="str">
        <f>IF(X42="","",IFERROR(_xlfn.XLOOKUP(X42,Lookups!$H:$H,Lookups!$I:$I,""),""))</f>
        <v/>
      </c>
      <c r="Z42" s="6"/>
      <c r="AA42" s="6"/>
      <c r="AB42" s="8"/>
      <c r="AC42" s="8"/>
      <c r="AD42" s="39" t="str">
        <f t="shared" si="0"/>
        <v/>
      </c>
      <c r="AE42" s="6"/>
      <c r="AF42" s="6"/>
      <c r="AG42" s="6"/>
      <c r="AH42" s="39" t="str">
        <f>IF(AG42="","",IFERROR(_xlfn.XLOOKUP(AG42,Lookups!$H$2:$H$103,Lookups!$I$2:$I$103,""),""))</f>
        <v/>
      </c>
      <c r="AI42" s="6"/>
      <c r="AJ42" s="47"/>
      <c r="AK42" s="8"/>
    </row>
    <row r="43" spans="1:37" x14ac:dyDescent="0.25">
      <c r="A43" s="6"/>
      <c r="B43" s="6"/>
      <c r="C43" s="6"/>
      <c r="D43" s="8"/>
      <c r="E43" s="8"/>
      <c r="F43" s="6"/>
      <c r="G43" s="6"/>
      <c r="H43" s="6"/>
      <c r="I43" s="6"/>
      <c r="J43" s="6"/>
      <c r="K43" s="8"/>
      <c r="L43" s="6"/>
      <c r="M43" s="8"/>
      <c r="N43" s="8"/>
      <c r="O43" s="6"/>
      <c r="P43" s="6"/>
      <c r="Q43" s="6"/>
      <c r="R43" s="8"/>
      <c r="S43" s="6"/>
      <c r="T43" s="6"/>
      <c r="U43" s="6"/>
      <c r="V43" s="6"/>
      <c r="W43" s="64" t="str">
        <f>IF(X43="","",IFERROR(_xlfn.XLOOKUP(X43,Lookups!$H:$H,Lookups!$G:$G,""),""))</f>
        <v/>
      </c>
      <c r="X43" s="6"/>
      <c r="Y43" s="39" t="str">
        <f>IF(X43="","",IFERROR(_xlfn.XLOOKUP(X43,Lookups!$H:$H,Lookups!$I:$I,""),""))</f>
        <v/>
      </c>
      <c r="Z43" s="6"/>
      <c r="AA43" s="6"/>
      <c r="AB43" s="8"/>
      <c r="AC43" s="8"/>
      <c r="AD43" s="39" t="str">
        <f t="shared" si="0"/>
        <v/>
      </c>
      <c r="AE43" s="6"/>
      <c r="AF43" s="6"/>
      <c r="AG43" s="6"/>
      <c r="AH43" s="39" t="str">
        <f>IF(AG43="","",IFERROR(_xlfn.XLOOKUP(AG43,Lookups!$H$2:$H$103,Lookups!$I$2:$I$103,""),""))</f>
        <v/>
      </c>
      <c r="AI43" s="6"/>
      <c r="AJ43" s="47"/>
      <c r="AK43" s="8"/>
    </row>
    <row r="44" spans="1:37" x14ac:dyDescent="0.25">
      <c r="A44" s="6"/>
      <c r="B44" s="6"/>
      <c r="C44" s="6"/>
      <c r="D44" s="8"/>
      <c r="E44" s="8"/>
      <c r="F44" s="6"/>
      <c r="G44" s="6"/>
      <c r="H44" s="6"/>
      <c r="I44" s="6"/>
      <c r="J44" s="6"/>
      <c r="K44" s="8"/>
      <c r="L44" s="6"/>
      <c r="M44" s="8"/>
      <c r="N44" s="8"/>
      <c r="O44" s="6"/>
      <c r="P44" s="6"/>
      <c r="Q44" s="6"/>
      <c r="R44" s="8"/>
      <c r="S44" s="6"/>
      <c r="T44" s="6"/>
      <c r="U44" s="6"/>
      <c r="V44" s="6"/>
      <c r="W44" s="64" t="str">
        <f>IF(X44="","",IFERROR(_xlfn.XLOOKUP(X44,Lookups!$H:$H,Lookups!$G:$G,""),""))</f>
        <v/>
      </c>
      <c r="X44" s="6"/>
      <c r="Y44" s="39" t="str">
        <f>IF(X44="","",IFERROR(_xlfn.XLOOKUP(X44,Lookups!$H:$H,Lookups!$I:$I,""),""))</f>
        <v/>
      </c>
      <c r="Z44" s="6"/>
      <c r="AA44" s="6"/>
      <c r="AB44" s="8"/>
      <c r="AC44" s="8"/>
      <c r="AD44" s="39" t="str">
        <f t="shared" si="0"/>
        <v/>
      </c>
      <c r="AE44" s="6"/>
      <c r="AF44" s="6"/>
      <c r="AG44" s="6"/>
      <c r="AH44" s="39" t="str">
        <f>IF(AG44="","",IFERROR(_xlfn.XLOOKUP(AG44,Lookups!$H$2:$H$103,Lookups!$I$2:$I$103,""),""))</f>
        <v/>
      </c>
      <c r="AI44" s="6"/>
      <c r="AJ44" s="47"/>
      <c r="AK44" s="8"/>
    </row>
    <row r="45" spans="1:37" x14ac:dyDescent="0.25">
      <c r="A45" s="6"/>
      <c r="B45" s="6"/>
      <c r="C45" s="6"/>
      <c r="D45" s="8"/>
      <c r="E45" s="8"/>
      <c r="F45" s="6"/>
      <c r="G45" s="6"/>
      <c r="H45" s="6"/>
      <c r="I45" s="6"/>
      <c r="J45" s="6"/>
      <c r="K45" s="8"/>
      <c r="L45" s="6"/>
      <c r="M45" s="8"/>
      <c r="N45" s="8"/>
      <c r="O45" s="6"/>
      <c r="P45" s="6"/>
      <c r="Q45" s="6"/>
      <c r="R45" s="8"/>
      <c r="S45" s="6"/>
      <c r="T45" s="6"/>
      <c r="U45" s="6"/>
      <c r="V45" s="6"/>
      <c r="W45" s="64" t="str">
        <f>IF(X45="","",IFERROR(_xlfn.XLOOKUP(X45,Lookups!$H:$H,Lookups!$G:$G,""),""))</f>
        <v/>
      </c>
      <c r="X45" s="6"/>
      <c r="Y45" s="39" t="str">
        <f>IF(X45="","",IFERROR(_xlfn.XLOOKUP(X45,Lookups!$H:$H,Lookups!$I:$I,""),""))</f>
        <v/>
      </c>
      <c r="Z45" s="6"/>
      <c r="AA45" s="6"/>
      <c r="AB45" s="8"/>
      <c r="AC45" s="8"/>
      <c r="AD45" s="39" t="str">
        <f t="shared" si="0"/>
        <v/>
      </c>
      <c r="AE45" s="6"/>
      <c r="AF45" s="6"/>
      <c r="AG45" s="6"/>
      <c r="AH45" s="39" t="str">
        <f>IF(AG45="","",IFERROR(_xlfn.XLOOKUP(AG45,Lookups!$H$2:$H$103,Lookups!$I$2:$I$103,""),""))</f>
        <v/>
      </c>
      <c r="AI45" s="6"/>
      <c r="AJ45" s="47"/>
      <c r="AK45" s="8"/>
    </row>
    <row r="46" spans="1:37" x14ac:dyDescent="0.25">
      <c r="A46" s="6"/>
      <c r="B46" s="6"/>
      <c r="C46" s="6"/>
      <c r="D46" s="8"/>
      <c r="E46" s="8"/>
      <c r="F46" s="6"/>
      <c r="G46" s="6"/>
      <c r="H46" s="6"/>
      <c r="I46" s="6"/>
      <c r="J46" s="6"/>
      <c r="K46" s="8"/>
      <c r="L46" s="6"/>
      <c r="M46" s="8"/>
      <c r="N46" s="8"/>
      <c r="O46" s="6"/>
      <c r="P46" s="6"/>
      <c r="Q46" s="6"/>
      <c r="R46" s="8"/>
      <c r="S46" s="6"/>
      <c r="T46" s="6"/>
      <c r="U46" s="6"/>
      <c r="V46" s="6"/>
      <c r="W46" s="64" t="str">
        <f>IF(X46="","",IFERROR(_xlfn.XLOOKUP(X46,Lookups!$H:$H,Lookups!$G:$G,""),""))</f>
        <v/>
      </c>
      <c r="X46" s="6"/>
      <c r="Y46" s="39" t="str">
        <f>IF(X46="","",IFERROR(_xlfn.XLOOKUP(X46,Lookups!$H:$H,Lookups!$I:$I,""),""))</f>
        <v/>
      </c>
      <c r="Z46" s="6"/>
      <c r="AA46" s="6"/>
      <c r="AB46" s="8"/>
      <c r="AC46" s="8"/>
      <c r="AD46" s="39" t="str">
        <f t="shared" si="0"/>
        <v/>
      </c>
      <c r="AE46" s="6"/>
      <c r="AF46" s="6"/>
      <c r="AG46" s="6"/>
      <c r="AH46" s="39" t="str">
        <f>IF(AG46="","",IFERROR(_xlfn.XLOOKUP(AG46,Lookups!$H$2:$H$103,Lookups!$I$2:$I$103,""),""))</f>
        <v/>
      </c>
      <c r="AI46" s="6"/>
      <c r="AJ46" s="47"/>
      <c r="AK46" s="8"/>
    </row>
    <row r="47" spans="1:37" x14ac:dyDescent="0.25">
      <c r="A47" s="6"/>
      <c r="B47" s="6"/>
      <c r="C47" s="6"/>
      <c r="D47" s="8"/>
      <c r="E47" s="8"/>
      <c r="F47" s="6"/>
      <c r="G47" s="6"/>
      <c r="H47" s="6"/>
      <c r="I47" s="6"/>
      <c r="J47" s="6"/>
      <c r="K47" s="8"/>
      <c r="L47" s="6"/>
      <c r="M47" s="8"/>
      <c r="N47" s="8"/>
      <c r="O47" s="6"/>
      <c r="P47" s="6"/>
      <c r="Q47" s="6"/>
      <c r="R47" s="8"/>
      <c r="S47" s="6"/>
      <c r="T47" s="6"/>
      <c r="U47" s="6"/>
      <c r="V47" s="6"/>
      <c r="W47" s="64" t="str">
        <f>IF(X47="","",IFERROR(_xlfn.XLOOKUP(X47,Lookups!$H:$H,Lookups!$G:$G,""),""))</f>
        <v/>
      </c>
      <c r="X47" s="6"/>
      <c r="Y47" s="39" t="str">
        <f>IF(X47="","",IFERROR(_xlfn.XLOOKUP(X47,Lookups!$H:$H,Lookups!$I:$I,""),""))</f>
        <v/>
      </c>
      <c r="Z47" s="6"/>
      <c r="AA47" s="6"/>
      <c r="AB47" s="8"/>
      <c r="AC47" s="8"/>
      <c r="AD47" s="39" t="str">
        <f t="shared" si="0"/>
        <v/>
      </c>
      <c r="AE47" s="6"/>
      <c r="AF47" s="6"/>
      <c r="AG47" s="6"/>
      <c r="AH47" s="39" t="str">
        <f>IF(AG47="","",IFERROR(_xlfn.XLOOKUP(AG47,Lookups!$H$2:$H$103,Lookups!$I$2:$I$103,""),""))</f>
        <v/>
      </c>
      <c r="AI47" s="6"/>
      <c r="AJ47" s="47"/>
      <c r="AK47" s="8"/>
    </row>
    <row r="48" spans="1:37" x14ac:dyDescent="0.25">
      <c r="A48" s="6"/>
      <c r="B48" s="6"/>
      <c r="C48" s="6"/>
      <c r="D48" s="8"/>
      <c r="E48" s="8"/>
      <c r="F48" s="6"/>
      <c r="G48" s="6"/>
      <c r="H48" s="6"/>
      <c r="I48" s="6"/>
      <c r="J48" s="6"/>
      <c r="K48" s="8"/>
      <c r="L48" s="6"/>
      <c r="M48" s="8"/>
      <c r="N48" s="8"/>
      <c r="O48" s="6"/>
      <c r="P48" s="6"/>
      <c r="Q48" s="6"/>
      <c r="R48" s="8"/>
      <c r="S48" s="6"/>
      <c r="T48" s="6"/>
      <c r="U48" s="6"/>
      <c r="V48" s="6"/>
      <c r="W48" s="64" t="str">
        <f>IF(X48="","",IFERROR(_xlfn.XLOOKUP(X48,Lookups!$H:$H,Lookups!$G:$G,""),""))</f>
        <v/>
      </c>
      <c r="X48" s="6"/>
      <c r="Y48" s="39" t="str">
        <f>IF(X48="","",IFERROR(_xlfn.XLOOKUP(X48,Lookups!$H:$H,Lookups!$I:$I,""),""))</f>
        <v/>
      </c>
      <c r="Z48" s="6"/>
      <c r="AA48" s="6"/>
      <c r="AB48" s="8"/>
      <c r="AC48" s="8"/>
      <c r="AD48" s="39" t="str">
        <f t="shared" si="0"/>
        <v/>
      </c>
      <c r="AE48" s="6"/>
      <c r="AF48" s="6"/>
      <c r="AG48" s="6"/>
      <c r="AH48" s="39" t="str">
        <f>IF(AG48="","",IFERROR(_xlfn.XLOOKUP(AG48,Lookups!$H$2:$H$103,Lookups!$I$2:$I$103,""),""))</f>
        <v/>
      </c>
      <c r="AI48" s="6"/>
      <c r="AJ48" s="47"/>
      <c r="AK48" s="8"/>
    </row>
    <row r="49" spans="1:37" x14ac:dyDescent="0.25">
      <c r="A49" s="6"/>
      <c r="B49" s="6"/>
      <c r="C49" s="6"/>
      <c r="D49" s="8"/>
      <c r="E49" s="8"/>
      <c r="F49" s="6"/>
      <c r="G49" s="6"/>
      <c r="H49" s="6"/>
      <c r="I49" s="6"/>
      <c r="J49" s="6"/>
      <c r="K49" s="8"/>
      <c r="L49" s="6"/>
      <c r="M49" s="8"/>
      <c r="N49" s="8"/>
      <c r="O49" s="6"/>
      <c r="P49" s="6"/>
      <c r="Q49" s="6"/>
      <c r="R49" s="8"/>
      <c r="S49" s="6"/>
      <c r="T49" s="6"/>
      <c r="U49" s="6"/>
      <c r="V49" s="6"/>
      <c r="W49" s="64" t="str">
        <f>IF(X49="","",IFERROR(_xlfn.XLOOKUP(X49,Lookups!$H:$H,Lookups!$G:$G,""),""))</f>
        <v/>
      </c>
      <c r="X49" s="6"/>
      <c r="Y49" s="39" t="str">
        <f>IF(X49="","",IFERROR(_xlfn.XLOOKUP(X49,Lookups!$H:$H,Lookups!$I:$I,""),""))</f>
        <v/>
      </c>
      <c r="Z49" s="6"/>
      <c r="AA49" s="6"/>
      <c r="AB49" s="8"/>
      <c r="AC49" s="8"/>
      <c r="AD49" s="39" t="str">
        <f t="shared" si="0"/>
        <v/>
      </c>
      <c r="AE49" s="6"/>
      <c r="AF49" s="6"/>
      <c r="AG49" s="6"/>
      <c r="AH49" s="39" t="str">
        <f>IF(AG49="","",IFERROR(_xlfn.XLOOKUP(AG49,Lookups!$H$2:$H$103,Lookups!$I$2:$I$103,""),""))</f>
        <v/>
      </c>
      <c r="AI49" s="6"/>
      <c r="AJ49" s="47"/>
      <c r="AK49" s="8"/>
    </row>
    <row r="50" spans="1:37" x14ac:dyDescent="0.25">
      <c r="A50" s="6"/>
      <c r="B50" s="6"/>
      <c r="C50" s="6"/>
      <c r="D50" s="8"/>
      <c r="E50" s="8"/>
      <c r="F50" s="6"/>
      <c r="G50" s="6"/>
      <c r="H50" s="6"/>
      <c r="I50" s="6"/>
      <c r="J50" s="6"/>
      <c r="K50" s="8"/>
      <c r="L50" s="6"/>
      <c r="M50" s="8"/>
      <c r="N50" s="8"/>
      <c r="O50" s="6"/>
      <c r="P50" s="6"/>
      <c r="Q50" s="6"/>
      <c r="R50" s="8"/>
      <c r="S50" s="6"/>
      <c r="T50" s="6"/>
      <c r="U50" s="6"/>
      <c r="V50" s="6"/>
      <c r="W50" s="64" t="str">
        <f>IF(X50="","",IFERROR(_xlfn.XLOOKUP(X50,Lookups!$H:$H,Lookups!$G:$G,""),""))</f>
        <v/>
      </c>
      <c r="X50" s="6"/>
      <c r="Y50" s="39" t="str">
        <f>IF(X50="","",IFERROR(_xlfn.XLOOKUP(X50,Lookups!$H:$H,Lookups!$I:$I,""),""))</f>
        <v/>
      </c>
      <c r="Z50" s="6"/>
      <c r="AA50" s="6"/>
      <c r="AB50" s="8"/>
      <c r="AC50" s="8"/>
      <c r="AD50" s="39" t="str">
        <f t="shared" si="0"/>
        <v/>
      </c>
      <c r="AE50" s="6"/>
      <c r="AF50" s="6"/>
      <c r="AG50" s="6"/>
      <c r="AH50" s="39" t="str">
        <f>IF(AG50="","",IFERROR(_xlfn.XLOOKUP(AG50,Lookups!$H$2:$H$103,Lookups!$I$2:$I$103,""),""))</f>
        <v/>
      </c>
      <c r="AI50" s="6"/>
      <c r="AJ50" s="47"/>
      <c r="AK50" s="8"/>
    </row>
    <row r="51" spans="1:37" x14ac:dyDescent="0.25">
      <c r="A51" s="6"/>
      <c r="B51" s="6"/>
      <c r="C51" s="6"/>
      <c r="D51" s="8"/>
      <c r="E51" s="8"/>
      <c r="F51" s="6"/>
      <c r="G51" s="6"/>
      <c r="H51" s="6"/>
      <c r="I51" s="6"/>
      <c r="J51" s="6"/>
      <c r="K51" s="8"/>
      <c r="L51" s="6"/>
      <c r="M51" s="8"/>
      <c r="N51" s="8"/>
      <c r="O51" s="6"/>
      <c r="P51" s="6"/>
      <c r="Q51" s="6"/>
      <c r="R51" s="8"/>
      <c r="S51" s="6"/>
      <c r="T51" s="6"/>
      <c r="U51" s="6"/>
      <c r="V51" s="6"/>
      <c r="W51" s="64" t="str">
        <f>IF(X51="","",IFERROR(_xlfn.XLOOKUP(X51,Lookups!$H:$H,Lookups!$G:$G,""),""))</f>
        <v/>
      </c>
      <c r="X51" s="6"/>
      <c r="Y51" s="39" t="str">
        <f>IF(X51="","",IFERROR(_xlfn.XLOOKUP(X51,Lookups!$H:$H,Lookups!$I:$I,""),""))</f>
        <v/>
      </c>
      <c r="Z51" s="6"/>
      <c r="AA51" s="6"/>
      <c r="AB51" s="8"/>
      <c r="AC51" s="8"/>
      <c r="AD51" s="39" t="str">
        <f t="shared" si="0"/>
        <v/>
      </c>
      <c r="AE51" s="6"/>
      <c r="AF51" s="6"/>
      <c r="AG51" s="6"/>
      <c r="AH51" s="39" t="str">
        <f>IF(AG51="","",IFERROR(_xlfn.XLOOKUP(AG51,Lookups!$H$2:$H$103,Lookups!$I$2:$I$103,""),""))</f>
        <v/>
      </c>
      <c r="AI51" s="6"/>
      <c r="AJ51" s="47"/>
      <c r="AK51" s="8"/>
    </row>
    <row r="52" spans="1:37" x14ac:dyDescent="0.25">
      <c r="A52" s="6"/>
      <c r="B52" s="6"/>
      <c r="C52" s="6"/>
      <c r="D52" s="8"/>
      <c r="E52" s="8"/>
      <c r="F52" s="6"/>
      <c r="G52" s="6"/>
      <c r="H52" s="6"/>
      <c r="I52" s="6"/>
      <c r="J52" s="6"/>
      <c r="K52" s="8"/>
      <c r="L52" s="6"/>
      <c r="M52" s="8"/>
      <c r="N52" s="8"/>
      <c r="O52" s="6"/>
      <c r="P52" s="6"/>
      <c r="Q52" s="6"/>
      <c r="R52" s="8"/>
      <c r="S52" s="6"/>
      <c r="T52" s="6"/>
      <c r="U52" s="6"/>
      <c r="V52" s="6"/>
      <c r="W52" s="64" t="str">
        <f>IF(X52="","",IFERROR(_xlfn.XLOOKUP(X52,Lookups!$H:$H,Lookups!$G:$G,""),""))</f>
        <v/>
      </c>
      <c r="X52" s="6"/>
      <c r="Y52" s="39" t="str">
        <f>IF(X52="","",IFERROR(_xlfn.XLOOKUP(X52,Lookups!$H:$H,Lookups!$I:$I,""),""))</f>
        <v/>
      </c>
      <c r="Z52" s="6"/>
      <c r="AA52" s="6"/>
      <c r="AB52" s="8"/>
      <c r="AC52" s="8"/>
      <c r="AD52" s="39" t="str">
        <f>IF(OR(ISBLANK(AB52),ISBLANK(AC52)),"",(AC52-AB52)+1)</f>
        <v/>
      </c>
      <c r="AE52" s="6"/>
      <c r="AF52" s="6"/>
      <c r="AG52" s="6"/>
      <c r="AH52" s="39" t="str">
        <f>IF(AG52="","",IFERROR(_xlfn.XLOOKUP(AG52,Lookups!$H$2:$H$103,Lookups!$I$2:$I$103,""),""))</f>
        <v/>
      </c>
      <c r="AI52" s="6"/>
      <c r="AJ52" s="47"/>
      <c r="AK52" s="8"/>
    </row>
    <row r="53" spans="1:37" x14ac:dyDescent="0.25">
      <c r="A53" s="6"/>
      <c r="B53" s="6"/>
      <c r="C53" s="6"/>
      <c r="D53" s="8"/>
      <c r="E53" s="8"/>
      <c r="F53" s="6"/>
      <c r="G53" s="6"/>
      <c r="H53" s="6"/>
      <c r="I53" s="6"/>
      <c r="J53" s="6"/>
      <c r="K53" s="8"/>
      <c r="L53" s="6"/>
      <c r="M53" s="8"/>
      <c r="N53" s="8"/>
      <c r="O53" s="6"/>
      <c r="P53" s="6"/>
      <c r="Q53" s="6"/>
      <c r="R53" s="8"/>
      <c r="S53" s="6"/>
      <c r="T53" s="6"/>
      <c r="U53" s="6"/>
      <c r="V53" s="6"/>
      <c r="W53" s="64" t="str">
        <f>IF(X53="","",IFERROR(_xlfn.XLOOKUP(X53,Lookups!$H:$H,Lookups!$G:$G,""),""))</f>
        <v/>
      </c>
      <c r="X53" s="6"/>
      <c r="Y53" s="39" t="str">
        <f>IF(X53="","",IFERROR(_xlfn.XLOOKUP(X53,Lookups!$H:$H,Lookups!$I:$I,""),""))</f>
        <v/>
      </c>
      <c r="Z53" s="6"/>
      <c r="AA53" s="6"/>
      <c r="AB53" s="8"/>
      <c r="AC53" s="8"/>
      <c r="AD53" s="39" t="str">
        <f>IF(OR(ISBLANK(AB53),ISBLANK(AC53)),"",(AC53-AB53)+1)</f>
        <v/>
      </c>
      <c r="AE53" s="6"/>
      <c r="AF53" s="6"/>
      <c r="AG53" s="6"/>
      <c r="AH53" s="39" t="str">
        <f>IF(AG53="","",IFERROR(_xlfn.XLOOKUP(AG53,Lookups!$H$2:$H$103,Lookups!$I$2:$I$103,""),""))</f>
        <v/>
      </c>
      <c r="AI53" s="6"/>
      <c r="AJ53" s="47"/>
      <c r="AK53" s="8"/>
    </row>
    <row r="54" spans="1:37" x14ac:dyDescent="0.25">
      <c r="A54" s="6"/>
      <c r="B54" s="6"/>
      <c r="C54" s="6"/>
      <c r="D54" s="8"/>
      <c r="E54" s="8"/>
      <c r="F54" s="6"/>
      <c r="G54" s="6"/>
      <c r="H54" s="6"/>
      <c r="I54" s="6"/>
      <c r="J54" s="6"/>
      <c r="K54" s="8"/>
      <c r="L54" s="6"/>
      <c r="M54" s="8"/>
      <c r="N54" s="8"/>
      <c r="O54" s="6"/>
      <c r="P54" s="6"/>
      <c r="Q54" s="6"/>
      <c r="R54" s="8"/>
      <c r="S54" s="6"/>
      <c r="T54" s="6"/>
      <c r="U54" s="6"/>
      <c r="V54" s="6"/>
      <c r="W54" s="64" t="str">
        <f>IF(X54="","",IFERROR(_xlfn.XLOOKUP(X54,Lookups!$H:$H,Lookups!$G:$G,""),""))</f>
        <v/>
      </c>
      <c r="X54" s="6"/>
      <c r="Y54" s="39" t="str">
        <f>IF(X54="","",IFERROR(_xlfn.XLOOKUP(X54,Lookups!$H:$H,Lookups!$I:$I,""),""))</f>
        <v/>
      </c>
      <c r="Z54" s="6"/>
      <c r="AA54" s="6"/>
      <c r="AB54" s="8"/>
      <c r="AC54" s="8"/>
      <c r="AD54" s="39" t="str">
        <f>IF(OR(ISBLANK(AB54),ISBLANK(AC54)),"",(AC54-AB54)+1)</f>
        <v/>
      </c>
      <c r="AE54" s="6"/>
      <c r="AF54" s="6"/>
      <c r="AG54" s="6"/>
      <c r="AH54" s="39" t="str">
        <f>IF(AG54="","",IFERROR(_xlfn.XLOOKUP(AG54,Lookups!$H$2:$H$103,Lookups!$I$2:$I$103,""),""))</f>
        <v/>
      </c>
      <c r="AI54" s="6"/>
      <c r="AJ54" s="47"/>
      <c r="AK54" s="8"/>
    </row>
  </sheetData>
  <sheetProtection formatCells="0" formatColumns="0" formatRows="0" insertRows="0" deleteRows="0" sort="0" autoFilter="0" pivotTables="0"/>
  <mergeCells count="8">
    <mergeCell ref="W2:AH2"/>
    <mergeCell ref="AI2:AK2"/>
    <mergeCell ref="A1:C1"/>
    <mergeCell ref="A2:C2"/>
    <mergeCell ref="D2:G2"/>
    <mergeCell ref="J2:L2"/>
    <mergeCell ref="M2:P2"/>
    <mergeCell ref="Q2:V2"/>
  </mergeCells>
  <dataValidations count="11">
    <dataValidation type="list" allowBlank="1" showInputMessage="1" showErrorMessage="1" sqref="L4:L54" xr:uid="{1A5C84E1-6D82-40B5-8521-366A6BC0BDBE}">
      <formula1>INDIRECT("Device_Type[Device_Type]")</formula1>
    </dataValidation>
    <dataValidation type="list" allowBlank="1" showInputMessage="1" showErrorMessage="1" sqref="U4:U54 AE4:AF54 O4:O54 Q4:Q54 AI4:AI54" xr:uid="{24EDEC72-FEA1-4ABC-B1A7-FCDC1FE9F917}">
      <formula1>"Yes, No"</formula1>
    </dataValidation>
    <dataValidation type="list" allowBlank="1" showInputMessage="1" showErrorMessage="1" sqref="J4:J54" xr:uid="{C49D3727-EC01-459B-BD4D-308CFAF501C3}">
      <formula1>INDIRECT("Infection_type[infection type]")</formula1>
    </dataValidation>
    <dataValidation type="list" allowBlank="1" showInputMessage="1" showErrorMessage="1" sqref="T4:T54" xr:uid="{0BA8113B-B98F-4A70-BDD0-3192D4BEC510}">
      <formula1>INDIRECT("Specimen_Source[Specimen Source]")</formula1>
    </dataValidation>
    <dataValidation type="custom" allowBlank="1" showInputMessage="1" showErrorMessage="1" sqref="AD4:AD54" xr:uid="{A5241121-2067-41C6-B5E3-AB053B3ADEDB}">
      <formula1>""</formula1>
    </dataValidation>
    <dataValidation type="list" allowBlank="1" showInputMessage="1" showErrorMessage="1" sqref="F4:F54" xr:uid="{159FC3C6-647A-490E-AB1D-0E0A052E173F}">
      <formula1>"Hospital,HHA,Home,Hospice,Other"</formula1>
    </dataValidation>
    <dataValidation type="list" allowBlank="1" showInputMessage="1" showErrorMessage="1" sqref="P4:P54" xr:uid="{80B2665F-63E1-4E0E-A96C-58F63B72F3AE}">
      <formula1>"NH/SNF ,Home ,Other Inpatient Setting ,Unknown"</formula1>
    </dataValidation>
    <dataValidation type="list" allowBlank="1" showInputMessage="1" showErrorMessage="1" sqref="AJ4:AJ54" xr:uid="{E7CD06AD-7113-4446-B4F0-0FDAC23D2CE1}">
      <formula1>INDIRECT("Precautions")</formula1>
    </dataValidation>
    <dataValidation type="list" allowBlank="1" showInputMessage="1" showErrorMessage="1" sqref="AG4:AG54 X4:X54" xr:uid="{8C47E1B0-9926-41AF-886C-2E48DD583334}">
      <formula1>INDIRECT("Antimicrobial[Antimicrobial]")</formula1>
    </dataValidation>
    <dataValidation type="list" allowBlank="1" showInputMessage="1" showErrorMessage="1" sqref="AA4:AA54" xr:uid="{35FEE7FC-87DD-4356-A75B-124727F9EE20}">
      <formula1>INDIRECT("Antimicrobial_Origination[Antimicrobial Origination]")</formula1>
    </dataValidation>
    <dataValidation type="list" allowBlank="1" showInputMessage="1" showErrorMessage="1" sqref="H4:I54" xr:uid="{E98CD1C1-5C0A-4432-8D83-7C2CD9204E1B}">
      <formula1>"Yes, No, Unknown"</formula1>
    </dataValidation>
  </dataValidations>
  <pageMargins left="0.7" right="0.7" top="0.75" bottom="0.75" header="0.3" footer="0.3"/>
  <pageSetup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FD8D1-6B34-409B-A16F-A37E983DE59D}">
  <dimension ref="A1:AK54"/>
  <sheetViews>
    <sheetView showGridLines="0" zoomScaleNormal="100" workbookViewId="0">
      <pane xSplit="3" ySplit="3" topLeftCell="D4" activePane="bottomRight" state="frozen"/>
      <selection pane="topRight" activeCell="W1" sqref="W1"/>
      <selection pane="bottomLeft" activeCell="W1" sqref="W1"/>
      <selection pane="bottomRight" activeCell="A2" sqref="A2:C2"/>
    </sheetView>
  </sheetViews>
  <sheetFormatPr defaultColWidth="9.140625" defaultRowHeight="15" x14ac:dyDescent="0.25"/>
  <cols>
    <col min="1" max="1" width="13.42578125" style="7" customWidth="1"/>
    <col min="2" max="3" width="11" style="7" customWidth="1"/>
    <col min="4" max="4" width="14.28515625" style="7" bestFit="1" customWidth="1"/>
    <col min="5" max="9" width="14.28515625" style="7" customWidth="1"/>
    <col min="10" max="10" width="27.7109375" style="7" customWidth="1"/>
    <col min="11" max="11" width="14.140625" style="7" customWidth="1"/>
    <col min="12" max="12" width="12" style="7" customWidth="1"/>
    <col min="13" max="13" width="16.5703125" style="7" customWidth="1"/>
    <col min="14" max="14" width="14.85546875" style="7" customWidth="1"/>
    <col min="15" max="15" width="13.42578125" style="7" customWidth="1"/>
    <col min="16" max="16" width="19.7109375" style="7" customWidth="1"/>
    <col min="17" max="17" width="12" style="7" customWidth="1"/>
    <col min="18" max="18" width="13.140625" style="7" customWidth="1"/>
    <col min="19" max="19" width="15" style="7" bestFit="1" customWidth="1"/>
    <col min="20" max="20" width="12" style="7" customWidth="1"/>
    <col min="21" max="21" width="14.7109375" style="7" customWidth="1"/>
    <col min="22" max="22" width="12" style="7" customWidth="1"/>
    <col min="23" max="23" width="18" style="7" customWidth="1"/>
    <col min="24" max="24" width="18.28515625" style="7" customWidth="1"/>
    <col min="25" max="25" width="35" style="7" customWidth="1"/>
    <col min="26" max="26" width="19.140625" style="7" customWidth="1"/>
    <col min="27" max="27" width="13.140625" style="7" bestFit="1" customWidth="1"/>
    <col min="28" max="28" width="14.7109375" style="7" customWidth="1"/>
    <col min="29" max="29" width="14.85546875" style="7" customWidth="1"/>
    <col min="30" max="30" width="12" style="7" customWidth="1"/>
    <col min="31" max="31" width="23.42578125" style="7" customWidth="1"/>
    <col min="32" max="32" width="18.28515625" style="7" customWidth="1"/>
    <col min="33" max="33" width="17.85546875" style="7" customWidth="1"/>
    <col min="34" max="35" width="19.28515625" style="7" customWidth="1"/>
    <col min="36" max="36" width="13" style="7" bestFit="1" customWidth="1"/>
    <col min="37" max="37" width="11.85546875" style="7" bestFit="1" customWidth="1"/>
    <col min="38" max="16384" width="9.140625" style="7"/>
  </cols>
  <sheetData>
    <row r="1" spans="1:37" ht="39" customHeight="1" x14ac:dyDescent="0.55000000000000004">
      <c r="A1" s="72" t="s">
        <v>108</v>
      </c>
      <c r="B1" s="72"/>
      <c r="C1" s="72"/>
      <c r="D1" s="40" t="s">
        <v>239</v>
      </c>
    </row>
    <row r="2" spans="1:37" s="18" customFormat="1" x14ac:dyDescent="0.25">
      <c r="A2" s="67" t="s">
        <v>306</v>
      </c>
      <c r="B2" s="68"/>
      <c r="C2" s="68"/>
      <c r="D2" s="70" t="s">
        <v>76</v>
      </c>
      <c r="E2" s="70"/>
      <c r="F2" s="70"/>
      <c r="G2" s="71"/>
      <c r="H2" s="33"/>
      <c r="I2" s="33"/>
      <c r="J2" s="85" t="s">
        <v>77</v>
      </c>
      <c r="K2" s="86"/>
      <c r="L2" s="87"/>
      <c r="M2" s="88" t="s">
        <v>78</v>
      </c>
      <c r="N2" s="70"/>
      <c r="O2" s="70"/>
      <c r="P2" s="71"/>
      <c r="Q2" s="89" t="s">
        <v>79</v>
      </c>
      <c r="R2" s="89"/>
      <c r="S2" s="89"/>
      <c r="T2" s="89"/>
      <c r="U2" s="89"/>
      <c r="V2" s="89"/>
      <c r="W2" s="88" t="s">
        <v>253</v>
      </c>
      <c r="X2" s="70"/>
      <c r="Y2" s="70"/>
      <c r="Z2" s="70"/>
      <c r="AA2" s="70"/>
      <c r="AB2" s="70"/>
      <c r="AC2" s="70"/>
      <c r="AD2" s="70"/>
      <c r="AE2" s="70"/>
      <c r="AF2" s="70"/>
      <c r="AG2" s="70"/>
      <c r="AH2" s="71"/>
      <c r="AI2" s="90" t="s">
        <v>80</v>
      </c>
      <c r="AJ2" s="91"/>
      <c r="AK2" s="91"/>
    </row>
    <row r="3" spans="1:37" s="19" customFormat="1" ht="90" x14ac:dyDescent="0.25">
      <c r="A3" s="5" t="s">
        <v>81</v>
      </c>
      <c r="B3" s="5" t="s">
        <v>82</v>
      </c>
      <c r="C3" s="5" t="s">
        <v>83</v>
      </c>
      <c r="D3" s="5" t="s">
        <v>84</v>
      </c>
      <c r="E3" s="5" t="s">
        <v>85</v>
      </c>
      <c r="F3" s="5" t="s">
        <v>86</v>
      </c>
      <c r="G3" s="5" t="s">
        <v>87</v>
      </c>
      <c r="H3" s="5" t="s">
        <v>236</v>
      </c>
      <c r="I3" s="5" t="s">
        <v>237</v>
      </c>
      <c r="J3" s="5" t="s">
        <v>88</v>
      </c>
      <c r="K3" s="5" t="s">
        <v>89</v>
      </c>
      <c r="L3" s="5" t="s">
        <v>90</v>
      </c>
      <c r="M3" s="5" t="s">
        <v>91</v>
      </c>
      <c r="N3" s="5" t="s">
        <v>92</v>
      </c>
      <c r="O3" s="5" t="s">
        <v>93</v>
      </c>
      <c r="P3" s="38" t="s">
        <v>235</v>
      </c>
      <c r="Q3" s="5" t="s">
        <v>94</v>
      </c>
      <c r="R3" s="5" t="s">
        <v>95</v>
      </c>
      <c r="S3" s="5" t="s">
        <v>96</v>
      </c>
      <c r="T3" s="5" t="s">
        <v>97</v>
      </c>
      <c r="U3" s="5" t="s">
        <v>305</v>
      </c>
      <c r="V3" s="5" t="s">
        <v>98</v>
      </c>
      <c r="W3" s="5" t="s">
        <v>262</v>
      </c>
      <c r="X3" s="5" t="s">
        <v>254</v>
      </c>
      <c r="Y3" s="5" t="s">
        <v>255</v>
      </c>
      <c r="Z3" s="5" t="s">
        <v>99</v>
      </c>
      <c r="AA3" s="5" t="s">
        <v>256</v>
      </c>
      <c r="AB3" s="5" t="s">
        <v>257</v>
      </c>
      <c r="AC3" s="5" t="s">
        <v>258</v>
      </c>
      <c r="AD3" s="5" t="s">
        <v>100</v>
      </c>
      <c r="AE3" s="5" t="s">
        <v>101</v>
      </c>
      <c r="AF3" s="5" t="s">
        <v>259</v>
      </c>
      <c r="AG3" s="5" t="s">
        <v>260</v>
      </c>
      <c r="AH3" s="5" t="s">
        <v>261</v>
      </c>
      <c r="AI3" s="20" t="s">
        <v>102</v>
      </c>
      <c r="AJ3" s="20" t="s">
        <v>252</v>
      </c>
      <c r="AK3" s="20" t="s">
        <v>103</v>
      </c>
    </row>
    <row r="4" spans="1:37" x14ac:dyDescent="0.25">
      <c r="A4" s="6"/>
      <c r="B4" s="6"/>
      <c r="C4" s="6"/>
      <c r="D4" s="8"/>
      <c r="E4" s="8"/>
      <c r="F4" s="6"/>
      <c r="G4" s="6"/>
      <c r="H4" s="6"/>
      <c r="I4" s="6"/>
      <c r="J4" s="6"/>
      <c r="K4" s="8"/>
      <c r="L4" s="6"/>
      <c r="M4" s="8"/>
      <c r="N4" s="8"/>
      <c r="O4" s="6"/>
      <c r="P4" s="6"/>
      <c r="Q4" s="6"/>
      <c r="R4" s="8"/>
      <c r="S4" s="6"/>
      <c r="T4" s="6"/>
      <c r="U4" s="6"/>
      <c r="V4" s="6"/>
      <c r="W4" s="64" t="str">
        <f>IF(X4="","",IFERROR(_xlfn.XLOOKUP(X4,Lookups!$H:$H,Lookups!$G:$G,""),""))</f>
        <v/>
      </c>
      <c r="X4" s="6"/>
      <c r="Y4" s="39" t="str">
        <f>IF(X4="","",IFERROR(_xlfn.XLOOKUP(X4,Lookups!$H:$H,Lookups!$I:$I,""),""))</f>
        <v/>
      </c>
      <c r="Z4" s="6"/>
      <c r="AA4" s="6"/>
      <c r="AB4" s="8"/>
      <c r="AC4" s="8"/>
      <c r="AD4" s="39" t="str">
        <f t="shared" ref="AD4:AD51" si="0">IF(OR(ISBLANK(AB4),ISBLANK(AC4)),"",(AC4-AB4)+1)</f>
        <v/>
      </c>
      <c r="AE4" s="6"/>
      <c r="AF4" s="6"/>
      <c r="AG4" s="6"/>
      <c r="AH4" s="39" t="str">
        <f>IF(AG4="","",IFERROR(_xlfn.XLOOKUP(AG4,Lookups!$H$2:$H$103,Lookups!$I$2:$I$103,""),""))</f>
        <v/>
      </c>
      <c r="AI4" s="6"/>
      <c r="AJ4" s="47"/>
      <c r="AK4" s="8"/>
    </row>
    <row r="5" spans="1:37" x14ac:dyDescent="0.25">
      <c r="A5" s="6"/>
      <c r="B5" s="6"/>
      <c r="C5" s="6"/>
      <c r="D5" s="8"/>
      <c r="E5" s="8"/>
      <c r="F5" s="6"/>
      <c r="G5" s="6"/>
      <c r="H5" s="6"/>
      <c r="I5" s="6"/>
      <c r="J5" s="6"/>
      <c r="K5" s="8"/>
      <c r="L5" s="6"/>
      <c r="M5" s="8"/>
      <c r="N5" s="8"/>
      <c r="O5" s="6"/>
      <c r="P5" s="6"/>
      <c r="Q5" s="6"/>
      <c r="R5" s="8"/>
      <c r="S5" s="6"/>
      <c r="T5" s="6"/>
      <c r="U5" s="6"/>
      <c r="V5" s="6"/>
      <c r="W5" s="64" t="str">
        <f>IF(X5="","",IFERROR(_xlfn.XLOOKUP(X5,Lookups!$H:$H,Lookups!$G:$G,""),""))</f>
        <v/>
      </c>
      <c r="X5" s="6"/>
      <c r="Y5" s="39" t="str">
        <f>IF(X5="","",IFERROR(_xlfn.XLOOKUP(X5,Lookups!$H:$H,Lookups!$I:$I,""),""))</f>
        <v/>
      </c>
      <c r="Z5" s="6"/>
      <c r="AA5" s="6"/>
      <c r="AB5" s="8"/>
      <c r="AC5" s="8"/>
      <c r="AD5" s="39" t="str">
        <f t="shared" si="0"/>
        <v/>
      </c>
      <c r="AE5" s="6"/>
      <c r="AF5" s="6"/>
      <c r="AG5" s="6"/>
      <c r="AH5" s="39" t="str">
        <f>IF(AG5="","",IFERROR(_xlfn.XLOOKUP(AG5,Lookups!$H$2:$H$103,Lookups!$I$2:$I$103,""),""))</f>
        <v/>
      </c>
      <c r="AI5" s="6"/>
      <c r="AJ5" s="47"/>
      <c r="AK5" s="8"/>
    </row>
    <row r="6" spans="1:37" x14ac:dyDescent="0.25">
      <c r="A6" s="6"/>
      <c r="B6" s="6"/>
      <c r="C6" s="6"/>
      <c r="D6" s="8"/>
      <c r="E6" s="8"/>
      <c r="F6" s="6"/>
      <c r="G6" s="6"/>
      <c r="H6" s="6"/>
      <c r="I6" s="6"/>
      <c r="J6" s="6"/>
      <c r="K6" s="8"/>
      <c r="L6" s="6"/>
      <c r="M6" s="8"/>
      <c r="N6" s="8"/>
      <c r="O6" s="6"/>
      <c r="P6" s="6"/>
      <c r="Q6" s="6"/>
      <c r="R6" s="8"/>
      <c r="S6" s="6"/>
      <c r="T6" s="6"/>
      <c r="U6" s="6"/>
      <c r="V6" s="6"/>
      <c r="W6" s="64" t="str">
        <f>IF(X6="","",IFERROR(_xlfn.XLOOKUP(X6,Lookups!$H:$H,Lookups!$G:$G,""),""))</f>
        <v/>
      </c>
      <c r="X6" s="6"/>
      <c r="Y6" s="39" t="str">
        <f>IF(X6="","",IFERROR(_xlfn.XLOOKUP(X6,Lookups!$H:$H,Lookups!$I:$I,""),""))</f>
        <v/>
      </c>
      <c r="Z6" s="6"/>
      <c r="AA6" s="6"/>
      <c r="AB6" s="8"/>
      <c r="AC6" s="8"/>
      <c r="AD6" s="39" t="str">
        <f t="shared" si="0"/>
        <v/>
      </c>
      <c r="AE6" s="6"/>
      <c r="AF6" s="6"/>
      <c r="AG6" s="6"/>
      <c r="AH6" s="39" t="str">
        <f>IF(AG6="","",IFERROR(_xlfn.XLOOKUP(AG6,Lookups!$H$2:$H$103,Lookups!$I$2:$I$103,""),""))</f>
        <v/>
      </c>
      <c r="AI6" s="6"/>
      <c r="AJ6" s="47"/>
      <c r="AK6" s="8"/>
    </row>
    <row r="7" spans="1:37" x14ac:dyDescent="0.25">
      <c r="A7" s="6"/>
      <c r="B7" s="6"/>
      <c r="C7" s="6"/>
      <c r="D7" s="8"/>
      <c r="E7" s="8"/>
      <c r="F7" s="6"/>
      <c r="G7" s="6"/>
      <c r="H7" s="6"/>
      <c r="I7" s="6"/>
      <c r="J7" s="6"/>
      <c r="K7" s="8"/>
      <c r="L7" s="6"/>
      <c r="M7" s="8"/>
      <c r="N7" s="8"/>
      <c r="O7" s="6"/>
      <c r="P7" s="6"/>
      <c r="Q7" s="6"/>
      <c r="R7" s="8"/>
      <c r="S7" s="6"/>
      <c r="T7" s="6"/>
      <c r="U7" s="6"/>
      <c r="V7" s="6"/>
      <c r="W7" s="64" t="str">
        <f>IF(X7="","",IFERROR(_xlfn.XLOOKUP(X7,Lookups!$H:$H,Lookups!$G:$G,""),""))</f>
        <v/>
      </c>
      <c r="X7" s="6"/>
      <c r="Y7" s="39" t="str">
        <f>IF(X7="","",IFERROR(_xlfn.XLOOKUP(X7,Lookups!$H:$H,Lookups!$I:$I,""),""))</f>
        <v/>
      </c>
      <c r="Z7" s="6"/>
      <c r="AA7" s="6"/>
      <c r="AB7" s="8"/>
      <c r="AC7" s="8"/>
      <c r="AD7" s="39" t="str">
        <f t="shared" si="0"/>
        <v/>
      </c>
      <c r="AE7" s="6"/>
      <c r="AF7" s="6"/>
      <c r="AG7" s="6"/>
      <c r="AH7" s="39" t="str">
        <f>IF(AG7="","",IFERROR(_xlfn.XLOOKUP(AG7,Lookups!$H$2:$H$103,Lookups!$I$2:$I$103,""),""))</f>
        <v/>
      </c>
      <c r="AI7" s="6"/>
      <c r="AJ7" s="47"/>
      <c r="AK7" s="8"/>
    </row>
    <row r="8" spans="1:37" x14ac:dyDescent="0.25">
      <c r="A8" s="6"/>
      <c r="B8" s="6"/>
      <c r="C8" s="6"/>
      <c r="D8" s="8"/>
      <c r="E8" s="8"/>
      <c r="F8" s="6"/>
      <c r="G8" s="6"/>
      <c r="H8" s="6"/>
      <c r="I8" s="6"/>
      <c r="J8" s="6"/>
      <c r="K8" s="8"/>
      <c r="L8" s="6"/>
      <c r="M8" s="8"/>
      <c r="N8" s="8"/>
      <c r="O8" s="6"/>
      <c r="P8" s="6"/>
      <c r="Q8" s="6"/>
      <c r="R8" s="8"/>
      <c r="S8" s="6"/>
      <c r="T8" s="6"/>
      <c r="U8" s="6"/>
      <c r="V8" s="6"/>
      <c r="W8" s="64" t="str">
        <f>IF(X8="","",IFERROR(_xlfn.XLOOKUP(X8,Lookups!$H:$H,Lookups!$G:$G,""),""))</f>
        <v/>
      </c>
      <c r="X8" s="6"/>
      <c r="Y8" s="39" t="str">
        <f>IF(X8="","",IFERROR(_xlfn.XLOOKUP(X8,Lookups!$H:$H,Lookups!$I:$I,""),""))</f>
        <v/>
      </c>
      <c r="Z8" s="6"/>
      <c r="AA8" s="6"/>
      <c r="AB8" s="8"/>
      <c r="AC8" s="8"/>
      <c r="AD8" s="39" t="str">
        <f t="shared" si="0"/>
        <v/>
      </c>
      <c r="AE8" s="6"/>
      <c r="AF8" s="6"/>
      <c r="AG8" s="6"/>
      <c r="AH8" s="39" t="str">
        <f>IF(AG8="","",IFERROR(_xlfn.XLOOKUP(AG8,Lookups!$H$2:$H$103,Lookups!$I$2:$I$103,""),""))</f>
        <v/>
      </c>
      <c r="AI8" s="6"/>
      <c r="AJ8" s="47"/>
      <c r="AK8" s="8"/>
    </row>
    <row r="9" spans="1:37" x14ac:dyDescent="0.25">
      <c r="A9" s="6"/>
      <c r="B9" s="6"/>
      <c r="C9" s="6"/>
      <c r="D9" s="8"/>
      <c r="E9" s="8"/>
      <c r="F9" s="6"/>
      <c r="G9" s="6"/>
      <c r="H9" s="6"/>
      <c r="I9" s="6"/>
      <c r="J9" s="6"/>
      <c r="K9" s="8"/>
      <c r="L9" s="6"/>
      <c r="M9" s="8"/>
      <c r="N9" s="8"/>
      <c r="O9" s="6"/>
      <c r="P9" s="6"/>
      <c r="Q9" s="6"/>
      <c r="R9" s="8"/>
      <c r="S9" s="6"/>
      <c r="T9" s="6"/>
      <c r="U9" s="6"/>
      <c r="V9" s="6"/>
      <c r="W9" s="64" t="str">
        <f>IF(X9="","",IFERROR(_xlfn.XLOOKUP(X9,Lookups!$H:$H,Lookups!$G:$G,""),""))</f>
        <v/>
      </c>
      <c r="X9" s="6"/>
      <c r="Y9" s="39" t="str">
        <f>IF(X9="","",IFERROR(_xlfn.XLOOKUP(X9,Lookups!$H:$H,Lookups!$I:$I,""),""))</f>
        <v/>
      </c>
      <c r="Z9" s="6"/>
      <c r="AA9" s="6"/>
      <c r="AB9" s="8"/>
      <c r="AC9" s="8"/>
      <c r="AD9" s="39" t="str">
        <f t="shared" si="0"/>
        <v/>
      </c>
      <c r="AE9" s="6"/>
      <c r="AF9" s="6"/>
      <c r="AG9" s="6"/>
      <c r="AH9" s="39" t="str">
        <f>IF(AG9="","",IFERROR(_xlfn.XLOOKUP(AG9,Lookups!$H$2:$H$103,Lookups!$I$2:$I$103,""),""))</f>
        <v/>
      </c>
      <c r="AI9" s="6"/>
      <c r="AJ9" s="47"/>
      <c r="AK9" s="8"/>
    </row>
    <row r="10" spans="1:37" x14ac:dyDescent="0.25">
      <c r="A10" s="6"/>
      <c r="B10" s="6"/>
      <c r="C10" s="6"/>
      <c r="D10" s="8"/>
      <c r="E10" s="8"/>
      <c r="F10" s="6"/>
      <c r="G10" s="6"/>
      <c r="H10" s="6"/>
      <c r="I10" s="6"/>
      <c r="J10" s="6"/>
      <c r="K10" s="8"/>
      <c r="L10" s="6"/>
      <c r="M10" s="8"/>
      <c r="N10" s="8"/>
      <c r="O10" s="6"/>
      <c r="P10" s="6"/>
      <c r="Q10" s="6"/>
      <c r="R10" s="8"/>
      <c r="S10" s="6"/>
      <c r="T10" s="6"/>
      <c r="U10" s="6"/>
      <c r="V10" s="6"/>
      <c r="W10" s="64" t="str">
        <f>IF(X10="","",IFERROR(_xlfn.XLOOKUP(X10,Lookups!$H:$H,Lookups!$G:$G,""),""))</f>
        <v/>
      </c>
      <c r="X10" s="6"/>
      <c r="Y10" s="39" t="str">
        <f>IF(X10="","",IFERROR(_xlfn.XLOOKUP(X10,Lookups!$H:$H,Lookups!$I:$I,""),""))</f>
        <v/>
      </c>
      <c r="Z10" s="6"/>
      <c r="AA10" s="6"/>
      <c r="AB10" s="8"/>
      <c r="AC10" s="8"/>
      <c r="AD10" s="39" t="str">
        <f t="shared" si="0"/>
        <v/>
      </c>
      <c r="AE10" s="6"/>
      <c r="AF10" s="6"/>
      <c r="AG10" s="6"/>
      <c r="AH10" s="39" t="str">
        <f>IF(AG10="","",IFERROR(_xlfn.XLOOKUP(AG10,Lookups!$H$2:$H$103,Lookups!$I$2:$I$103,""),""))</f>
        <v/>
      </c>
      <c r="AI10" s="6"/>
      <c r="AJ10" s="47"/>
      <c r="AK10" s="8"/>
    </row>
    <row r="11" spans="1:37" x14ac:dyDescent="0.25">
      <c r="A11" s="6"/>
      <c r="B11" s="6"/>
      <c r="C11" s="6"/>
      <c r="D11" s="8"/>
      <c r="E11" s="8"/>
      <c r="F11" s="6"/>
      <c r="G11" s="6"/>
      <c r="H11" s="6"/>
      <c r="I11" s="6"/>
      <c r="J11" s="6"/>
      <c r="K11" s="8"/>
      <c r="L11" s="6"/>
      <c r="M11" s="8"/>
      <c r="N11" s="8"/>
      <c r="O11" s="6"/>
      <c r="P11" s="6"/>
      <c r="Q11" s="6"/>
      <c r="R11" s="8"/>
      <c r="S11" s="6"/>
      <c r="T11" s="6"/>
      <c r="U11" s="6"/>
      <c r="V11" s="6"/>
      <c r="W11" s="64" t="str">
        <f>IF(X11="","",IFERROR(_xlfn.XLOOKUP(X11,Lookups!$H:$H,Lookups!$G:$G,""),""))</f>
        <v/>
      </c>
      <c r="X11" s="6"/>
      <c r="Y11" s="39" t="str">
        <f>IF(X11="","",IFERROR(_xlfn.XLOOKUP(X11,Lookups!$H:$H,Lookups!$I:$I,""),""))</f>
        <v/>
      </c>
      <c r="Z11" s="6"/>
      <c r="AA11" s="6"/>
      <c r="AB11" s="8"/>
      <c r="AC11" s="8"/>
      <c r="AD11" s="39" t="str">
        <f t="shared" si="0"/>
        <v/>
      </c>
      <c r="AE11" s="6"/>
      <c r="AF11" s="6"/>
      <c r="AG11" s="6"/>
      <c r="AH11" s="39" t="str">
        <f>IF(AG11="","",IFERROR(_xlfn.XLOOKUP(AG11,Lookups!$H$2:$H$103,Lookups!$I$2:$I$103,""),""))</f>
        <v/>
      </c>
      <c r="AI11" s="6"/>
      <c r="AJ11" s="47"/>
      <c r="AK11" s="8"/>
    </row>
    <row r="12" spans="1:37" x14ac:dyDescent="0.25">
      <c r="A12" s="6"/>
      <c r="B12" s="6"/>
      <c r="C12" s="6"/>
      <c r="D12" s="8"/>
      <c r="E12" s="8"/>
      <c r="F12" s="6"/>
      <c r="G12" s="6"/>
      <c r="H12" s="6"/>
      <c r="I12" s="6"/>
      <c r="J12" s="6"/>
      <c r="K12" s="8"/>
      <c r="L12" s="6"/>
      <c r="M12" s="8"/>
      <c r="N12" s="8"/>
      <c r="O12" s="6"/>
      <c r="P12" s="6"/>
      <c r="Q12" s="6"/>
      <c r="R12" s="8"/>
      <c r="S12" s="6"/>
      <c r="T12" s="6"/>
      <c r="U12" s="6"/>
      <c r="V12" s="6"/>
      <c r="W12" s="64" t="str">
        <f>IF(X12="","",IFERROR(_xlfn.XLOOKUP(X12,Lookups!$H:$H,Lookups!$G:$G,""),""))</f>
        <v/>
      </c>
      <c r="X12" s="6"/>
      <c r="Y12" s="39" t="str">
        <f>IF(X12="","",IFERROR(_xlfn.XLOOKUP(X12,Lookups!$H:$H,Lookups!$I:$I,""),""))</f>
        <v/>
      </c>
      <c r="Z12" s="6"/>
      <c r="AA12" s="6"/>
      <c r="AB12" s="8"/>
      <c r="AC12" s="8"/>
      <c r="AD12" s="39" t="str">
        <f t="shared" si="0"/>
        <v/>
      </c>
      <c r="AE12" s="6"/>
      <c r="AF12" s="6"/>
      <c r="AG12" s="6"/>
      <c r="AH12" s="39" t="str">
        <f>IF(AG12="","",IFERROR(_xlfn.XLOOKUP(AG12,Lookups!$H$2:$H$103,Lookups!$I$2:$I$103,""),""))</f>
        <v/>
      </c>
      <c r="AI12" s="6"/>
      <c r="AJ12" s="47"/>
      <c r="AK12" s="8"/>
    </row>
    <row r="13" spans="1:37" x14ac:dyDescent="0.25">
      <c r="A13" s="6"/>
      <c r="B13" s="6"/>
      <c r="C13" s="6"/>
      <c r="D13" s="8"/>
      <c r="E13" s="8"/>
      <c r="F13" s="6"/>
      <c r="G13" s="6"/>
      <c r="H13" s="6"/>
      <c r="I13" s="6"/>
      <c r="J13" s="6"/>
      <c r="K13" s="8"/>
      <c r="L13" s="6"/>
      <c r="M13" s="8"/>
      <c r="N13" s="8"/>
      <c r="O13" s="6"/>
      <c r="P13" s="6"/>
      <c r="Q13" s="6"/>
      <c r="R13" s="8"/>
      <c r="S13" s="6"/>
      <c r="T13" s="6"/>
      <c r="U13" s="6"/>
      <c r="V13" s="6"/>
      <c r="W13" s="64" t="str">
        <f>IF(X13="","",IFERROR(_xlfn.XLOOKUP(X13,Lookups!$H:$H,Lookups!$G:$G,""),""))</f>
        <v/>
      </c>
      <c r="X13" s="6"/>
      <c r="Y13" s="39" t="str">
        <f>IF(X13="","",IFERROR(_xlfn.XLOOKUP(X13,Lookups!$H:$H,Lookups!$I:$I,""),""))</f>
        <v/>
      </c>
      <c r="Z13" s="6"/>
      <c r="AA13" s="6"/>
      <c r="AB13" s="8"/>
      <c r="AC13" s="8"/>
      <c r="AD13" s="39" t="str">
        <f t="shared" si="0"/>
        <v/>
      </c>
      <c r="AE13" s="6"/>
      <c r="AF13" s="6"/>
      <c r="AG13" s="6"/>
      <c r="AH13" s="39" t="str">
        <f>IF(AG13="","",IFERROR(_xlfn.XLOOKUP(AG13,Lookups!$H$2:$H$103,Lookups!$I$2:$I$103,""),""))</f>
        <v/>
      </c>
      <c r="AI13" s="6"/>
      <c r="AJ13" s="47"/>
      <c r="AK13" s="8"/>
    </row>
    <row r="14" spans="1:37" x14ac:dyDescent="0.25">
      <c r="A14" s="6"/>
      <c r="B14" s="6"/>
      <c r="C14" s="6"/>
      <c r="D14" s="8"/>
      <c r="E14" s="8"/>
      <c r="F14" s="6"/>
      <c r="G14" s="6"/>
      <c r="H14" s="6"/>
      <c r="I14" s="6"/>
      <c r="J14" s="6"/>
      <c r="K14" s="8"/>
      <c r="L14" s="6"/>
      <c r="M14" s="8"/>
      <c r="N14" s="8"/>
      <c r="O14" s="6"/>
      <c r="P14" s="6"/>
      <c r="Q14" s="6"/>
      <c r="R14" s="8"/>
      <c r="S14" s="6"/>
      <c r="T14" s="6"/>
      <c r="U14" s="6"/>
      <c r="V14" s="6"/>
      <c r="W14" s="64" t="str">
        <f>IF(X14="","",IFERROR(_xlfn.XLOOKUP(X14,Lookups!$H:$H,Lookups!$G:$G,""),""))</f>
        <v/>
      </c>
      <c r="X14" s="6"/>
      <c r="Y14" s="39" t="str">
        <f>IF(X14="","",IFERROR(_xlfn.XLOOKUP(X14,Lookups!$H:$H,Lookups!$I:$I,""),""))</f>
        <v/>
      </c>
      <c r="Z14" s="6"/>
      <c r="AA14" s="6"/>
      <c r="AB14" s="8"/>
      <c r="AC14" s="8"/>
      <c r="AD14" s="39" t="str">
        <f t="shared" si="0"/>
        <v/>
      </c>
      <c r="AE14" s="6"/>
      <c r="AF14" s="6"/>
      <c r="AG14" s="6"/>
      <c r="AH14" s="39" t="str">
        <f>IF(AG14="","",IFERROR(_xlfn.XLOOKUP(AG14,Lookups!$H$2:$H$103,Lookups!$I$2:$I$103,""),""))</f>
        <v/>
      </c>
      <c r="AI14" s="6"/>
      <c r="AJ14" s="47"/>
      <c r="AK14" s="8"/>
    </row>
    <row r="15" spans="1:37" x14ac:dyDescent="0.25">
      <c r="A15" s="6"/>
      <c r="B15" s="6"/>
      <c r="C15" s="6"/>
      <c r="D15" s="8"/>
      <c r="E15" s="8"/>
      <c r="F15" s="6"/>
      <c r="G15" s="6"/>
      <c r="H15" s="6"/>
      <c r="I15" s="6"/>
      <c r="J15" s="6"/>
      <c r="K15" s="8"/>
      <c r="L15" s="6"/>
      <c r="M15" s="8"/>
      <c r="N15" s="8"/>
      <c r="O15" s="6"/>
      <c r="P15" s="6"/>
      <c r="Q15" s="6"/>
      <c r="R15" s="8"/>
      <c r="S15" s="6"/>
      <c r="T15" s="6"/>
      <c r="U15" s="6"/>
      <c r="V15" s="6"/>
      <c r="W15" s="64" t="str">
        <f>IF(X15="","",IFERROR(_xlfn.XLOOKUP(X15,Lookups!$H:$H,Lookups!$G:$G,""),""))</f>
        <v/>
      </c>
      <c r="X15" s="6"/>
      <c r="Y15" s="39" t="str">
        <f>IF(X15="","",IFERROR(_xlfn.XLOOKUP(X15,Lookups!$H:$H,Lookups!$I:$I,""),""))</f>
        <v/>
      </c>
      <c r="Z15" s="6"/>
      <c r="AA15" s="6"/>
      <c r="AB15" s="8"/>
      <c r="AC15" s="8"/>
      <c r="AD15" s="39" t="str">
        <f t="shared" si="0"/>
        <v/>
      </c>
      <c r="AE15" s="6"/>
      <c r="AF15" s="6"/>
      <c r="AG15" s="6"/>
      <c r="AH15" s="39" t="str">
        <f>IF(AG15="","",IFERROR(_xlfn.XLOOKUP(AG15,Lookups!$H$2:$H$103,Lookups!$I$2:$I$103,""),""))</f>
        <v/>
      </c>
      <c r="AI15" s="6"/>
      <c r="AJ15" s="47"/>
      <c r="AK15" s="8"/>
    </row>
    <row r="16" spans="1:37" x14ac:dyDescent="0.25">
      <c r="A16" s="6"/>
      <c r="B16" s="6"/>
      <c r="C16" s="6"/>
      <c r="D16" s="8"/>
      <c r="E16" s="8"/>
      <c r="F16" s="6"/>
      <c r="G16" s="6"/>
      <c r="H16" s="6"/>
      <c r="I16" s="6"/>
      <c r="J16" s="6"/>
      <c r="K16" s="8"/>
      <c r="L16" s="6"/>
      <c r="M16" s="8"/>
      <c r="N16" s="8"/>
      <c r="O16" s="6"/>
      <c r="P16" s="6"/>
      <c r="Q16" s="6"/>
      <c r="R16" s="8"/>
      <c r="S16" s="6"/>
      <c r="T16" s="6"/>
      <c r="U16" s="6"/>
      <c r="V16" s="6"/>
      <c r="W16" s="64" t="str">
        <f>IF(X16="","",IFERROR(_xlfn.XLOOKUP(X16,Lookups!$H:$H,Lookups!$G:$G,""),""))</f>
        <v/>
      </c>
      <c r="X16" s="6"/>
      <c r="Y16" s="39" t="str">
        <f>IF(X16="","",IFERROR(_xlfn.XLOOKUP(X16,Lookups!$H:$H,Lookups!$I:$I,""),""))</f>
        <v/>
      </c>
      <c r="Z16" s="6"/>
      <c r="AA16" s="6"/>
      <c r="AB16" s="8"/>
      <c r="AC16" s="8"/>
      <c r="AD16" s="39" t="str">
        <f t="shared" si="0"/>
        <v/>
      </c>
      <c r="AE16" s="6"/>
      <c r="AF16" s="6"/>
      <c r="AG16" s="6"/>
      <c r="AH16" s="39" t="str">
        <f>IF(AG16="","",IFERROR(_xlfn.XLOOKUP(AG16,Lookups!$H$2:$H$103,Lookups!$I$2:$I$103,""),""))</f>
        <v/>
      </c>
      <c r="AI16" s="6"/>
      <c r="AJ16" s="47"/>
      <c r="AK16" s="8"/>
    </row>
    <row r="17" spans="1:37" x14ac:dyDescent="0.25">
      <c r="A17" s="6"/>
      <c r="B17" s="6"/>
      <c r="C17" s="6"/>
      <c r="D17" s="8"/>
      <c r="E17" s="8"/>
      <c r="F17" s="6"/>
      <c r="G17" s="6"/>
      <c r="H17" s="6"/>
      <c r="I17" s="6"/>
      <c r="J17" s="6"/>
      <c r="K17" s="8"/>
      <c r="L17" s="6"/>
      <c r="M17" s="8"/>
      <c r="N17" s="8"/>
      <c r="O17" s="6"/>
      <c r="P17" s="6"/>
      <c r="Q17" s="6"/>
      <c r="R17" s="8"/>
      <c r="S17" s="6"/>
      <c r="T17" s="6"/>
      <c r="U17" s="6"/>
      <c r="V17" s="6"/>
      <c r="W17" s="64" t="str">
        <f>IF(X17="","",IFERROR(_xlfn.XLOOKUP(X17,Lookups!$H:$H,Lookups!$G:$G,""),""))</f>
        <v/>
      </c>
      <c r="X17" s="6"/>
      <c r="Y17" s="39" t="str">
        <f>IF(X17="","",IFERROR(_xlfn.XLOOKUP(X17,Lookups!$H:$H,Lookups!$I:$I,""),""))</f>
        <v/>
      </c>
      <c r="Z17" s="6"/>
      <c r="AA17" s="6"/>
      <c r="AB17" s="8"/>
      <c r="AC17" s="8"/>
      <c r="AD17" s="39" t="str">
        <f t="shared" si="0"/>
        <v/>
      </c>
      <c r="AE17" s="6"/>
      <c r="AF17" s="6"/>
      <c r="AG17" s="6"/>
      <c r="AH17" s="39" t="str">
        <f>IF(AG17="","",IFERROR(_xlfn.XLOOKUP(AG17,Lookups!$H$2:$H$103,Lookups!$I$2:$I$103,""),""))</f>
        <v/>
      </c>
      <c r="AI17" s="6"/>
      <c r="AJ17" s="47"/>
      <c r="AK17" s="8"/>
    </row>
    <row r="18" spans="1:37" x14ac:dyDescent="0.25">
      <c r="A18" s="6"/>
      <c r="B18" s="6"/>
      <c r="C18" s="6"/>
      <c r="D18" s="8"/>
      <c r="E18" s="8"/>
      <c r="F18" s="6"/>
      <c r="G18" s="6"/>
      <c r="H18" s="6"/>
      <c r="I18" s="6"/>
      <c r="J18" s="6"/>
      <c r="K18" s="8"/>
      <c r="L18" s="6"/>
      <c r="M18" s="8"/>
      <c r="N18" s="8"/>
      <c r="O18" s="6"/>
      <c r="P18" s="6"/>
      <c r="Q18" s="6"/>
      <c r="R18" s="8"/>
      <c r="S18" s="6"/>
      <c r="T18" s="6"/>
      <c r="U18" s="6"/>
      <c r="V18" s="6"/>
      <c r="W18" s="64" t="str">
        <f>IF(X18="","",IFERROR(_xlfn.XLOOKUP(X18,Lookups!$H:$H,Lookups!$G:$G,""),""))</f>
        <v/>
      </c>
      <c r="X18" s="6"/>
      <c r="Y18" s="39" t="str">
        <f>IF(X18="","",IFERROR(_xlfn.XLOOKUP(X18,Lookups!$H:$H,Lookups!$I:$I,""),""))</f>
        <v/>
      </c>
      <c r="Z18" s="6"/>
      <c r="AA18" s="6"/>
      <c r="AB18" s="8"/>
      <c r="AC18" s="8"/>
      <c r="AD18" s="39" t="str">
        <f t="shared" si="0"/>
        <v/>
      </c>
      <c r="AE18" s="6"/>
      <c r="AF18" s="6"/>
      <c r="AG18" s="6"/>
      <c r="AH18" s="39" t="str">
        <f>IF(AG18="","",IFERROR(_xlfn.XLOOKUP(AG18,Lookups!$H$2:$H$103,Lookups!$I$2:$I$103,""),""))</f>
        <v/>
      </c>
      <c r="AI18" s="6"/>
      <c r="AJ18" s="47"/>
      <c r="AK18" s="8"/>
    </row>
    <row r="19" spans="1:37" x14ac:dyDescent="0.25">
      <c r="A19" s="6"/>
      <c r="B19" s="6"/>
      <c r="C19" s="6"/>
      <c r="D19" s="8"/>
      <c r="E19" s="8"/>
      <c r="F19" s="6"/>
      <c r="G19" s="6"/>
      <c r="H19" s="6"/>
      <c r="I19" s="6"/>
      <c r="J19" s="6"/>
      <c r="K19" s="8"/>
      <c r="L19" s="6"/>
      <c r="M19" s="8"/>
      <c r="N19" s="8"/>
      <c r="O19" s="6"/>
      <c r="P19" s="6"/>
      <c r="Q19" s="6"/>
      <c r="R19" s="8"/>
      <c r="S19" s="6"/>
      <c r="T19" s="6"/>
      <c r="U19" s="6"/>
      <c r="V19" s="6"/>
      <c r="W19" s="64" t="str">
        <f>IF(X19="","",IFERROR(_xlfn.XLOOKUP(X19,Lookups!$H:$H,Lookups!$G:$G,""),""))</f>
        <v/>
      </c>
      <c r="X19" s="6"/>
      <c r="Y19" s="39" t="str">
        <f>IF(X19="","",IFERROR(_xlfn.XLOOKUP(X19,Lookups!$H:$H,Lookups!$I:$I,""),""))</f>
        <v/>
      </c>
      <c r="Z19" s="6"/>
      <c r="AA19" s="6"/>
      <c r="AB19" s="8"/>
      <c r="AC19" s="8"/>
      <c r="AD19" s="39" t="str">
        <f t="shared" si="0"/>
        <v/>
      </c>
      <c r="AE19" s="6"/>
      <c r="AF19" s="6"/>
      <c r="AG19" s="6"/>
      <c r="AH19" s="39" t="str">
        <f>IF(AG19="","",IFERROR(_xlfn.XLOOKUP(AG19,Lookups!$H$2:$H$103,Lookups!$I$2:$I$103,""),""))</f>
        <v/>
      </c>
      <c r="AI19" s="6"/>
      <c r="AJ19" s="47"/>
      <c r="AK19" s="8"/>
    </row>
    <row r="20" spans="1:37" x14ac:dyDescent="0.25">
      <c r="A20" s="6"/>
      <c r="B20" s="6"/>
      <c r="C20" s="6"/>
      <c r="D20" s="8"/>
      <c r="E20" s="8"/>
      <c r="F20" s="6"/>
      <c r="G20" s="6"/>
      <c r="H20" s="6"/>
      <c r="I20" s="6"/>
      <c r="J20" s="6"/>
      <c r="K20" s="8"/>
      <c r="L20" s="6"/>
      <c r="M20" s="8"/>
      <c r="N20" s="8"/>
      <c r="O20" s="6"/>
      <c r="P20" s="6"/>
      <c r="Q20" s="6"/>
      <c r="R20" s="8"/>
      <c r="S20" s="6"/>
      <c r="T20" s="6"/>
      <c r="U20" s="6"/>
      <c r="V20" s="6"/>
      <c r="W20" s="64" t="str">
        <f>IF(X20="","",IFERROR(_xlfn.XLOOKUP(X20,Lookups!$H:$H,Lookups!$G:$G,""),""))</f>
        <v/>
      </c>
      <c r="X20" s="6"/>
      <c r="Y20" s="39" t="str">
        <f>IF(X20="","",IFERROR(_xlfn.XLOOKUP(X20,Lookups!$H:$H,Lookups!$I:$I,""),""))</f>
        <v/>
      </c>
      <c r="Z20" s="6"/>
      <c r="AA20" s="6"/>
      <c r="AB20" s="8"/>
      <c r="AC20" s="8"/>
      <c r="AD20" s="39" t="str">
        <f t="shared" si="0"/>
        <v/>
      </c>
      <c r="AE20" s="6"/>
      <c r="AF20" s="6"/>
      <c r="AG20" s="6"/>
      <c r="AH20" s="39" t="str">
        <f>IF(AG20="","",IFERROR(_xlfn.XLOOKUP(AG20,Lookups!$H$2:$H$103,Lookups!$I$2:$I$103,""),""))</f>
        <v/>
      </c>
      <c r="AI20" s="6"/>
      <c r="AJ20" s="47"/>
      <c r="AK20" s="8"/>
    </row>
    <row r="21" spans="1:37" x14ac:dyDescent="0.25">
      <c r="A21" s="6"/>
      <c r="B21" s="6"/>
      <c r="C21" s="6"/>
      <c r="D21" s="8"/>
      <c r="E21" s="8"/>
      <c r="F21" s="6"/>
      <c r="G21" s="6"/>
      <c r="H21" s="6"/>
      <c r="I21" s="6"/>
      <c r="J21" s="6"/>
      <c r="K21" s="8"/>
      <c r="L21" s="6"/>
      <c r="M21" s="8"/>
      <c r="N21" s="8"/>
      <c r="O21" s="6"/>
      <c r="P21" s="6"/>
      <c r="Q21" s="6"/>
      <c r="R21" s="8"/>
      <c r="S21" s="6"/>
      <c r="T21" s="6"/>
      <c r="U21" s="6"/>
      <c r="V21" s="6"/>
      <c r="W21" s="64" t="str">
        <f>IF(X21="","",IFERROR(_xlfn.XLOOKUP(X21,Lookups!$H:$H,Lookups!$G:$G,""),""))</f>
        <v/>
      </c>
      <c r="X21" s="6"/>
      <c r="Y21" s="39" t="str">
        <f>IF(X21="","",IFERROR(_xlfn.XLOOKUP(X21,Lookups!$H:$H,Lookups!$I:$I,""),""))</f>
        <v/>
      </c>
      <c r="Z21" s="6"/>
      <c r="AA21" s="6"/>
      <c r="AB21" s="8"/>
      <c r="AC21" s="8"/>
      <c r="AD21" s="39" t="str">
        <f t="shared" si="0"/>
        <v/>
      </c>
      <c r="AE21" s="6"/>
      <c r="AF21" s="6"/>
      <c r="AG21" s="6"/>
      <c r="AH21" s="39" t="str">
        <f>IF(AG21="","",IFERROR(_xlfn.XLOOKUP(AG21,Lookups!$H$2:$H$103,Lookups!$I$2:$I$103,""),""))</f>
        <v/>
      </c>
      <c r="AI21" s="6"/>
      <c r="AJ21" s="47"/>
      <c r="AK21" s="8"/>
    </row>
    <row r="22" spans="1:37" x14ac:dyDescent="0.25">
      <c r="A22" s="6"/>
      <c r="B22" s="6"/>
      <c r="C22" s="6"/>
      <c r="D22" s="8"/>
      <c r="E22" s="8"/>
      <c r="F22" s="6"/>
      <c r="G22" s="6"/>
      <c r="H22" s="6"/>
      <c r="I22" s="6"/>
      <c r="J22" s="6"/>
      <c r="K22" s="8"/>
      <c r="L22" s="6"/>
      <c r="M22" s="8"/>
      <c r="N22" s="8"/>
      <c r="O22" s="6"/>
      <c r="P22" s="6"/>
      <c r="Q22" s="6"/>
      <c r="R22" s="8"/>
      <c r="S22" s="6"/>
      <c r="T22" s="6"/>
      <c r="U22" s="6"/>
      <c r="V22" s="6"/>
      <c r="W22" s="64" t="str">
        <f>IF(X22="","",IFERROR(_xlfn.XLOOKUP(X22,Lookups!$H:$H,Lookups!$G:$G,""),""))</f>
        <v/>
      </c>
      <c r="X22" s="6"/>
      <c r="Y22" s="39" t="str">
        <f>IF(X22="","",IFERROR(_xlfn.XLOOKUP(X22,Lookups!$H:$H,Lookups!$I:$I,""),""))</f>
        <v/>
      </c>
      <c r="Z22" s="6"/>
      <c r="AA22" s="6"/>
      <c r="AB22" s="8"/>
      <c r="AC22" s="8"/>
      <c r="AD22" s="39" t="str">
        <f t="shared" si="0"/>
        <v/>
      </c>
      <c r="AE22" s="6"/>
      <c r="AF22" s="6"/>
      <c r="AG22" s="6"/>
      <c r="AH22" s="39" t="str">
        <f>IF(AG22="","",IFERROR(_xlfn.XLOOKUP(AG22,Lookups!$H$2:$H$103,Lookups!$I$2:$I$103,""),""))</f>
        <v/>
      </c>
      <c r="AI22" s="6"/>
      <c r="AJ22" s="47"/>
      <c r="AK22" s="8"/>
    </row>
    <row r="23" spans="1:37" x14ac:dyDescent="0.25">
      <c r="A23" s="6"/>
      <c r="B23" s="6"/>
      <c r="C23" s="6"/>
      <c r="D23" s="8"/>
      <c r="E23" s="8"/>
      <c r="F23" s="6"/>
      <c r="G23" s="6"/>
      <c r="H23" s="6"/>
      <c r="I23" s="6"/>
      <c r="J23" s="6"/>
      <c r="K23" s="8"/>
      <c r="L23" s="6"/>
      <c r="M23" s="8"/>
      <c r="N23" s="8"/>
      <c r="O23" s="6"/>
      <c r="P23" s="6"/>
      <c r="Q23" s="6"/>
      <c r="R23" s="8"/>
      <c r="S23" s="6"/>
      <c r="T23" s="6"/>
      <c r="U23" s="6"/>
      <c r="V23" s="6"/>
      <c r="W23" s="64" t="str">
        <f>IF(X23="","",IFERROR(_xlfn.XLOOKUP(X23,Lookups!$H:$H,Lookups!$G:$G,""),""))</f>
        <v/>
      </c>
      <c r="X23" s="6"/>
      <c r="Y23" s="39" t="str">
        <f>IF(X23="","",IFERROR(_xlfn.XLOOKUP(X23,Lookups!$H:$H,Lookups!$I:$I,""),""))</f>
        <v/>
      </c>
      <c r="Z23" s="6"/>
      <c r="AA23" s="6"/>
      <c r="AB23" s="8"/>
      <c r="AC23" s="8"/>
      <c r="AD23" s="39" t="str">
        <f t="shared" si="0"/>
        <v/>
      </c>
      <c r="AE23" s="6"/>
      <c r="AF23" s="6"/>
      <c r="AG23" s="6"/>
      <c r="AH23" s="39" t="str">
        <f>IF(AG23="","",IFERROR(_xlfn.XLOOKUP(AG23,Lookups!$H$2:$H$103,Lookups!$I$2:$I$103,""),""))</f>
        <v/>
      </c>
      <c r="AI23" s="6"/>
      <c r="AJ23" s="47"/>
      <c r="AK23" s="8"/>
    </row>
    <row r="24" spans="1:37" x14ac:dyDescent="0.25">
      <c r="A24" s="6"/>
      <c r="B24" s="6"/>
      <c r="C24" s="6"/>
      <c r="D24" s="8"/>
      <c r="E24" s="8"/>
      <c r="F24" s="6"/>
      <c r="G24" s="6"/>
      <c r="H24" s="6"/>
      <c r="I24" s="6"/>
      <c r="J24" s="6"/>
      <c r="K24" s="8"/>
      <c r="L24" s="6"/>
      <c r="M24" s="8"/>
      <c r="N24" s="8"/>
      <c r="O24" s="6"/>
      <c r="P24" s="6"/>
      <c r="Q24" s="6"/>
      <c r="R24" s="8"/>
      <c r="S24" s="6"/>
      <c r="T24" s="6"/>
      <c r="U24" s="6"/>
      <c r="V24" s="6"/>
      <c r="W24" s="64" t="str">
        <f>IF(X24="","",IFERROR(_xlfn.XLOOKUP(X24,Lookups!$H:$H,Lookups!$G:$G,""),""))</f>
        <v/>
      </c>
      <c r="X24" s="6"/>
      <c r="Y24" s="39" t="str">
        <f>IF(X24="","",IFERROR(_xlfn.XLOOKUP(X24,Lookups!$H:$H,Lookups!$I:$I,""),""))</f>
        <v/>
      </c>
      <c r="Z24" s="6"/>
      <c r="AA24" s="6"/>
      <c r="AB24" s="8"/>
      <c r="AC24" s="8"/>
      <c r="AD24" s="39" t="str">
        <f t="shared" si="0"/>
        <v/>
      </c>
      <c r="AE24" s="6"/>
      <c r="AF24" s="6"/>
      <c r="AG24" s="6"/>
      <c r="AH24" s="39" t="str">
        <f>IF(AG24="","",IFERROR(_xlfn.XLOOKUP(AG24,Lookups!$H$2:$H$103,Lookups!$I$2:$I$103,""),""))</f>
        <v/>
      </c>
      <c r="AI24" s="6"/>
      <c r="AJ24" s="47"/>
      <c r="AK24" s="8"/>
    </row>
    <row r="25" spans="1:37" x14ac:dyDescent="0.25">
      <c r="A25" s="6"/>
      <c r="B25" s="6"/>
      <c r="C25" s="6"/>
      <c r="D25" s="8"/>
      <c r="E25" s="8"/>
      <c r="F25" s="6"/>
      <c r="G25" s="6"/>
      <c r="H25" s="6"/>
      <c r="I25" s="6"/>
      <c r="J25" s="6"/>
      <c r="K25" s="8"/>
      <c r="L25" s="6"/>
      <c r="M25" s="8"/>
      <c r="N25" s="8"/>
      <c r="O25" s="6"/>
      <c r="P25" s="6"/>
      <c r="Q25" s="6"/>
      <c r="R25" s="8"/>
      <c r="S25" s="6"/>
      <c r="T25" s="6"/>
      <c r="U25" s="6"/>
      <c r="V25" s="6"/>
      <c r="W25" s="64" t="str">
        <f>IF(X25="","",IFERROR(_xlfn.XLOOKUP(X25,Lookups!$H:$H,Lookups!$G:$G,""),""))</f>
        <v/>
      </c>
      <c r="X25" s="6"/>
      <c r="Y25" s="39" t="str">
        <f>IF(X25="","",IFERROR(_xlfn.XLOOKUP(X25,Lookups!$H:$H,Lookups!$I:$I,""),""))</f>
        <v/>
      </c>
      <c r="Z25" s="6"/>
      <c r="AA25" s="6"/>
      <c r="AB25" s="8"/>
      <c r="AC25" s="8"/>
      <c r="AD25" s="39" t="str">
        <f t="shared" si="0"/>
        <v/>
      </c>
      <c r="AE25" s="6"/>
      <c r="AF25" s="6"/>
      <c r="AG25" s="6"/>
      <c r="AH25" s="39" t="str">
        <f>IF(AG25="","",IFERROR(_xlfn.XLOOKUP(AG25,Lookups!$H$2:$H$103,Lookups!$I$2:$I$103,""),""))</f>
        <v/>
      </c>
      <c r="AI25" s="6"/>
      <c r="AJ25" s="47"/>
      <c r="AK25" s="8"/>
    </row>
    <row r="26" spans="1:37" x14ac:dyDescent="0.25">
      <c r="A26" s="6"/>
      <c r="B26" s="6"/>
      <c r="C26" s="6"/>
      <c r="D26" s="8"/>
      <c r="E26" s="8"/>
      <c r="F26" s="6"/>
      <c r="G26" s="6"/>
      <c r="H26" s="6"/>
      <c r="I26" s="6"/>
      <c r="J26" s="6"/>
      <c r="K26" s="8"/>
      <c r="L26" s="6"/>
      <c r="M26" s="8"/>
      <c r="N26" s="8"/>
      <c r="O26" s="6"/>
      <c r="P26" s="6"/>
      <c r="Q26" s="6"/>
      <c r="R26" s="8"/>
      <c r="S26" s="6"/>
      <c r="T26" s="6"/>
      <c r="U26" s="6"/>
      <c r="V26" s="6"/>
      <c r="W26" s="64" t="str">
        <f>IF(X26="","",IFERROR(_xlfn.XLOOKUP(X26,Lookups!$H:$H,Lookups!$G:$G,""),""))</f>
        <v/>
      </c>
      <c r="X26" s="6"/>
      <c r="Y26" s="39" t="str">
        <f>IF(X26="","",IFERROR(_xlfn.XLOOKUP(X26,Lookups!$H:$H,Lookups!$I:$I,""),""))</f>
        <v/>
      </c>
      <c r="Z26" s="6"/>
      <c r="AA26" s="6"/>
      <c r="AB26" s="8"/>
      <c r="AC26" s="8"/>
      <c r="AD26" s="39" t="str">
        <f t="shared" si="0"/>
        <v/>
      </c>
      <c r="AE26" s="6"/>
      <c r="AF26" s="6"/>
      <c r="AG26" s="6"/>
      <c r="AH26" s="39" t="str">
        <f>IF(AG26="","",IFERROR(_xlfn.XLOOKUP(AG26,Lookups!$H$2:$H$103,Lookups!$I$2:$I$103,""),""))</f>
        <v/>
      </c>
      <c r="AI26" s="6"/>
      <c r="AJ26" s="47"/>
      <c r="AK26" s="8"/>
    </row>
    <row r="27" spans="1:37" x14ac:dyDescent="0.25">
      <c r="A27" s="6"/>
      <c r="B27" s="6"/>
      <c r="C27" s="6"/>
      <c r="D27" s="8"/>
      <c r="E27" s="8"/>
      <c r="F27" s="6"/>
      <c r="G27" s="6"/>
      <c r="H27" s="6"/>
      <c r="I27" s="6"/>
      <c r="J27" s="6"/>
      <c r="K27" s="8"/>
      <c r="L27" s="6"/>
      <c r="M27" s="8"/>
      <c r="N27" s="8"/>
      <c r="O27" s="6"/>
      <c r="P27" s="6"/>
      <c r="Q27" s="6"/>
      <c r="R27" s="8"/>
      <c r="S27" s="6"/>
      <c r="T27" s="6"/>
      <c r="U27" s="6"/>
      <c r="V27" s="6"/>
      <c r="W27" s="64" t="str">
        <f>IF(X27="","",IFERROR(_xlfn.XLOOKUP(X27,Lookups!$H:$H,Lookups!$G:$G,""),""))</f>
        <v/>
      </c>
      <c r="X27" s="6"/>
      <c r="Y27" s="39" t="str">
        <f>IF(X27="","",IFERROR(_xlfn.XLOOKUP(X27,Lookups!$H:$H,Lookups!$I:$I,""),""))</f>
        <v/>
      </c>
      <c r="Z27" s="6"/>
      <c r="AA27" s="6"/>
      <c r="AB27" s="8"/>
      <c r="AC27" s="8"/>
      <c r="AD27" s="39" t="str">
        <f t="shared" si="0"/>
        <v/>
      </c>
      <c r="AE27" s="6"/>
      <c r="AF27" s="6"/>
      <c r="AG27" s="6"/>
      <c r="AH27" s="39" t="str">
        <f>IF(AG27="","",IFERROR(_xlfn.XLOOKUP(AG27,Lookups!$H$2:$H$103,Lookups!$I$2:$I$103,""),""))</f>
        <v/>
      </c>
      <c r="AI27" s="6"/>
      <c r="AJ27" s="47"/>
      <c r="AK27" s="8"/>
    </row>
    <row r="28" spans="1:37" x14ac:dyDescent="0.25">
      <c r="A28" s="6"/>
      <c r="B28" s="6"/>
      <c r="C28" s="6"/>
      <c r="D28" s="8"/>
      <c r="E28" s="8"/>
      <c r="F28" s="6"/>
      <c r="G28" s="6"/>
      <c r="H28" s="6"/>
      <c r="I28" s="6"/>
      <c r="J28" s="6"/>
      <c r="K28" s="8"/>
      <c r="L28" s="6"/>
      <c r="M28" s="8"/>
      <c r="N28" s="8"/>
      <c r="O28" s="6"/>
      <c r="P28" s="6"/>
      <c r="Q28" s="6"/>
      <c r="R28" s="8"/>
      <c r="S28" s="6"/>
      <c r="T28" s="6"/>
      <c r="U28" s="6"/>
      <c r="V28" s="6"/>
      <c r="W28" s="64" t="str">
        <f>IF(X28="","",IFERROR(_xlfn.XLOOKUP(X28,Lookups!$H:$H,Lookups!$G:$G,""),""))</f>
        <v/>
      </c>
      <c r="X28" s="6"/>
      <c r="Y28" s="39" t="str">
        <f>IF(X28="","",IFERROR(_xlfn.XLOOKUP(X28,Lookups!$H:$H,Lookups!$I:$I,""),""))</f>
        <v/>
      </c>
      <c r="Z28" s="6"/>
      <c r="AA28" s="6"/>
      <c r="AB28" s="8"/>
      <c r="AC28" s="8"/>
      <c r="AD28" s="39" t="str">
        <f t="shared" si="0"/>
        <v/>
      </c>
      <c r="AE28" s="6"/>
      <c r="AF28" s="6"/>
      <c r="AG28" s="6"/>
      <c r="AH28" s="39" t="str">
        <f>IF(AG28="","",IFERROR(_xlfn.XLOOKUP(AG28,Lookups!$H$2:$H$103,Lookups!$I$2:$I$103,""),""))</f>
        <v/>
      </c>
      <c r="AI28" s="6"/>
      <c r="AJ28" s="47"/>
      <c r="AK28" s="8"/>
    </row>
    <row r="29" spans="1:37" x14ac:dyDescent="0.25">
      <c r="A29" s="6"/>
      <c r="B29" s="6"/>
      <c r="C29" s="6"/>
      <c r="D29" s="8"/>
      <c r="E29" s="8"/>
      <c r="F29" s="6"/>
      <c r="G29" s="6"/>
      <c r="H29" s="6"/>
      <c r="I29" s="6"/>
      <c r="J29" s="6"/>
      <c r="K29" s="8"/>
      <c r="L29" s="6"/>
      <c r="M29" s="8"/>
      <c r="N29" s="8"/>
      <c r="O29" s="6"/>
      <c r="P29" s="6"/>
      <c r="Q29" s="6"/>
      <c r="R29" s="8"/>
      <c r="S29" s="6"/>
      <c r="T29" s="6"/>
      <c r="U29" s="6"/>
      <c r="V29" s="6"/>
      <c r="W29" s="64" t="str">
        <f>IF(X29="","",IFERROR(_xlfn.XLOOKUP(X29,Lookups!$H:$H,Lookups!$G:$G,""),""))</f>
        <v/>
      </c>
      <c r="X29" s="6"/>
      <c r="Y29" s="39" t="str">
        <f>IF(X29="","",IFERROR(_xlfn.XLOOKUP(X29,Lookups!$H:$H,Lookups!$I:$I,""),""))</f>
        <v/>
      </c>
      <c r="Z29" s="6"/>
      <c r="AA29" s="6"/>
      <c r="AB29" s="8"/>
      <c r="AC29" s="8"/>
      <c r="AD29" s="39" t="str">
        <f t="shared" si="0"/>
        <v/>
      </c>
      <c r="AE29" s="6"/>
      <c r="AF29" s="6"/>
      <c r="AG29" s="6"/>
      <c r="AH29" s="39" t="str">
        <f>IF(AG29="","",IFERROR(_xlfn.XLOOKUP(AG29,Lookups!$H$2:$H$103,Lookups!$I$2:$I$103,""),""))</f>
        <v/>
      </c>
      <c r="AI29" s="6"/>
      <c r="AJ29" s="47"/>
      <c r="AK29" s="8"/>
    </row>
    <row r="30" spans="1:37" x14ac:dyDescent="0.25">
      <c r="A30" s="6"/>
      <c r="B30" s="6"/>
      <c r="C30" s="6"/>
      <c r="D30" s="8"/>
      <c r="E30" s="8"/>
      <c r="F30" s="6"/>
      <c r="G30" s="6"/>
      <c r="H30" s="6"/>
      <c r="I30" s="6"/>
      <c r="J30" s="6"/>
      <c r="K30" s="8"/>
      <c r="L30" s="6"/>
      <c r="M30" s="8"/>
      <c r="N30" s="8"/>
      <c r="O30" s="6"/>
      <c r="P30" s="6"/>
      <c r="Q30" s="6"/>
      <c r="R30" s="8"/>
      <c r="S30" s="6"/>
      <c r="T30" s="6"/>
      <c r="U30" s="6"/>
      <c r="V30" s="6"/>
      <c r="W30" s="64" t="str">
        <f>IF(X30="","",IFERROR(_xlfn.XLOOKUP(X30,Lookups!$H:$H,Lookups!$G:$G,""),""))</f>
        <v/>
      </c>
      <c r="X30" s="6"/>
      <c r="Y30" s="39" t="str">
        <f>IF(X30="","",IFERROR(_xlfn.XLOOKUP(X30,Lookups!$H:$H,Lookups!$I:$I,""),""))</f>
        <v/>
      </c>
      <c r="Z30" s="6"/>
      <c r="AA30" s="6"/>
      <c r="AB30" s="8"/>
      <c r="AC30" s="8"/>
      <c r="AD30" s="39" t="str">
        <f t="shared" si="0"/>
        <v/>
      </c>
      <c r="AE30" s="6"/>
      <c r="AF30" s="6"/>
      <c r="AG30" s="6"/>
      <c r="AH30" s="39" t="str">
        <f>IF(AG30="","",IFERROR(_xlfn.XLOOKUP(AG30,Lookups!$H$2:$H$103,Lookups!$I$2:$I$103,""),""))</f>
        <v/>
      </c>
      <c r="AI30" s="6"/>
      <c r="AJ30" s="47"/>
      <c r="AK30" s="8"/>
    </row>
    <row r="31" spans="1:37" x14ac:dyDescent="0.25">
      <c r="A31" s="6"/>
      <c r="B31" s="6"/>
      <c r="C31" s="6"/>
      <c r="D31" s="8"/>
      <c r="E31" s="8"/>
      <c r="F31" s="6"/>
      <c r="G31" s="6"/>
      <c r="H31" s="6"/>
      <c r="I31" s="6"/>
      <c r="J31" s="6"/>
      <c r="K31" s="8"/>
      <c r="L31" s="6"/>
      <c r="M31" s="8"/>
      <c r="N31" s="8"/>
      <c r="O31" s="6"/>
      <c r="P31" s="6"/>
      <c r="Q31" s="6"/>
      <c r="R31" s="8"/>
      <c r="S31" s="6"/>
      <c r="T31" s="6"/>
      <c r="U31" s="6"/>
      <c r="V31" s="6"/>
      <c r="W31" s="64" t="str">
        <f>IF(X31="","",IFERROR(_xlfn.XLOOKUP(X31,Lookups!$H:$H,Lookups!$G:$G,""),""))</f>
        <v/>
      </c>
      <c r="X31" s="6"/>
      <c r="Y31" s="39" t="str">
        <f>IF(X31="","",IFERROR(_xlfn.XLOOKUP(X31,Lookups!$H:$H,Lookups!$I:$I,""),""))</f>
        <v/>
      </c>
      <c r="Z31" s="6"/>
      <c r="AA31" s="6"/>
      <c r="AB31" s="8"/>
      <c r="AC31" s="8"/>
      <c r="AD31" s="39" t="str">
        <f t="shared" si="0"/>
        <v/>
      </c>
      <c r="AE31" s="6"/>
      <c r="AF31" s="6"/>
      <c r="AG31" s="6"/>
      <c r="AH31" s="39" t="str">
        <f>IF(AG31="","",IFERROR(_xlfn.XLOOKUP(AG31,Lookups!$H$2:$H$103,Lookups!$I$2:$I$103,""),""))</f>
        <v/>
      </c>
      <c r="AI31" s="6"/>
      <c r="AJ31" s="47"/>
      <c r="AK31" s="8"/>
    </row>
    <row r="32" spans="1:37" x14ac:dyDescent="0.25">
      <c r="A32" s="6"/>
      <c r="B32" s="6"/>
      <c r="C32" s="6"/>
      <c r="D32" s="8"/>
      <c r="E32" s="8"/>
      <c r="F32" s="6"/>
      <c r="G32" s="6"/>
      <c r="H32" s="6"/>
      <c r="I32" s="6"/>
      <c r="J32" s="6"/>
      <c r="K32" s="8"/>
      <c r="L32" s="6"/>
      <c r="M32" s="8"/>
      <c r="N32" s="8"/>
      <c r="O32" s="6"/>
      <c r="P32" s="6"/>
      <c r="Q32" s="6"/>
      <c r="R32" s="8"/>
      <c r="S32" s="6"/>
      <c r="T32" s="6"/>
      <c r="U32" s="6"/>
      <c r="V32" s="6"/>
      <c r="W32" s="64" t="str">
        <f>IF(X32="","",IFERROR(_xlfn.XLOOKUP(X32,Lookups!$H:$H,Lookups!$G:$G,""),""))</f>
        <v/>
      </c>
      <c r="X32" s="6"/>
      <c r="Y32" s="39" t="str">
        <f>IF(X32="","",IFERROR(_xlfn.XLOOKUP(X32,Lookups!$H:$H,Lookups!$I:$I,""),""))</f>
        <v/>
      </c>
      <c r="Z32" s="6"/>
      <c r="AA32" s="6"/>
      <c r="AB32" s="8"/>
      <c r="AC32" s="8"/>
      <c r="AD32" s="39" t="str">
        <f t="shared" si="0"/>
        <v/>
      </c>
      <c r="AE32" s="6"/>
      <c r="AF32" s="6"/>
      <c r="AG32" s="6"/>
      <c r="AH32" s="39" t="str">
        <f>IF(AG32="","",IFERROR(_xlfn.XLOOKUP(AG32,Lookups!$H$2:$H$103,Lookups!$I$2:$I$103,""),""))</f>
        <v/>
      </c>
      <c r="AI32" s="6"/>
      <c r="AJ32" s="47"/>
      <c r="AK32" s="8"/>
    </row>
    <row r="33" spans="1:37" x14ac:dyDescent="0.25">
      <c r="A33" s="6"/>
      <c r="B33" s="6"/>
      <c r="C33" s="6"/>
      <c r="D33" s="8"/>
      <c r="E33" s="8"/>
      <c r="F33" s="6"/>
      <c r="G33" s="6"/>
      <c r="H33" s="6"/>
      <c r="I33" s="6"/>
      <c r="J33" s="6"/>
      <c r="K33" s="8"/>
      <c r="L33" s="6"/>
      <c r="M33" s="8"/>
      <c r="N33" s="8"/>
      <c r="O33" s="6"/>
      <c r="P33" s="6"/>
      <c r="Q33" s="6"/>
      <c r="R33" s="8"/>
      <c r="S33" s="6"/>
      <c r="T33" s="6"/>
      <c r="U33" s="6"/>
      <c r="V33" s="6"/>
      <c r="W33" s="64" t="str">
        <f>IF(X33="","",IFERROR(_xlfn.XLOOKUP(X33,Lookups!$H:$H,Lookups!$G:$G,""),""))</f>
        <v/>
      </c>
      <c r="X33" s="6"/>
      <c r="Y33" s="39" t="str">
        <f>IF(X33="","",IFERROR(_xlfn.XLOOKUP(X33,Lookups!$H:$H,Lookups!$I:$I,""),""))</f>
        <v/>
      </c>
      <c r="Z33" s="6"/>
      <c r="AA33" s="6"/>
      <c r="AB33" s="8"/>
      <c r="AC33" s="8"/>
      <c r="AD33" s="39" t="str">
        <f t="shared" si="0"/>
        <v/>
      </c>
      <c r="AE33" s="6"/>
      <c r="AF33" s="6"/>
      <c r="AG33" s="6"/>
      <c r="AH33" s="39" t="str">
        <f>IF(AG33="","",IFERROR(_xlfn.XLOOKUP(AG33,Lookups!$H$2:$H$103,Lookups!$I$2:$I$103,""),""))</f>
        <v/>
      </c>
      <c r="AI33" s="6"/>
      <c r="AJ33" s="47"/>
      <c r="AK33" s="8"/>
    </row>
    <row r="34" spans="1:37" x14ac:dyDescent="0.25">
      <c r="A34" s="6"/>
      <c r="B34" s="6"/>
      <c r="C34" s="6"/>
      <c r="D34" s="8"/>
      <c r="E34" s="8"/>
      <c r="F34" s="6"/>
      <c r="G34" s="6"/>
      <c r="H34" s="6"/>
      <c r="I34" s="6"/>
      <c r="J34" s="6"/>
      <c r="K34" s="8"/>
      <c r="L34" s="6"/>
      <c r="M34" s="8"/>
      <c r="N34" s="8"/>
      <c r="O34" s="6"/>
      <c r="P34" s="6"/>
      <c r="Q34" s="6"/>
      <c r="R34" s="8"/>
      <c r="S34" s="6"/>
      <c r="T34" s="6"/>
      <c r="U34" s="6"/>
      <c r="V34" s="6"/>
      <c r="W34" s="64" t="str">
        <f>IF(X34="","",IFERROR(_xlfn.XLOOKUP(X34,Lookups!$H:$H,Lookups!$G:$G,""),""))</f>
        <v/>
      </c>
      <c r="X34" s="6"/>
      <c r="Y34" s="39" t="str">
        <f>IF(X34="","",IFERROR(_xlfn.XLOOKUP(X34,Lookups!$H:$H,Lookups!$I:$I,""),""))</f>
        <v/>
      </c>
      <c r="Z34" s="6"/>
      <c r="AA34" s="6"/>
      <c r="AB34" s="8"/>
      <c r="AC34" s="8"/>
      <c r="AD34" s="39" t="str">
        <f t="shared" si="0"/>
        <v/>
      </c>
      <c r="AE34" s="6"/>
      <c r="AF34" s="6"/>
      <c r="AG34" s="6"/>
      <c r="AH34" s="39" t="str">
        <f>IF(AG34="","",IFERROR(_xlfn.XLOOKUP(AG34,Lookups!$H$2:$H$103,Lookups!$I$2:$I$103,""),""))</f>
        <v/>
      </c>
      <c r="AI34" s="6"/>
      <c r="AJ34" s="47"/>
      <c r="AK34" s="8"/>
    </row>
    <row r="35" spans="1:37" x14ac:dyDescent="0.25">
      <c r="A35" s="6"/>
      <c r="B35" s="6"/>
      <c r="C35" s="6"/>
      <c r="D35" s="8"/>
      <c r="E35" s="8"/>
      <c r="F35" s="6"/>
      <c r="G35" s="6"/>
      <c r="H35" s="6"/>
      <c r="I35" s="6"/>
      <c r="J35" s="6"/>
      <c r="K35" s="8"/>
      <c r="L35" s="6"/>
      <c r="M35" s="8"/>
      <c r="N35" s="8"/>
      <c r="O35" s="6"/>
      <c r="P35" s="6"/>
      <c r="Q35" s="6"/>
      <c r="R35" s="8"/>
      <c r="S35" s="6"/>
      <c r="T35" s="6"/>
      <c r="U35" s="6"/>
      <c r="V35" s="6"/>
      <c r="W35" s="64" t="str">
        <f>IF(X35="","",IFERROR(_xlfn.XLOOKUP(X35,Lookups!$H:$H,Lookups!$G:$G,""),""))</f>
        <v/>
      </c>
      <c r="X35" s="6"/>
      <c r="Y35" s="39" t="str">
        <f>IF(X35="","",IFERROR(_xlfn.XLOOKUP(X35,Lookups!$H:$H,Lookups!$I:$I,""),""))</f>
        <v/>
      </c>
      <c r="Z35" s="6"/>
      <c r="AA35" s="6"/>
      <c r="AB35" s="8"/>
      <c r="AC35" s="8"/>
      <c r="AD35" s="39" t="str">
        <f t="shared" si="0"/>
        <v/>
      </c>
      <c r="AE35" s="6"/>
      <c r="AF35" s="6"/>
      <c r="AG35" s="6"/>
      <c r="AH35" s="39" t="str">
        <f>IF(AG35="","",IFERROR(_xlfn.XLOOKUP(AG35,Lookups!$H$2:$H$103,Lookups!$I$2:$I$103,""),""))</f>
        <v/>
      </c>
      <c r="AI35" s="6"/>
      <c r="AJ35" s="47"/>
      <c r="AK35" s="8"/>
    </row>
    <row r="36" spans="1:37" x14ac:dyDescent="0.25">
      <c r="A36" s="6"/>
      <c r="B36" s="6"/>
      <c r="C36" s="6"/>
      <c r="D36" s="8"/>
      <c r="E36" s="8"/>
      <c r="F36" s="6"/>
      <c r="G36" s="6"/>
      <c r="H36" s="6"/>
      <c r="I36" s="6"/>
      <c r="J36" s="6"/>
      <c r="K36" s="8"/>
      <c r="L36" s="6"/>
      <c r="M36" s="8"/>
      <c r="N36" s="8"/>
      <c r="O36" s="6"/>
      <c r="P36" s="6"/>
      <c r="Q36" s="6"/>
      <c r="R36" s="8"/>
      <c r="S36" s="6"/>
      <c r="T36" s="6"/>
      <c r="U36" s="6"/>
      <c r="V36" s="6"/>
      <c r="W36" s="64" t="str">
        <f>IF(X36="","",IFERROR(_xlfn.XLOOKUP(X36,Lookups!$H:$H,Lookups!$G:$G,""),""))</f>
        <v/>
      </c>
      <c r="X36" s="6"/>
      <c r="Y36" s="39" t="str">
        <f>IF(X36="","",IFERROR(_xlfn.XLOOKUP(X36,Lookups!$H:$H,Lookups!$I:$I,""),""))</f>
        <v/>
      </c>
      <c r="Z36" s="6"/>
      <c r="AA36" s="6"/>
      <c r="AB36" s="8"/>
      <c r="AC36" s="8"/>
      <c r="AD36" s="39" t="str">
        <f t="shared" si="0"/>
        <v/>
      </c>
      <c r="AE36" s="6"/>
      <c r="AF36" s="6"/>
      <c r="AG36" s="6"/>
      <c r="AH36" s="39" t="str">
        <f>IF(AG36="","",IFERROR(_xlfn.XLOOKUP(AG36,Lookups!$H$2:$H$103,Lookups!$I$2:$I$103,""),""))</f>
        <v/>
      </c>
      <c r="AI36" s="6"/>
      <c r="AJ36" s="47"/>
      <c r="AK36" s="8"/>
    </row>
    <row r="37" spans="1:37" x14ac:dyDescent="0.25">
      <c r="A37" s="6"/>
      <c r="B37" s="6"/>
      <c r="C37" s="6"/>
      <c r="D37" s="8"/>
      <c r="E37" s="8"/>
      <c r="F37" s="6"/>
      <c r="G37" s="6"/>
      <c r="H37" s="6"/>
      <c r="I37" s="6"/>
      <c r="J37" s="6"/>
      <c r="K37" s="8"/>
      <c r="L37" s="6"/>
      <c r="M37" s="8"/>
      <c r="N37" s="8"/>
      <c r="O37" s="6"/>
      <c r="P37" s="6"/>
      <c r="Q37" s="6"/>
      <c r="R37" s="8"/>
      <c r="S37" s="6"/>
      <c r="T37" s="6"/>
      <c r="U37" s="6"/>
      <c r="V37" s="6"/>
      <c r="W37" s="64" t="str">
        <f>IF(X37="","",IFERROR(_xlfn.XLOOKUP(X37,Lookups!$H:$H,Lookups!$G:$G,""),""))</f>
        <v/>
      </c>
      <c r="X37" s="6"/>
      <c r="Y37" s="39" t="str">
        <f>IF(X37="","",IFERROR(_xlfn.XLOOKUP(X37,Lookups!$H:$H,Lookups!$I:$I,""),""))</f>
        <v/>
      </c>
      <c r="Z37" s="6"/>
      <c r="AA37" s="6"/>
      <c r="AB37" s="8"/>
      <c r="AC37" s="8"/>
      <c r="AD37" s="39" t="str">
        <f t="shared" si="0"/>
        <v/>
      </c>
      <c r="AE37" s="6"/>
      <c r="AF37" s="6"/>
      <c r="AG37" s="6"/>
      <c r="AH37" s="39" t="str">
        <f>IF(AG37="","",IFERROR(_xlfn.XLOOKUP(AG37,Lookups!$H$2:$H$103,Lookups!$I$2:$I$103,""),""))</f>
        <v/>
      </c>
      <c r="AI37" s="6"/>
      <c r="AJ37" s="47"/>
      <c r="AK37" s="8"/>
    </row>
    <row r="38" spans="1:37" x14ac:dyDescent="0.25">
      <c r="A38" s="6"/>
      <c r="B38" s="6"/>
      <c r="C38" s="6"/>
      <c r="D38" s="8"/>
      <c r="E38" s="8"/>
      <c r="F38" s="6"/>
      <c r="G38" s="6"/>
      <c r="H38" s="6"/>
      <c r="I38" s="6"/>
      <c r="J38" s="6"/>
      <c r="K38" s="8"/>
      <c r="L38" s="6"/>
      <c r="M38" s="8"/>
      <c r="N38" s="8"/>
      <c r="O38" s="6"/>
      <c r="P38" s="6"/>
      <c r="Q38" s="6"/>
      <c r="R38" s="8"/>
      <c r="S38" s="6"/>
      <c r="T38" s="6"/>
      <c r="U38" s="6"/>
      <c r="V38" s="6"/>
      <c r="W38" s="64" t="str">
        <f>IF(X38="","",IFERROR(_xlfn.XLOOKUP(X38,Lookups!$H:$H,Lookups!$G:$G,""),""))</f>
        <v/>
      </c>
      <c r="X38" s="6"/>
      <c r="Y38" s="39" t="str">
        <f>IF(X38="","",IFERROR(_xlfn.XLOOKUP(X38,Lookups!$H:$H,Lookups!$I:$I,""),""))</f>
        <v/>
      </c>
      <c r="Z38" s="6"/>
      <c r="AA38" s="6"/>
      <c r="AB38" s="8"/>
      <c r="AC38" s="8"/>
      <c r="AD38" s="39" t="str">
        <f t="shared" si="0"/>
        <v/>
      </c>
      <c r="AE38" s="6"/>
      <c r="AF38" s="6"/>
      <c r="AG38" s="6"/>
      <c r="AH38" s="39" t="str">
        <f>IF(AG38="","",IFERROR(_xlfn.XLOOKUP(AG38,Lookups!$H$2:$H$103,Lookups!$I$2:$I$103,""),""))</f>
        <v/>
      </c>
      <c r="AI38" s="6"/>
      <c r="AJ38" s="47"/>
      <c r="AK38" s="8"/>
    </row>
    <row r="39" spans="1:37" x14ac:dyDescent="0.25">
      <c r="A39" s="6"/>
      <c r="B39" s="6"/>
      <c r="C39" s="6"/>
      <c r="D39" s="8"/>
      <c r="E39" s="8"/>
      <c r="F39" s="6"/>
      <c r="G39" s="6"/>
      <c r="H39" s="6"/>
      <c r="I39" s="6"/>
      <c r="J39" s="6"/>
      <c r="K39" s="8"/>
      <c r="L39" s="6"/>
      <c r="M39" s="8"/>
      <c r="N39" s="8"/>
      <c r="O39" s="6"/>
      <c r="P39" s="6"/>
      <c r="Q39" s="6"/>
      <c r="R39" s="8"/>
      <c r="S39" s="6"/>
      <c r="T39" s="6"/>
      <c r="U39" s="6"/>
      <c r="V39" s="6"/>
      <c r="W39" s="64" t="str">
        <f>IF(X39="","",IFERROR(_xlfn.XLOOKUP(X39,Lookups!$H:$H,Lookups!$G:$G,""),""))</f>
        <v/>
      </c>
      <c r="X39" s="6"/>
      <c r="Y39" s="39" t="str">
        <f>IF(X39="","",IFERROR(_xlfn.XLOOKUP(X39,Lookups!$H:$H,Lookups!$I:$I,""),""))</f>
        <v/>
      </c>
      <c r="Z39" s="6"/>
      <c r="AA39" s="6"/>
      <c r="AB39" s="8"/>
      <c r="AC39" s="8"/>
      <c r="AD39" s="39" t="str">
        <f t="shared" si="0"/>
        <v/>
      </c>
      <c r="AE39" s="6"/>
      <c r="AF39" s="6"/>
      <c r="AG39" s="6"/>
      <c r="AH39" s="39" t="str">
        <f>IF(AG39="","",IFERROR(_xlfn.XLOOKUP(AG39,Lookups!$H$2:$H$103,Lookups!$I$2:$I$103,""),""))</f>
        <v/>
      </c>
      <c r="AI39" s="6"/>
      <c r="AJ39" s="47"/>
      <c r="AK39" s="8"/>
    </row>
    <row r="40" spans="1:37" x14ac:dyDescent="0.25">
      <c r="A40" s="6"/>
      <c r="B40" s="6"/>
      <c r="C40" s="6"/>
      <c r="D40" s="8"/>
      <c r="E40" s="8"/>
      <c r="F40" s="6"/>
      <c r="G40" s="6"/>
      <c r="H40" s="6"/>
      <c r="I40" s="6"/>
      <c r="J40" s="6"/>
      <c r="K40" s="8"/>
      <c r="L40" s="6"/>
      <c r="M40" s="8"/>
      <c r="N40" s="8"/>
      <c r="O40" s="6"/>
      <c r="P40" s="6"/>
      <c r="Q40" s="6"/>
      <c r="R40" s="8"/>
      <c r="S40" s="6"/>
      <c r="T40" s="6"/>
      <c r="U40" s="6"/>
      <c r="V40" s="6"/>
      <c r="W40" s="64" t="str">
        <f>IF(X40="","",IFERROR(_xlfn.XLOOKUP(X40,Lookups!$H:$H,Lookups!$G:$G,""),""))</f>
        <v/>
      </c>
      <c r="X40" s="6"/>
      <c r="Y40" s="39" t="str">
        <f>IF(X40="","",IFERROR(_xlfn.XLOOKUP(X40,Lookups!$H:$H,Lookups!$I:$I,""),""))</f>
        <v/>
      </c>
      <c r="Z40" s="6"/>
      <c r="AA40" s="6"/>
      <c r="AB40" s="8"/>
      <c r="AC40" s="8"/>
      <c r="AD40" s="39" t="str">
        <f t="shared" si="0"/>
        <v/>
      </c>
      <c r="AE40" s="6"/>
      <c r="AF40" s="6"/>
      <c r="AG40" s="6"/>
      <c r="AH40" s="39" t="str">
        <f>IF(AG40="","",IFERROR(_xlfn.XLOOKUP(AG40,Lookups!$H$2:$H$103,Lookups!$I$2:$I$103,""),""))</f>
        <v/>
      </c>
      <c r="AI40" s="6"/>
      <c r="AJ40" s="47"/>
      <c r="AK40" s="8"/>
    </row>
    <row r="41" spans="1:37" x14ac:dyDescent="0.25">
      <c r="A41" s="6"/>
      <c r="B41" s="6"/>
      <c r="C41" s="6"/>
      <c r="D41" s="8"/>
      <c r="E41" s="8"/>
      <c r="F41" s="6"/>
      <c r="G41" s="6"/>
      <c r="H41" s="6"/>
      <c r="I41" s="6"/>
      <c r="J41" s="6"/>
      <c r="K41" s="8"/>
      <c r="L41" s="6"/>
      <c r="M41" s="8"/>
      <c r="N41" s="8"/>
      <c r="O41" s="6"/>
      <c r="P41" s="6"/>
      <c r="Q41" s="6"/>
      <c r="R41" s="8"/>
      <c r="S41" s="6"/>
      <c r="T41" s="6"/>
      <c r="U41" s="6"/>
      <c r="V41" s="6"/>
      <c r="W41" s="64" t="str">
        <f>IF(X41="","",IFERROR(_xlfn.XLOOKUP(X41,Lookups!$H:$H,Lookups!$G:$G,""),""))</f>
        <v/>
      </c>
      <c r="X41" s="6"/>
      <c r="Y41" s="39" t="str">
        <f>IF(X41="","",IFERROR(_xlfn.XLOOKUP(X41,Lookups!$H:$H,Lookups!$I:$I,""),""))</f>
        <v/>
      </c>
      <c r="Z41" s="6"/>
      <c r="AA41" s="6"/>
      <c r="AB41" s="8"/>
      <c r="AC41" s="8"/>
      <c r="AD41" s="39" t="str">
        <f t="shared" si="0"/>
        <v/>
      </c>
      <c r="AE41" s="6"/>
      <c r="AF41" s="6"/>
      <c r="AG41" s="6"/>
      <c r="AH41" s="39" t="str">
        <f>IF(AG41="","",IFERROR(_xlfn.XLOOKUP(AG41,Lookups!$H$2:$H$103,Lookups!$I$2:$I$103,""),""))</f>
        <v/>
      </c>
      <c r="AI41" s="6"/>
      <c r="AJ41" s="47"/>
      <c r="AK41" s="8"/>
    </row>
    <row r="42" spans="1:37" x14ac:dyDescent="0.25">
      <c r="A42" s="6"/>
      <c r="B42" s="6"/>
      <c r="C42" s="6"/>
      <c r="D42" s="8"/>
      <c r="E42" s="8"/>
      <c r="F42" s="6"/>
      <c r="G42" s="6"/>
      <c r="H42" s="6"/>
      <c r="I42" s="6"/>
      <c r="J42" s="6"/>
      <c r="K42" s="8"/>
      <c r="L42" s="6"/>
      <c r="M42" s="8"/>
      <c r="N42" s="8"/>
      <c r="O42" s="6"/>
      <c r="P42" s="6"/>
      <c r="Q42" s="6"/>
      <c r="R42" s="8"/>
      <c r="S42" s="6"/>
      <c r="T42" s="6"/>
      <c r="U42" s="6"/>
      <c r="V42" s="6"/>
      <c r="W42" s="64" t="str">
        <f>IF(X42="","",IFERROR(_xlfn.XLOOKUP(X42,Lookups!$H:$H,Lookups!$G:$G,""),""))</f>
        <v/>
      </c>
      <c r="X42" s="6"/>
      <c r="Y42" s="39" t="str">
        <f>IF(X42="","",IFERROR(_xlfn.XLOOKUP(X42,Lookups!$H:$H,Lookups!$I:$I,""),""))</f>
        <v/>
      </c>
      <c r="Z42" s="6"/>
      <c r="AA42" s="6"/>
      <c r="AB42" s="8"/>
      <c r="AC42" s="8"/>
      <c r="AD42" s="39" t="str">
        <f t="shared" si="0"/>
        <v/>
      </c>
      <c r="AE42" s="6"/>
      <c r="AF42" s="6"/>
      <c r="AG42" s="6"/>
      <c r="AH42" s="39" t="str">
        <f>IF(AG42="","",IFERROR(_xlfn.XLOOKUP(AG42,Lookups!$H$2:$H$103,Lookups!$I$2:$I$103,""),""))</f>
        <v/>
      </c>
      <c r="AI42" s="6"/>
      <c r="AJ42" s="47"/>
      <c r="AK42" s="8"/>
    </row>
    <row r="43" spans="1:37" x14ac:dyDescent="0.25">
      <c r="A43" s="6"/>
      <c r="B43" s="6"/>
      <c r="C43" s="6"/>
      <c r="D43" s="8"/>
      <c r="E43" s="8"/>
      <c r="F43" s="6"/>
      <c r="G43" s="6"/>
      <c r="H43" s="6"/>
      <c r="I43" s="6"/>
      <c r="J43" s="6"/>
      <c r="K43" s="8"/>
      <c r="L43" s="6"/>
      <c r="M43" s="8"/>
      <c r="N43" s="8"/>
      <c r="O43" s="6"/>
      <c r="P43" s="6"/>
      <c r="Q43" s="6"/>
      <c r="R43" s="8"/>
      <c r="S43" s="6"/>
      <c r="T43" s="6"/>
      <c r="U43" s="6"/>
      <c r="V43" s="6"/>
      <c r="W43" s="64" t="str">
        <f>IF(X43="","",IFERROR(_xlfn.XLOOKUP(X43,Lookups!$H:$H,Lookups!$G:$G,""),""))</f>
        <v/>
      </c>
      <c r="X43" s="6"/>
      <c r="Y43" s="39" t="str">
        <f>IF(X43="","",IFERROR(_xlfn.XLOOKUP(X43,Lookups!$H:$H,Lookups!$I:$I,""),""))</f>
        <v/>
      </c>
      <c r="Z43" s="6"/>
      <c r="AA43" s="6"/>
      <c r="AB43" s="8"/>
      <c r="AC43" s="8"/>
      <c r="AD43" s="39" t="str">
        <f t="shared" si="0"/>
        <v/>
      </c>
      <c r="AE43" s="6"/>
      <c r="AF43" s="6"/>
      <c r="AG43" s="6"/>
      <c r="AH43" s="39" t="str">
        <f>IF(AG43="","",IFERROR(_xlfn.XLOOKUP(AG43,Lookups!$H$2:$H$103,Lookups!$I$2:$I$103,""),""))</f>
        <v/>
      </c>
      <c r="AI43" s="6"/>
      <c r="AJ43" s="47"/>
      <c r="AK43" s="8"/>
    </row>
    <row r="44" spans="1:37" x14ac:dyDescent="0.25">
      <c r="A44" s="6"/>
      <c r="B44" s="6"/>
      <c r="C44" s="6"/>
      <c r="D44" s="8"/>
      <c r="E44" s="8"/>
      <c r="F44" s="6"/>
      <c r="G44" s="6"/>
      <c r="H44" s="6"/>
      <c r="I44" s="6"/>
      <c r="J44" s="6"/>
      <c r="K44" s="8"/>
      <c r="L44" s="6"/>
      <c r="M44" s="8"/>
      <c r="N44" s="8"/>
      <c r="O44" s="6"/>
      <c r="P44" s="6"/>
      <c r="Q44" s="6"/>
      <c r="R44" s="8"/>
      <c r="S44" s="6"/>
      <c r="T44" s="6"/>
      <c r="U44" s="6"/>
      <c r="V44" s="6"/>
      <c r="W44" s="64" t="str">
        <f>IF(X44="","",IFERROR(_xlfn.XLOOKUP(X44,Lookups!$H:$H,Lookups!$G:$G,""),""))</f>
        <v/>
      </c>
      <c r="X44" s="6"/>
      <c r="Y44" s="39" t="str">
        <f>IF(X44="","",IFERROR(_xlfn.XLOOKUP(X44,Lookups!$H:$H,Lookups!$I:$I,""),""))</f>
        <v/>
      </c>
      <c r="Z44" s="6"/>
      <c r="AA44" s="6"/>
      <c r="AB44" s="8"/>
      <c r="AC44" s="8"/>
      <c r="AD44" s="39" t="str">
        <f t="shared" si="0"/>
        <v/>
      </c>
      <c r="AE44" s="6"/>
      <c r="AF44" s="6"/>
      <c r="AG44" s="6"/>
      <c r="AH44" s="39" t="str">
        <f>IF(AG44="","",IFERROR(_xlfn.XLOOKUP(AG44,Lookups!$H$2:$H$103,Lookups!$I$2:$I$103,""),""))</f>
        <v/>
      </c>
      <c r="AI44" s="6"/>
      <c r="AJ44" s="47"/>
      <c r="AK44" s="8"/>
    </row>
    <row r="45" spans="1:37" x14ac:dyDescent="0.25">
      <c r="A45" s="6"/>
      <c r="B45" s="6"/>
      <c r="C45" s="6"/>
      <c r="D45" s="8"/>
      <c r="E45" s="8"/>
      <c r="F45" s="6"/>
      <c r="G45" s="6"/>
      <c r="H45" s="6"/>
      <c r="I45" s="6"/>
      <c r="J45" s="6"/>
      <c r="K45" s="8"/>
      <c r="L45" s="6"/>
      <c r="M45" s="8"/>
      <c r="N45" s="8"/>
      <c r="O45" s="6"/>
      <c r="P45" s="6"/>
      <c r="Q45" s="6"/>
      <c r="R45" s="8"/>
      <c r="S45" s="6"/>
      <c r="T45" s="6"/>
      <c r="U45" s="6"/>
      <c r="V45" s="6"/>
      <c r="W45" s="64" t="str">
        <f>IF(X45="","",IFERROR(_xlfn.XLOOKUP(X45,Lookups!$H:$H,Lookups!$G:$G,""),""))</f>
        <v/>
      </c>
      <c r="X45" s="6"/>
      <c r="Y45" s="39" t="str">
        <f>IF(X45="","",IFERROR(_xlfn.XLOOKUP(X45,Lookups!$H:$H,Lookups!$I:$I,""),""))</f>
        <v/>
      </c>
      <c r="Z45" s="6"/>
      <c r="AA45" s="6"/>
      <c r="AB45" s="8"/>
      <c r="AC45" s="8"/>
      <c r="AD45" s="39" t="str">
        <f t="shared" si="0"/>
        <v/>
      </c>
      <c r="AE45" s="6"/>
      <c r="AF45" s="6"/>
      <c r="AG45" s="6"/>
      <c r="AH45" s="39" t="str">
        <f>IF(AG45="","",IFERROR(_xlfn.XLOOKUP(AG45,Lookups!$H$2:$H$103,Lookups!$I$2:$I$103,""),""))</f>
        <v/>
      </c>
      <c r="AI45" s="6"/>
      <c r="AJ45" s="47"/>
      <c r="AK45" s="8"/>
    </row>
    <row r="46" spans="1:37" x14ac:dyDescent="0.25">
      <c r="A46" s="6"/>
      <c r="B46" s="6"/>
      <c r="C46" s="6"/>
      <c r="D46" s="8"/>
      <c r="E46" s="8"/>
      <c r="F46" s="6"/>
      <c r="G46" s="6"/>
      <c r="H46" s="6"/>
      <c r="I46" s="6"/>
      <c r="J46" s="6"/>
      <c r="K46" s="8"/>
      <c r="L46" s="6"/>
      <c r="M46" s="8"/>
      <c r="N46" s="8"/>
      <c r="O46" s="6"/>
      <c r="P46" s="6"/>
      <c r="Q46" s="6"/>
      <c r="R46" s="8"/>
      <c r="S46" s="6"/>
      <c r="T46" s="6"/>
      <c r="U46" s="6"/>
      <c r="V46" s="6"/>
      <c r="W46" s="64" t="str">
        <f>IF(X46="","",IFERROR(_xlfn.XLOOKUP(X46,Lookups!$H:$H,Lookups!$G:$G,""),""))</f>
        <v/>
      </c>
      <c r="X46" s="6"/>
      <c r="Y46" s="39" t="str">
        <f>IF(X46="","",IFERROR(_xlfn.XLOOKUP(X46,Lookups!$H:$H,Lookups!$I:$I,""),""))</f>
        <v/>
      </c>
      <c r="Z46" s="6"/>
      <c r="AA46" s="6"/>
      <c r="AB46" s="8"/>
      <c r="AC46" s="8"/>
      <c r="AD46" s="39" t="str">
        <f t="shared" si="0"/>
        <v/>
      </c>
      <c r="AE46" s="6"/>
      <c r="AF46" s="6"/>
      <c r="AG46" s="6"/>
      <c r="AH46" s="39" t="str">
        <f>IF(AG46="","",IFERROR(_xlfn.XLOOKUP(AG46,Lookups!$H$2:$H$103,Lookups!$I$2:$I$103,""),""))</f>
        <v/>
      </c>
      <c r="AI46" s="6"/>
      <c r="AJ46" s="47"/>
      <c r="AK46" s="8"/>
    </row>
    <row r="47" spans="1:37" x14ac:dyDescent="0.25">
      <c r="A47" s="6"/>
      <c r="B47" s="6"/>
      <c r="C47" s="6"/>
      <c r="D47" s="8"/>
      <c r="E47" s="8"/>
      <c r="F47" s="6"/>
      <c r="G47" s="6"/>
      <c r="H47" s="6"/>
      <c r="I47" s="6"/>
      <c r="J47" s="6"/>
      <c r="K47" s="8"/>
      <c r="L47" s="6"/>
      <c r="M47" s="8"/>
      <c r="N47" s="8"/>
      <c r="O47" s="6"/>
      <c r="P47" s="6"/>
      <c r="Q47" s="6"/>
      <c r="R47" s="8"/>
      <c r="S47" s="6"/>
      <c r="T47" s="6"/>
      <c r="U47" s="6"/>
      <c r="V47" s="6"/>
      <c r="W47" s="64" t="str">
        <f>IF(X47="","",IFERROR(_xlfn.XLOOKUP(X47,Lookups!$H:$H,Lookups!$G:$G,""),""))</f>
        <v/>
      </c>
      <c r="X47" s="6"/>
      <c r="Y47" s="39" t="str">
        <f>IF(X47="","",IFERROR(_xlfn.XLOOKUP(X47,Lookups!$H:$H,Lookups!$I:$I,""),""))</f>
        <v/>
      </c>
      <c r="Z47" s="6"/>
      <c r="AA47" s="6"/>
      <c r="AB47" s="8"/>
      <c r="AC47" s="8"/>
      <c r="AD47" s="39" t="str">
        <f t="shared" si="0"/>
        <v/>
      </c>
      <c r="AE47" s="6"/>
      <c r="AF47" s="6"/>
      <c r="AG47" s="6"/>
      <c r="AH47" s="39" t="str">
        <f>IF(AG47="","",IFERROR(_xlfn.XLOOKUP(AG47,Lookups!$H$2:$H$103,Lookups!$I$2:$I$103,""),""))</f>
        <v/>
      </c>
      <c r="AI47" s="6"/>
      <c r="AJ47" s="47"/>
      <c r="AK47" s="8"/>
    </row>
    <row r="48" spans="1:37" x14ac:dyDescent="0.25">
      <c r="A48" s="6"/>
      <c r="B48" s="6"/>
      <c r="C48" s="6"/>
      <c r="D48" s="8"/>
      <c r="E48" s="8"/>
      <c r="F48" s="6"/>
      <c r="G48" s="6"/>
      <c r="H48" s="6"/>
      <c r="I48" s="6"/>
      <c r="J48" s="6"/>
      <c r="K48" s="8"/>
      <c r="L48" s="6"/>
      <c r="M48" s="8"/>
      <c r="N48" s="8"/>
      <c r="O48" s="6"/>
      <c r="P48" s="6"/>
      <c r="Q48" s="6"/>
      <c r="R48" s="8"/>
      <c r="S48" s="6"/>
      <c r="T48" s="6"/>
      <c r="U48" s="6"/>
      <c r="V48" s="6"/>
      <c r="W48" s="64" t="str">
        <f>IF(X48="","",IFERROR(_xlfn.XLOOKUP(X48,Lookups!$H:$H,Lookups!$G:$G,""),""))</f>
        <v/>
      </c>
      <c r="X48" s="6"/>
      <c r="Y48" s="39" t="str">
        <f>IF(X48="","",IFERROR(_xlfn.XLOOKUP(X48,Lookups!$H:$H,Lookups!$I:$I,""),""))</f>
        <v/>
      </c>
      <c r="Z48" s="6"/>
      <c r="AA48" s="6"/>
      <c r="AB48" s="8"/>
      <c r="AC48" s="8"/>
      <c r="AD48" s="39" t="str">
        <f t="shared" si="0"/>
        <v/>
      </c>
      <c r="AE48" s="6"/>
      <c r="AF48" s="6"/>
      <c r="AG48" s="6"/>
      <c r="AH48" s="39" t="str">
        <f>IF(AG48="","",IFERROR(_xlfn.XLOOKUP(AG48,Lookups!$H$2:$H$103,Lookups!$I$2:$I$103,""),""))</f>
        <v/>
      </c>
      <c r="AI48" s="6"/>
      <c r="AJ48" s="47"/>
      <c r="AK48" s="8"/>
    </row>
    <row r="49" spans="1:37" x14ac:dyDescent="0.25">
      <c r="A49" s="6"/>
      <c r="B49" s="6"/>
      <c r="C49" s="6"/>
      <c r="D49" s="8"/>
      <c r="E49" s="8"/>
      <c r="F49" s="6"/>
      <c r="G49" s="6"/>
      <c r="H49" s="6"/>
      <c r="I49" s="6"/>
      <c r="J49" s="6"/>
      <c r="K49" s="8"/>
      <c r="L49" s="6"/>
      <c r="M49" s="8"/>
      <c r="N49" s="8"/>
      <c r="O49" s="6"/>
      <c r="P49" s="6"/>
      <c r="Q49" s="6"/>
      <c r="R49" s="8"/>
      <c r="S49" s="6"/>
      <c r="T49" s="6"/>
      <c r="U49" s="6"/>
      <c r="V49" s="6"/>
      <c r="W49" s="64" t="str">
        <f>IF(X49="","",IFERROR(_xlfn.XLOOKUP(X49,Lookups!$H:$H,Lookups!$G:$G,""),""))</f>
        <v/>
      </c>
      <c r="X49" s="6"/>
      <c r="Y49" s="39" t="str">
        <f>IF(X49="","",IFERROR(_xlfn.XLOOKUP(X49,Lookups!$H:$H,Lookups!$I:$I,""),""))</f>
        <v/>
      </c>
      <c r="Z49" s="6"/>
      <c r="AA49" s="6"/>
      <c r="AB49" s="8"/>
      <c r="AC49" s="8"/>
      <c r="AD49" s="39" t="str">
        <f t="shared" si="0"/>
        <v/>
      </c>
      <c r="AE49" s="6"/>
      <c r="AF49" s="6"/>
      <c r="AG49" s="6"/>
      <c r="AH49" s="39" t="str">
        <f>IF(AG49="","",IFERROR(_xlfn.XLOOKUP(AG49,Lookups!$H$2:$H$103,Lookups!$I$2:$I$103,""),""))</f>
        <v/>
      </c>
      <c r="AI49" s="6"/>
      <c r="AJ49" s="47"/>
      <c r="AK49" s="8"/>
    </row>
    <row r="50" spans="1:37" x14ac:dyDescent="0.25">
      <c r="A50" s="6"/>
      <c r="B50" s="6"/>
      <c r="C50" s="6"/>
      <c r="D50" s="8"/>
      <c r="E50" s="8"/>
      <c r="F50" s="6"/>
      <c r="G50" s="6"/>
      <c r="H50" s="6"/>
      <c r="I50" s="6"/>
      <c r="J50" s="6"/>
      <c r="K50" s="8"/>
      <c r="L50" s="6"/>
      <c r="M50" s="8"/>
      <c r="N50" s="8"/>
      <c r="O50" s="6"/>
      <c r="P50" s="6"/>
      <c r="Q50" s="6"/>
      <c r="R50" s="8"/>
      <c r="S50" s="6"/>
      <c r="T50" s="6"/>
      <c r="U50" s="6"/>
      <c r="V50" s="6"/>
      <c r="W50" s="64" t="str">
        <f>IF(X50="","",IFERROR(_xlfn.XLOOKUP(X50,Lookups!$H:$H,Lookups!$G:$G,""),""))</f>
        <v/>
      </c>
      <c r="X50" s="6"/>
      <c r="Y50" s="39" t="str">
        <f>IF(X50="","",IFERROR(_xlfn.XLOOKUP(X50,Lookups!$H:$H,Lookups!$I:$I,""),""))</f>
        <v/>
      </c>
      <c r="Z50" s="6"/>
      <c r="AA50" s="6"/>
      <c r="AB50" s="8"/>
      <c r="AC50" s="8"/>
      <c r="AD50" s="39" t="str">
        <f t="shared" si="0"/>
        <v/>
      </c>
      <c r="AE50" s="6"/>
      <c r="AF50" s="6"/>
      <c r="AG50" s="6"/>
      <c r="AH50" s="39" t="str">
        <f>IF(AG50="","",IFERROR(_xlfn.XLOOKUP(AG50,Lookups!$H$2:$H$103,Lookups!$I$2:$I$103,""),""))</f>
        <v/>
      </c>
      <c r="AI50" s="6"/>
      <c r="AJ50" s="47"/>
      <c r="AK50" s="8"/>
    </row>
    <row r="51" spans="1:37" x14ac:dyDescent="0.25">
      <c r="A51" s="6"/>
      <c r="B51" s="6"/>
      <c r="C51" s="6"/>
      <c r="D51" s="8"/>
      <c r="E51" s="8"/>
      <c r="F51" s="6"/>
      <c r="G51" s="6"/>
      <c r="H51" s="6"/>
      <c r="I51" s="6"/>
      <c r="J51" s="6"/>
      <c r="K51" s="8"/>
      <c r="L51" s="6"/>
      <c r="M51" s="8"/>
      <c r="N51" s="8"/>
      <c r="O51" s="6"/>
      <c r="P51" s="6"/>
      <c r="Q51" s="6"/>
      <c r="R51" s="8"/>
      <c r="S51" s="6"/>
      <c r="T51" s="6"/>
      <c r="U51" s="6"/>
      <c r="V51" s="6"/>
      <c r="W51" s="64" t="str">
        <f>IF(X51="","",IFERROR(_xlfn.XLOOKUP(X51,Lookups!$H:$H,Lookups!$G:$G,""),""))</f>
        <v/>
      </c>
      <c r="X51" s="6"/>
      <c r="Y51" s="39" t="str">
        <f>IF(X51="","",IFERROR(_xlfn.XLOOKUP(X51,Lookups!$H:$H,Lookups!$I:$I,""),""))</f>
        <v/>
      </c>
      <c r="Z51" s="6"/>
      <c r="AA51" s="6"/>
      <c r="AB51" s="8"/>
      <c r="AC51" s="8"/>
      <c r="AD51" s="39" t="str">
        <f t="shared" si="0"/>
        <v/>
      </c>
      <c r="AE51" s="6"/>
      <c r="AF51" s="6"/>
      <c r="AG51" s="6"/>
      <c r="AH51" s="39" t="str">
        <f>IF(AG51="","",IFERROR(_xlfn.XLOOKUP(AG51,Lookups!$H$2:$H$103,Lookups!$I$2:$I$103,""),""))</f>
        <v/>
      </c>
      <c r="AI51" s="6"/>
      <c r="AJ51" s="47"/>
      <c r="AK51" s="8"/>
    </row>
    <row r="52" spans="1:37" x14ac:dyDescent="0.25">
      <c r="A52" s="6"/>
      <c r="B52" s="6"/>
      <c r="C52" s="6"/>
      <c r="D52" s="8"/>
      <c r="E52" s="8"/>
      <c r="F52" s="6"/>
      <c r="G52" s="6"/>
      <c r="H52" s="6"/>
      <c r="I52" s="6"/>
      <c r="J52" s="6"/>
      <c r="K52" s="8"/>
      <c r="L52" s="6"/>
      <c r="M52" s="8"/>
      <c r="N52" s="8"/>
      <c r="O52" s="6"/>
      <c r="P52" s="6"/>
      <c r="Q52" s="6"/>
      <c r="R52" s="8"/>
      <c r="S52" s="6"/>
      <c r="T52" s="6"/>
      <c r="U52" s="6"/>
      <c r="V52" s="6"/>
      <c r="W52" s="64" t="str">
        <f>IF(X52="","",IFERROR(_xlfn.XLOOKUP(X52,Lookups!$H:$H,Lookups!$G:$G,""),""))</f>
        <v/>
      </c>
      <c r="X52" s="6"/>
      <c r="Y52" s="39" t="str">
        <f>IF(X52="","",IFERROR(_xlfn.XLOOKUP(X52,Lookups!$H:$H,Lookups!$I:$I,""),""))</f>
        <v/>
      </c>
      <c r="Z52" s="6"/>
      <c r="AA52" s="6"/>
      <c r="AB52" s="8"/>
      <c r="AC52" s="8"/>
      <c r="AD52" s="39" t="str">
        <f>IF(OR(ISBLANK(AB52),ISBLANK(AC52)),"",(AC52-AB52)+1)</f>
        <v/>
      </c>
      <c r="AE52" s="6"/>
      <c r="AF52" s="6"/>
      <c r="AG52" s="6"/>
      <c r="AH52" s="39" t="str">
        <f>IF(AG52="","",IFERROR(_xlfn.XLOOKUP(AG52,Lookups!$H$2:$H$103,Lookups!$I$2:$I$103,""),""))</f>
        <v/>
      </c>
      <c r="AI52" s="6"/>
      <c r="AJ52" s="47"/>
      <c r="AK52" s="8"/>
    </row>
    <row r="53" spans="1:37" x14ac:dyDescent="0.25">
      <c r="A53" s="6"/>
      <c r="B53" s="6"/>
      <c r="C53" s="6"/>
      <c r="D53" s="8"/>
      <c r="E53" s="8"/>
      <c r="F53" s="6"/>
      <c r="G53" s="6"/>
      <c r="H53" s="6"/>
      <c r="I53" s="6"/>
      <c r="J53" s="6"/>
      <c r="K53" s="8"/>
      <c r="L53" s="6"/>
      <c r="M53" s="8"/>
      <c r="N53" s="8"/>
      <c r="O53" s="6"/>
      <c r="P53" s="6"/>
      <c r="Q53" s="6"/>
      <c r="R53" s="8"/>
      <c r="S53" s="6"/>
      <c r="T53" s="6"/>
      <c r="U53" s="6"/>
      <c r="V53" s="6"/>
      <c r="W53" s="64" t="str">
        <f>IF(X53="","",IFERROR(_xlfn.XLOOKUP(X53,Lookups!$H:$H,Lookups!$G:$G,""),""))</f>
        <v/>
      </c>
      <c r="X53" s="6"/>
      <c r="Y53" s="39" t="str">
        <f>IF(X53="","",IFERROR(_xlfn.XLOOKUP(X53,Lookups!$H:$H,Lookups!$I:$I,""),""))</f>
        <v/>
      </c>
      <c r="Z53" s="6"/>
      <c r="AA53" s="6"/>
      <c r="AB53" s="8"/>
      <c r="AC53" s="8"/>
      <c r="AD53" s="39" t="str">
        <f>IF(OR(ISBLANK(AB53),ISBLANK(AC53)),"",(AC53-AB53)+1)</f>
        <v/>
      </c>
      <c r="AE53" s="6"/>
      <c r="AF53" s="6"/>
      <c r="AG53" s="6"/>
      <c r="AH53" s="39" t="str">
        <f>IF(AG53="","",IFERROR(_xlfn.XLOOKUP(AG53,Lookups!$H$2:$H$103,Lookups!$I$2:$I$103,""),""))</f>
        <v/>
      </c>
      <c r="AI53" s="6"/>
      <c r="AJ53" s="47"/>
      <c r="AK53" s="8"/>
    </row>
    <row r="54" spans="1:37" x14ac:dyDescent="0.25">
      <c r="A54" s="6"/>
      <c r="B54" s="6"/>
      <c r="C54" s="6"/>
      <c r="D54" s="8"/>
      <c r="E54" s="8"/>
      <c r="F54" s="6"/>
      <c r="G54" s="6"/>
      <c r="H54" s="6"/>
      <c r="I54" s="6"/>
      <c r="J54" s="6"/>
      <c r="K54" s="8"/>
      <c r="L54" s="6"/>
      <c r="M54" s="8"/>
      <c r="N54" s="8"/>
      <c r="O54" s="6"/>
      <c r="P54" s="6"/>
      <c r="Q54" s="6"/>
      <c r="R54" s="8"/>
      <c r="S54" s="6"/>
      <c r="T54" s="6"/>
      <c r="U54" s="6"/>
      <c r="V54" s="6"/>
      <c r="W54" s="64" t="str">
        <f>IF(X54="","",IFERROR(_xlfn.XLOOKUP(X54,Lookups!$H:$H,Lookups!$G:$G,""),""))</f>
        <v/>
      </c>
      <c r="X54" s="6"/>
      <c r="Y54" s="39" t="str">
        <f>IF(X54="","",IFERROR(_xlfn.XLOOKUP(X54,Lookups!$H:$H,Lookups!$I:$I,""),""))</f>
        <v/>
      </c>
      <c r="Z54" s="6"/>
      <c r="AA54" s="6"/>
      <c r="AB54" s="8"/>
      <c r="AC54" s="8"/>
      <c r="AD54" s="39" t="str">
        <f>IF(OR(ISBLANK(AB54),ISBLANK(AC54)),"",(AC54-AB54)+1)</f>
        <v/>
      </c>
      <c r="AE54" s="6"/>
      <c r="AF54" s="6"/>
      <c r="AG54" s="6"/>
      <c r="AH54" s="39" t="str">
        <f>IF(AG54="","",IFERROR(_xlfn.XLOOKUP(AG54,Lookups!$H$2:$H$103,Lookups!$I$2:$I$103,""),""))</f>
        <v/>
      </c>
      <c r="AI54" s="6"/>
      <c r="AJ54" s="47"/>
      <c r="AK54" s="8"/>
    </row>
  </sheetData>
  <sheetProtection formatCells="0" formatColumns="0" formatRows="0" insertRows="0" deleteRows="0" sort="0" autoFilter="0" pivotTables="0"/>
  <mergeCells count="8">
    <mergeCell ref="W2:AH2"/>
    <mergeCell ref="AI2:AK2"/>
    <mergeCell ref="A1:C1"/>
    <mergeCell ref="A2:C2"/>
    <mergeCell ref="D2:G2"/>
    <mergeCell ref="J2:L2"/>
    <mergeCell ref="M2:P2"/>
    <mergeCell ref="Q2:V2"/>
  </mergeCells>
  <dataValidations count="11">
    <dataValidation type="list" allowBlank="1" showInputMessage="1" showErrorMessage="1" sqref="AA4:AA54" xr:uid="{FCD4247D-0876-4174-ACC8-2907C146A9B7}">
      <formula1>INDIRECT("Antimicrobial_Origination[Antimicrobial Origination]")</formula1>
    </dataValidation>
    <dataValidation type="list" allowBlank="1" showInputMessage="1" showErrorMessage="1" sqref="AG4:AG54 X4:X54" xr:uid="{B47D6247-3A84-4158-A1E6-F911BC961174}">
      <formula1>INDIRECT("Antimicrobial[Antimicrobial]")</formula1>
    </dataValidation>
    <dataValidation type="list" allowBlank="1" showInputMessage="1" showErrorMessage="1" sqref="AJ4:AJ54" xr:uid="{A7475D0D-239E-47D3-BAAD-44061D7D9664}">
      <formula1>INDIRECT("Precautions")</formula1>
    </dataValidation>
    <dataValidation type="list" allowBlank="1" showInputMessage="1" showErrorMessage="1" sqref="P4:P54" xr:uid="{ED05C00A-D634-481B-956A-80E6E4753896}">
      <formula1>"NH/SNF ,Home ,Other Inpatient Setting ,Unknown"</formula1>
    </dataValidation>
    <dataValidation type="list" allowBlank="1" showInputMessage="1" showErrorMessage="1" sqref="F4:F54" xr:uid="{AAED3515-956A-4403-B0F1-89BC8CB32840}">
      <formula1>"Hospital,HHA,Home,Hospice,Other"</formula1>
    </dataValidation>
    <dataValidation type="custom" allowBlank="1" showInputMessage="1" showErrorMessage="1" sqref="AD4:AD54" xr:uid="{A72DDE01-A2E5-4552-A031-383308541FC1}">
      <formula1>""</formula1>
    </dataValidation>
    <dataValidation type="list" allowBlank="1" showInputMessage="1" showErrorMessage="1" sqref="T4:T54" xr:uid="{FEB18C3E-D37C-463D-B67B-0FA078E9BE2F}">
      <formula1>INDIRECT("Specimen_Source[Specimen Source]")</formula1>
    </dataValidation>
    <dataValidation type="list" allowBlank="1" showInputMessage="1" showErrorMessage="1" sqref="J4:J54" xr:uid="{8006C921-CE9F-4AB1-BB8F-3F540C2F8357}">
      <formula1>INDIRECT("Infection_type[infection type]")</formula1>
    </dataValidation>
    <dataValidation type="list" allowBlank="1" showInputMessage="1" showErrorMessage="1" sqref="U4:U54 AE4:AF54 O4:O54 Q4:Q54 AI4:AI54" xr:uid="{8C0505A0-E7AA-4B79-996D-C9C7859C910E}">
      <formula1>"Yes, No"</formula1>
    </dataValidation>
    <dataValidation type="list" allowBlank="1" showInputMessage="1" showErrorMessage="1" sqref="L4:L54" xr:uid="{B1B4B40A-947B-4B81-ABF0-54A7623E27EC}">
      <formula1>INDIRECT("Device_Type[Device_Type]")</formula1>
    </dataValidation>
    <dataValidation type="list" allowBlank="1" showInputMessage="1" showErrorMessage="1" sqref="H4:I54" xr:uid="{C306C971-C26C-4B14-A531-3FF538F0D2C5}">
      <formula1>"Yes, No, Unknown"</formula1>
    </dataValidation>
  </dataValidations>
  <pageMargins left="0.7" right="0.7" top="0.75" bottom="0.75" header="0.3" footer="0.3"/>
  <pageSetup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C8792-42B0-497A-9870-9F238A2D6DD6}">
  <dimension ref="A1:AK54"/>
  <sheetViews>
    <sheetView showGridLines="0" zoomScaleNormal="100" workbookViewId="0">
      <pane xSplit="3" ySplit="3" topLeftCell="D4" activePane="bottomRight" state="frozen"/>
      <selection pane="topRight" activeCell="W1" sqref="W1"/>
      <selection pane="bottomLeft" activeCell="W1" sqref="W1"/>
      <selection pane="bottomRight" activeCell="A2" sqref="A2:C2"/>
    </sheetView>
  </sheetViews>
  <sheetFormatPr defaultColWidth="9.140625" defaultRowHeight="15" x14ac:dyDescent="0.25"/>
  <cols>
    <col min="1" max="1" width="13.42578125" style="7" customWidth="1"/>
    <col min="2" max="3" width="11" style="7" customWidth="1"/>
    <col min="4" max="4" width="14.28515625" style="7" bestFit="1" customWidth="1"/>
    <col min="5" max="9" width="14.28515625" style="7" customWidth="1"/>
    <col min="10" max="10" width="27.7109375" style="7" customWidth="1"/>
    <col min="11" max="11" width="14.140625" style="7" customWidth="1"/>
    <col min="12" max="12" width="12" style="7" customWidth="1"/>
    <col min="13" max="13" width="16.5703125" style="7" customWidth="1"/>
    <col min="14" max="14" width="14.85546875" style="7" customWidth="1"/>
    <col min="15" max="15" width="13.42578125" style="7" customWidth="1"/>
    <col min="16" max="16" width="19.7109375" style="7" customWidth="1"/>
    <col min="17" max="17" width="12" style="7" customWidth="1"/>
    <col min="18" max="18" width="13.140625" style="7" customWidth="1"/>
    <col min="19" max="19" width="15" style="7" bestFit="1" customWidth="1"/>
    <col min="20" max="20" width="12" style="7" customWidth="1"/>
    <col min="21" max="21" width="14.7109375" style="7" customWidth="1"/>
    <col min="22" max="22" width="12" style="7" customWidth="1"/>
    <col min="23" max="23" width="18" style="7" customWidth="1"/>
    <col min="24" max="24" width="18.28515625" style="7" customWidth="1"/>
    <col min="25" max="25" width="35" style="7" customWidth="1"/>
    <col min="26" max="26" width="19.140625" style="7" customWidth="1"/>
    <col min="27" max="27" width="13.140625" style="7" bestFit="1" customWidth="1"/>
    <col min="28" max="28" width="14.7109375" style="7" customWidth="1"/>
    <col min="29" max="29" width="14.85546875" style="7" customWidth="1"/>
    <col min="30" max="30" width="12" style="7" customWidth="1"/>
    <col min="31" max="31" width="23.42578125" style="7" customWidth="1"/>
    <col min="32" max="32" width="18.28515625" style="7" customWidth="1"/>
    <col min="33" max="33" width="17.85546875" style="7" customWidth="1"/>
    <col min="34" max="35" width="19.28515625" style="7" customWidth="1"/>
    <col min="36" max="36" width="13" style="7" bestFit="1" customWidth="1"/>
    <col min="37" max="37" width="11.85546875" style="7" bestFit="1" customWidth="1"/>
    <col min="38" max="16384" width="9.140625" style="7"/>
  </cols>
  <sheetData>
    <row r="1" spans="1:37" ht="39" customHeight="1" x14ac:dyDescent="0.55000000000000004">
      <c r="A1" s="72" t="s">
        <v>109</v>
      </c>
      <c r="B1" s="72"/>
      <c r="C1" s="72"/>
      <c r="D1" s="40" t="s">
        <v>239</v>
      </c>
    </row>
    <row r="2" spans="1:37" s="18" customFormat="1" x14ac:dyDescent="0.25">
      <c r="A2" s="67" t="s">
        <v>306</v>
      </c>
      <c r="B2" s="68"/>
      <c r="C2" s="68"/>
      <c r="D2" s="70" t="s">
        <v>76</v>
      </c>
      <c r="E2" s="70"/>
      <c r="F2" s="70"/>
      <c r="G2" s="71"/>
      <c r="H2" s="33"/>
      <c r="I2" s="33"/>
      <c r="J2" s="85" t="s">
        <v>77</v>
      </c>
      <c r="K2" s="86"/>
      <c r="L2" s="87"/>
      <c r="M2" s="88" t="s">
        <v>78</v>
      </c>
      <c r="N2" s="70"/>
      <c r="O2" s="70"/>
      <c r="P2" s="71"/>
      <c r="Q2" s="89" t="s">
        <v>79</v>
      </c>
      <c r="R2" s="89"/>
      <c r="S2" s="89"/>
      <c r="T2" s="89"/>
      <c r="U2" s="89"/>
      <c r="V2" s="89"/>
      <c r="W2" s="88" t="s">
        <v>253</v>
      </c>
      <c r="X2" s="70"/>
      <c r="Y2" s="70"/>
      <c r="Z2" s="70"/>
      <c r="AA2" s="70"/>
      <c r="AB2" s="70"/>
      <c r="AC2" s="70"/>
      <c r="AD2" s="70"/>
      <c r="AE2" s="70"/>
      <c r="AF2" s="70"/>
      <c r="AG2" s="70"/>
      <c r="AH2" s="71"/>
      <c r="AI2" s="90" t="s">
        <v>80</v>
      </c>
      <c r="AJ2" s="91"/>
      <c r="AK2" s="91"/>
    </row>
    <row r="3" spans="1:37" s="19" customFormat="1" ht="90" x14ac:dyDescent="0.25">
      <c r="A3" s="5" t="s">
        <v>81</v>
      </c>
      <c r="B3" s="5" t="s">
        <v>82</v>
      </c>
      <c r="C3" s="5" t="s">
        <v>83</v>
      </c>
      <c r="D3" s="5" t="s">
        <v>84</v>
      </c>
      <c r="E3" s="5" t="s">
        <v>85</v>
      </c>
      <c r="F3" s="5" t="s">
        <v>86</v>
      </c>
      <c r="G3" s="5" t="s">
        <v>87</v>
      </c>
      <c r="H3" s="5" t="s">
        <v>236</v>
      </c>
      <c r="I3" s="5" t="s">
        <v>237</v>
      </c>
      <c r="J3" s="5" t="s">
        <v>88</v>
      </c>
      <c r="K3" s="5" t="s">
        <v>89</v>
      </c>
      <c r="L3" s="5" t="s">
        <v>90</v>
      </c>
      <c r="M3" s="5" t="s">
        <v>91</v>
      </c>
      <c r="N3" s="5" t="s">
        <v>92</v>
      </c>
      <c r="O3" s="5" t="s">
        <v>93</v>
      </c>
      <c r="P3" s="38" t="s">
        <v>235</v>
      </c>
      <c r="Q3" s="5" t="s">
        <v>94</v>
      </c>
      <c r="R3" s="5" t="s">
        <v>95</v>
      </c>
      <c r="S3" s="5" t="s">
        <v>96</v>
      </c>
      <c r="T3" s="5" t="s">
        <v>97</v>
      </c>
      <c r="U3" s="5" t="s">
        <v>305</v>
      </c>
      <c r="V3" s="5" t="s">
        <v>98</v>
      </c>
      <c r="W3" s="5" t="s">
        <v>262</v>
      </c>
      <c r="X3" s="5" t="s">
        <v>254</v>
      </c>
      <c r="Y3" s="5" t="s">
        <v>255</v>
      </c>
      <c r="Z3" s="5" t="s">
        <v>99</v>
      </c>
      <c r="AA3" s="5" t="s">
        <v>256</v>
      </c>
      <c r="AB3" s="5" t="s">
        <v>257</v>
      </c>
      <c r="AC3" s="5" t="s">
        <v>258</v>
      </c>
      <c r="AD3" s="5" t="s">
        <v>100</v>
      </c>
      <c r="AE3" s="5" t="s">
        <v>101</v>
      </c>
      <c r="AF3" s="5" t="s">
        <v>259</v>
      </c>
      <c r="AG3" s="5" t="s">
        <v>260</v>
      </c>
      <c r="AH3" s="5" t="s">
        <v>261</v>
      </c>
      <c r="AI3" s="20" t="s">
        <v>102</v>
      </c>
      <c r="AJ3" s="20" t="s">
        <v>252</v>
      </c>
      <c r="AK3" s="20" t="s">
        <v>103</v>
      </c>
    </row>
    <row r="4" spans="1:37" x14ac:dyDescent="0.25">
      <c r="A4" s="6"/>
      <c r="B4" s="6"/>
      <c r="C4" s="6"/>
      <c r="D4" s="8"/>
      <c r="E4" s="8"/>
      <c r="F4" s="6"/>
      <c r="G4" s="6"/>
      <c r="H4" s="6"/>
      <c r="I4" s="6"/>
      <c r="J4" s="6"/>
      <c r="K4" s="8"/>
      <c r="L4" s="6"/>
      <c r="M4" s="8"/>
      <c r="N4" s="8"/>
      <c r="O4" s="6"/>
      <c r="P4" s="6"/>
      <c r="Q4" s="6"/>
      <c r="R4" s="8"/>
      <c r="S4" s="6"/>
      <c r="T4" s="6"/>
      <c r="U4" s="6"/>
      <c r="V4" s="6"/>
      <c r="W4" s="64" t="str">
        <f>IF(X4="","",IFERROR(_xlfn.XLOOKUP(X4,Lookups!$H:$H,Lookups!$G:$G,""),""))</f>
        <v/>
      </c>
      <c r="X4" s="6"/>
      <c r="Y4" s="39" t="str">
        <f>IF(X4="","",IFERROR(_xlfn.XLOOKUP(X4,Lookups!$H:$H,Lookups!$I:$I,""),""))</f>
        <v/>
      </c>
      <c r="Z4" s="6"/>
      <c r="AA4" s="6"/>
      <c r="AB4" s="8"/>
      <c r="AC4" s="8"/>
      <c r="AD4" s="39" t="str">
        <f t="shared" ref="AD4:AD51" si="0">IF(OR(ISBLANK(AB4),ISBLANK(AC4)),"",(AC4-AB4)+1)</f>
        <v/>
      </c>
      <c r="AE4" s="6"/>
      <c r="AF4" s="6"/>
      <c r="AG4" s="6"/>
      <c r="AH4" s="39" t="str">
        <f>IF(AG4="","",IFERROR(_xlfn.XLOOKUP(AG4,Lookups!$H$2:$H$103,Lookups!$I$2:$I$103,""),""))</f>
        <v/>
      </c>
      <c r="AI4" s="6"/>
      <c r="AJ4" s="47"/>
      <c r="AK4" s="8"/>
    </row>
    <row r="5" spans="1:37" x14ac:dyDescent="0.25">
      <c r="A5" s="6"/>
      <c r="B5" s="6"/>
      <c r="C5" s="6"/>
      <c r="D5" s="8"/>
      <c r="E5" s="8"/>
      <c r="F5" s="6"/>
      <c r="G5" s="6"/>
      <c r="H5" s="6"/>
      <c r="I5" s="6"/>
      <c r="J5" s="6"/>
      <c r="K5" s="8"/>
      <c r="L5" s="6"/>
      <c r="M5" s="8"/>
      <c r="N5" s="8"/>
      <c r="O5" s="6"/>
      <c r="P5" s="6"/>
      <c r="Q5" s="6"/>
      <c r="R5" s="8"/>
      <c r="S5" s="6"/>
      <c r="T5" s="6"/>
      <c r="U5" s="6"/>
      <c r="V5" s="6"/>
      <c r="W5" s="64" t="str">
        <f>IF(X5="","",IFERROR(_xlfn.XLOOKUP(X5,Lookups!$H:$H,Lookups!$G:$G,""),""))</f>
        <v/>
      </c>
      <c r="X5" s="6"/>
      <c r="Y5" s="39" t="str">
        <f>IF(X5="","",IFERROR(_xlfn.XLOOKUP(X5,Lookups!$H:$H,Lookups!$I:$I,""),""))</f>
        <v/>
      </c>
      <c r="Z5" s="6"/>
      <c r="AA5" s="6"/>
      <c r="AB5" s="8"/>
      <c r="AC5" s="8"/>
      <c r="AD5" s="39" t="str">
        <f t="shared" si="0"/>
        <v/>
      </c>
      <c r="AE5" s="6"/>
      <c r="AF5" s="6"/>
      <c r="AG5" s="6"/>
      <c r="AH5" s="39" t="str">
        <f>IF(AG5="","",IFERROR(_xlfn.XLOOKUP(AG5,Lookups!$H$2:$H$103,Lookups!$I$2:$I$103,""),""))</f>
        <v/>
      </c>
      <c r="AI5" s="6"/>
      <c r="AJ5" s="47"/>
      <c r="AK5" s="8"/>
    </row>
    <row r="6" spans="1:37" x14ac:dyDescent="0.25">
      <c r="A6" s="6"/>
      <c r="B6" s="6"/>
      <c r="C6" s="6"/>
      <c r="D6" s="8"/>
      <c r="E6" s="8"/>
      <c r="F6" s="6"/>
      <c r="G6" s="6"/>
      <c r="H6" s="6"/>
      <c r="I6" s="6"/>
      <c r="J6" s="6"/>
      <c r="K6" s="8"/>
      <c r="L6" s="6"/>
      <c r="M6" s="8"/>
      <c r="N6" s="8"/>
      <c r="O6" s="6"/>
      <c r="P6" s="6"/>
      <c r="Q6" s="6"/>
      <c r="R6" s="8"/>
      <c r="S6" s="6"/>
      <c r="T6" s="6"/>
      <c r="U6" s="6"/>
      <c r="V6" s="6"/>
      <c r="W6" s="64" t="str">
        <f>IF(X6="","",IFERROR(_xlfn.XLOOKUP(X6,Lookups!$H:$H,Lookups!$G:$G,""),""))</f>
        <v/>
      </c>
      <c r="X6" s="6"/>
      <c r="Y6" s="39" t="str">
        <f>IF(X6="","",IFERROR(_xlfn.XLOOKUP(X6,Lookups!$H:$H,Lookups!$I:$I,""),""))</f>
        <v/>
      </c>
      <c r="Z6" s="6"/>
      <c r="AA6" s="6"/>
      <c r="AB6" s="8"/>
      <c r="AC6" s="8"/>
      <c r="AD6" s="39" t="str">
        <f t="shared" si="0"/>
        <v/>
      </c>
      <c r="AE6" s="6"/>
      <c r="AF6" s="6"/>
      <c r="AG6" s="6"/>
      <c r="AH6" s="39" t="str">
        <f>IF(AG6="","",IFERROR(_xlfn.XLOOKUP(AG6,Lookups!$H$2:$H$103,Lookups!$I$2:$I$103,""),""))</f>
        <v/>
      </c>
      <c r="AI6" s="6"/>
      <c r="AJ6" s="47"/>
      <c r="AK6" s="8"/>
    </row>
    <row r="7" spans="1:37" x14ac:dyDescent="0.25">
      <c r="A7" s="6"/>
      <c r="B7" s="6"/>
      <c r="C7" s="6"/>
      <c r="D7" s="8"/>
      <c r="E7" s="8"/>
      <c r="F7" s="6"/>
      <c r="G7" s="6"/>
      <c r="H7" s="6"/>
      <c r="I7" s="6"/>
      <c r="J7" s="6"/>
      <c r="K7" s="8"/>
      <c r="L7" s="6"/>
      <c r="M7" s="8"/>
      <c r="N7" s="8"/>
      <c r="O7" s="6"/>
      <c r="P7" s="6"/>
      <c r="Q7" s="6"/>
      <c r="R7" s="8"/>
      <c r="S7" s="6"/>
      <c r="T7" s="6"/>
      <c r="U7" s="6"/>
      <c r="V7" s="6"/>
      <c r="W7" s="64" t="str">
        <f>IF(X7="","",IFERROR(_xlfn.XLOOKUP(X7,Lookups!$H:$H,Lookups!$G:$G,""),""))</f>
        <v/>
      </c>
      <c r="X7" s="6"/>
      <c r="Y7" s="39" t="str">
        <f>IF(X7="","",IFERROR(_xlfn.XLOOKUP(X7,Lookups!$H:$H,Lookups!$I:$I,""),""))</f>
        <v/>
      </c>
      <c r="Z7" s="6"/>
      <c r="AA7" s="6"/>
      <c r="AB7" s="8"/>
      <c r="AC7" s="8"/>
      <c r="AD7" s="39" t="str">
        <f t="shared" si="0"/>
        <v/>
      </c>
      <c r="AE7" s="6"/>
      <c r="AF7" s="6"/>
      <c r="AG7" s="6"/>
      <c r="AH7" s="39" t="str">
        <f>IF(AG7="","",IFERROR(_xlfn.XLOOKUP(AG7,Lookups!$H$2:$H$103,Lookups!$I$2:$I$103,""),""))</f>
        <v/>
      </c>
      <c r="AI7" s="6"/>
      <c r="AJ7" s="47"/>
      <c r="AK7" s="8"/>
    </row>
    <row r="8" spans="1:37" x14ac:dyDescent="0.25">
      <c r="A8" s="6"/>
      <c r="B8" s="6"/>
      <c r="C8" s="6"/>
      <c r="D8" s="8"/>
      <c r="E8" s="8"/>
      <c r="F8" s="6"/>
      <c r="G8" s="6"/>
      <c r="H8" s="6"/>
      <c r="I8" s="6"/>
      <c r="J8" s="6"/>
      <c r="K8" s="8"/>
      <c r="L8" s="6"/>
      <c r="M8" s="8"/>
      <c r="N8" s="8"/>
      <c r="O8" s="6"/>
      <c r="P8" s="6"/>
      <c r="Q8" s="6"/>
      <c r="R8" s="8"/>
      <c r="S8" s="6"/>
      <c r="T8" s="6"/>
      <c r="U8" s="6"/>
      <c r="V8" s="6"/>
      <c r="W8" s="64" t="str">
        <f>IF(X8="","",IFERROR(_xlfn.XLOOKUP(X8,Lookups!$H:$H,Lookups!$G:$G,""),""))</f>
        <v/>
      </c>
      <c r="X8" s="6"/>
      <c r="Y8" s="39" t="str">
        <f>IF(X8="","",IFERROR(_xlfn.XLOOKUP(X8,Lookups!$H:$H,Lookups!$I:$I,""),""))</f>
        <v/>
      </c>
      <c r="Z8" s="6"/>
      <c r="AA8" s="6"/>
      <c r="AB8" s="8"/>
      <c r="AC8" s="8"/>
      <c r="AD8" s="39" t="str">
        <f t="shared" si="0"/>
        <v/>
      </c>
      <c r="AE8" s="6"/>
      <c r="AF8" s="6"/>
      <c r="AG8" s="6"/>
      <c r="AH8" s="39" t="str">
        <f>IF(AG8="","",IFERROR(_xlfn.XLOOKUP(AG8,Lookups!$H$2:$H$103,Lookups!$I$2:$I$103,""),""))</f>
        <v/>
      </c>
      <c r="AI8" s="6"/>
      <c r="AJ8" s="47"/>
      <c r="AK8" s="8"/>
    </row>
    <row r="9" spans="1:37" x14ac:dyDescent="0.25">
      <c r="A9" s="6"/>
      <c r="B9" s="6"/>
      <c r="C9" s="6"/>
      <c r="D9" s="8"/>
      <c r="E9" s="8"/>
      <c r="F9" s="6"/>
      <c r="G9" s="6"/>
      <c r="H9" s="6"/>
      <c r="I9" s="6"/>
      <c r="J9" s="6"/>
      <c r="K9" s="8"/>
      <c r="L9" s="6"/>
      <c r="M9" s="8"/>
      <c r="N9" s="8"/>
      <c r="O9" s="6"/>
      <c r="P9" s="6"/>
      <c r="Q9" s="6"/>
      <c r="R9" s="8"/>
      <c r="S9" s="6"/>
      <c r="T9" s="6"/>
      <c r="U9" s="6"/>
      <c r="V9" s="6"/>
      <c r="W9" s="64" t="str">
        <f>IF(X9="","",IFERROR(_xlfn.XLOOKUP(X9,Lookups!$H:$H,Lookups!$G:$G,""),""))</f>
        <v/>
      </c>
      <c r="X9" s="6"/>
      <c r="Y9" s="39" t="str">
        <f>IF(X9="","",IFERROR(_xlfn.XLOOKUP(X9,Lookups!$H:$H,Lookups!$I:$I,""),""))</f>
        <v/>
      </c>
      <c r="Z9" s="6"/>
      <c r="AA9" s="6"/>
      <c r="AB9" s="8"/>
      <c r="AC9" s="8"/>
      <c r="AD9" s="39" t="str">
        <f t="shared" si="0"/>
        <v/>
      </c>
      <c r="AE9" s="6"/>
      <c r="AF9" s="6"/>
      <c r="AG9" s="6"/>
      <c r="AH9" s="39" t="str">
        <f>IF(AG9="","",IFERROR(_xlfn.XLOOKUP(AG9,Lookups!$H$2:$H$103,Lookups!$I$2:$I$103,""),""))</f>
        <v/>
      </c>
      <c r="AI9" s="6"/>
      <c r="AJ9" s="47"/>
      <c r="AK9" s="8"/>
    </row>
    <row r="10" spans="1:37" x14ac:dyDescent="0.25">
      <c r="A10" s="6"/>
      <c r="B10" s="6"/>
      <c r="C10" s="6"/>
      <c r="D10" s="8"/>
      <c r="E10" s="8"/>
      <c r="F10" s="6"/>
      <c r="G10" s="6"/>
      <c r="H10" s="6"/>
      <c r="I10" s="6"/>
      <c r="J10" s="6"/>
      <c r="K10" s="8"/>
      <c r="L10" s="6"/>
      <c r="M10" s="8"/>
      <c r="N10" s="8"/>
      <c r="O10" s="6"/>
      <c r="P10" s="6"/>
      <c r="Q10" s="6"/>
      <c r="R10" s="8"/>
      <c r="S10" s="6"/>
      <c r="T10" s="6"/>
      <c r="U10" s="6"/>
      <c r="V10" s="6"/>
      <c r="W10" s="64" t="str">
        <f>IF(X10="","",IFERROR(_xlfn.XLOOKUP(X10,Lookups!$H:$H,Lookups!$G:$G,""),""))</f>
        <v/>
      </c>
      <c r="X10" s="6"/>
      <c r="Y10" s="39" t="str">
        <f>IF(X10="","",IFERROR(_xlfn.XLOOKUP(X10,Lookups!$H:$H,Lookups!$I:$I,""),""))</f>
        <v/>
      </c>
      <c r="Z10" s="6"/>
      <c r="AA10" s="6"/>
      <c r="AB10" s="8"/>
      <c r="AC10" s="8"/>
      <c r="AD10" s="39" t="str">
        <f t="shared" si="0"/>
        <v/>
      </c>
      <c r="AE10" s="6"/>
      <c r="AF10" s="6"/>
      <c r="AG10" s="6"/>
      <c r="AH10" s="39" t="str">
        <f>IF(AG10="","",IFERROR(_xlfn.XLOOKUP(AG10,Lookups!$H$2:$H$103,Lookups!$I$2:$I$103,""),""))</f>
        <v/>
      </c>
      <c r="AI10" s="6"/>
      <c r="AJ10" s="47"/>
      <c r="AK10" s="8"/>
    </row>
    <row r="11" spans="1:37" x14ac:dyDescent="0.25">
      <c r="A11" s="6"/>
      <c r="B11" s="6"/>
      <c r="C11" s="6"/>
      <c r="D11" s="8"/>
      <c r="E11" s="8"/>
      <c r="F11" s="6"/>
      <c r="G11" s="6"/>
      <c r="H11" s="6"/>
      <c r="I11" s="6"/>
      <c r="J11" s="6"/>
      <c r="K11" s="8"/>
      <c r="L11" s="6"/>
      <c r="M11" s="8"/>
      <c r="N11" s="8"/>
      <c r="O11" s="6"/>
      <c r="P11" s="6"/>
      <c r="Q11" s="6"/>
      <c r="R11" s="8"/>
      <c r="S11" s="6"/>
      <c r="T11" s="6"/>
      <c r="U11" s="6"/>
      <c r="V11" s="6"/>
      <c r="W11" s="64" t="str">
        <f>IF(X11="","",IFERROR(_xlfn.XLOOKUP(X11,Lookups!$H:$H,Lookups!$G:$G,""),""))</f>
        <v/>
      </c>
      <c r="X11" s="6"/>
      <c r="Y11" s="39" t="str">
        <f>IF(X11="","",IFERROR(_xlfn.XLOOKUP(X11,Lookups!$H:$H,Lookups!$I:$I,""),""))</f>
        <v/>
      </c>
      <c r="Z11" s="6"/>
      <c r="AA11" s="6"/>
      <c r="AB11" s="8"/>
      <c r="AC11" s="8"/>
      <c r="AD11" s="39" t="str">
        <f t="shared" si="0"/>
        <v/>
      </c>
      <c r="AE11" s="6"/>
      <c r="AF11" s="6"/>
      <c r="AG11" s="6"/>
      <c r="AH11" s="39" t="str">
        <f>IF(AG11="","",IFERROR(_xlfn.XLOOKUP(AG11,Lookups!$H$2:$H$103,Lookups!$I$2:$I$103,""),""))</f>
        <v/>
      </c>
      <c r="AI11" s="6"/>
      <c r="AJ11" s="47"/>
      <c r="AK11" s="8"/>
    </row>
    <row r="12" spans="1:37" x14ac:dyDescent="0.25">
      <c r="A12" s="6"/>
      <c r="B12" s="6"/>
      <c r="C12" s="6"/>
      <c r="D12" s="8"/>
      <c r="E12" s="8"/>
      <c r="F12" s="6"/>
      <c r="G12" s="6"/>
      <c r="H12" s="6"/>
      <c r="I12" s="6"/>
      <c r="J12" s="6"/>
      <c r="K12" s="8"/>
      <c r="L12" s="6"/>
      <c r="M12" s="8"/>
      <c r="N12" s="8"/>
      <c r="O12" s="6"/>
      <c r="P12" s="6"/>
      <c r="Q12" s="6"/>
      <c r="R12" s="8"/>
      <c r="S12" s="6"/>
      <c r="T12" s="6"/>
      <c r="U12" s="6"/>
      <c r="V12" s="6"/>
      <c r="W12" s="64" t="str">
        <f>IF(X12="","",IFERROR(_xlfn.XLOOKUP(X12,Lookups!$H:$H,Lookups!$G:$G,""),""))</f>
        <v/>
      </c>
      <c r="X12" s="6"/>
      <c r="Y12" s="39" t="str">
        <f>IF(X12="","",IFERROR(_xlfn.XLOOKUP(X12,Lookups!$H:$H,Lookups!$I:$I,""),""))</f>
        <v/>
      </c>
      <c r="Z12" s="6"/>
      <c r="AA12" s="6"/>
      <c r="AB12" s="8"/>
      <c r="AC12" s="8"/>
      <c r="AD12" s="39" t="str">
        <f t="shared" si="0"/>
        <v/>
      </c>
      <c r="AE12" s="6"/>
      <c r="AF12" s="6"/>
      <c r="AG12" s="6"/>
      <c r="AH12" s="39" t="str">
        <f>IF(AG12="","",IFERROR(_xlfn.XLOOKUP(AG12,Lookups!$H$2:$H$103,Lookups!$I$2:$I$103,""),""))</f>
        <v/>
      </c>
      <c r="AI12" s="6"/>
      <c r="AJ12" s="47"/>
      <c r="AK12" s="8"/>
    </row>
    <row r="13" spans="1:37" x14ac:dyDescent="0.25">
      <c r="A13" s="6"/>
      <c r="B13" s="6"/>
      <c r="C13" s="6"/>
      <c r="D13" s="8"/>
      <c r="E13" s="8"/>
      <c r="F13" s="6"/>
      <c r="G13" s="6"/>
      <c r="H13" s="6"/>
      <c r="I13" s="6"/>
      <c r="J13" s="6"/>
      <c r="K13" s="8"/>
      <c r="L13" s="6"/>
      <c r="M13" s="8"/>
      <c r="N13" s="8"/>
      <c r="O13" s="6"/>
      <c r="P13" s="6"/>
      <c r="Q13" s="6"/>
      <c r="R13" s="8"/>
      <c r="S13" s="6"/>
      <c r="T13" s="6"/>
      <c r="U13" s="6"/>
      <c r="V13" s="6"/>
      <c r="W13" s="64" t="str">
        <f>IF(X13="","",IFERROR(_xlfn.XLOOKUP(X13,Lookups!$H:$H,Lookups!$G:$G,""),""))</f>
        <v/>
      </c>
      <c r="X13" s="6"/>
      <c r="Y13" s="39" t="str">
        <f>IF(X13="","",IFERROR(_xlfn.XLOOKUP(X13,Lookups!$H:$H,Lookups!$I:$I,""),""))</f>
        <v/>
      </c>
      <c r="Z13" s="6"/>
      <c r="AA13" s="6"/>
      <c r="AB13" s="8"/>
      <c r="AC13" s="8"/>
      <c r="AD13" s="39" t="str">
        <f t="shared" si="0"/>
        <v/>
      </c>
      <c r="AE13" s="6"/>
      <c r="AF13" s="6"/>
      <c r="AG13" s="6"/>
      <c r="AH13" s="39" t="str">
        <f>IF(AG13="","",IFERROR(_xlfn.XLOOKUP(AG13,Lookups!$H$2:$H$103,Lookups!$I$2:$I$103,""),""))</f>
        <v/>
      </c>
      <c r="AI13" s="6"/>
      <c r="AJ13" s="47"/>
      <c r="AK13" s="8"/>
    </row>
    <row r="14" spans="1:37" x14ac:dyDescent="0.25">
      <c r="A14" s="6"/>
      <c r="B14" s="6"/>
      <c r="C14" s="6"/>
      <c r="D14" s="8"/>
      <c r="E14" s="8"/>
      <c r="F14" s="6"/>
      <c r="G14" s="6"/>
      <c r="H14" s="6"/>
      <c r="I14" s="6"/>
      <c r="J14" s="6"/>
      <c r="K14" s="8"/>
      <c r="L14" s="6"/>
      <c r="M14" s="8"/>
      <c r="N14" s="8"/>
      <c r="O14" s="6"/>
      <c r="P14" s="6"/>
      <c r="Q14" s="6"/>
      <c r="R14" s="8"/>
      <c r="S14" s="6"/>
      <c r="T14" s="6"/>
      <c r="U14" s="6"/>
      <c r="V14" s="6"/>
      <c r="W14" s="64" t="str">
        <f>IF(X14="","",IFERROR(_xlfn.XLOOKUP(X14,Lookups!$H:$H,Lookups!$G:$G,""),""))</f>
        <v/>
      </c>
      <c r="X14" s="6"/>
      <c r="Y14" s="39" t="str">
        <f>IF(X14="","",IFERROR(_xlfn.XLOOKUP(X14,Lookups!$H:$H,Lookups!$I:$I,""),""))</f>
        <v/>
      </c>
      <c r="Z14" s="6"/>
      <c r="AA14" s="6"/>
      <c r="AB14" s="8"/>
      <c r="AC14" s="8"/>
      <c r="AD14" s="39" t="str">
        <f t="shared" si="0"/>
        <v/>
      </c>
      <c r="AE14" s="6"/>
      <c r="AF14" s="6"/>
      <c r="AG14" s="6"/>
      <c r="AH14" s="39" t="str">
        <f>IF(AG14="","",IFERROR(_xlfn.XLOOKUP(AG14,Lookups!$H$2:$H$103,Lookups!$I$2:$I$103,""),""))</f>
        <v/>
      </c>
      <c r="AI14" s="6"/>
      <c r="AJ14" s="47"/>
      <c r="AK14" s="8"/>
    </row>
    <row r="15" spans="1:37" x14ac:dyDescent="0.25">
      <c r="A15" s="6"/>
      <c r="B15" s="6"/>
      <c r="C15" s="6"/>
      <c r="D15" s="8"/>
      <c r="E15" s="8"/>
      <c r="F15" s="6"/>
      <c r="G15" s="6"/>
      <c r="H15" s="6"/>
      <c r="I15" s="6"/>
      <c r="J15" s="6"/>
      <c r="K15" s="8"/>
      <c r="L15" s="6"/>
      <c r="M15" s="8"/>
      <c r="N15" s="8"/>
      <c r="O15" s="6"/>
      <c r="P15" s="6"/>
      <c r="Q15" s="6"/>
      <c r="R15" s="8"/>
      <c r="S15" s="6"/>
      <c r="T15" s="6"/>
      <c r="U15" s="6"/>
      <c r="V15" s="6"/>
      <c r="W15" s="64" t="str">
        <f>IF(X15="","",IFERROR(_xlfn.XLOOKUP(X15,Lookups!$H:$H,Lookups!$G:$G,""),""))</f>
        <v/>
      </c>
      <c r="X15" s="6"/>
      <c r="Y15" s="39" t="str">
        <f>IF(X15="","",IFERROR(_xlfn.XLOOKUP(X15,Lookups!$H:$H,Lookups!$I:$I,""),""))</f>
        <v/>
      </c>
      <c r="Z15" s="6"/>
      <c r="AA15" s="6"/>
      <c r="AB15" s="8"/>
      <c r="AC15" s="8"/>
      <c r="AD15" s="39" t="str">
        <f t="shared" si="0"/>
        <v/>
      </c>
      <c r="AE15" s="6"/>
      <c r="AF15" s="6"/>
      <c r="AG15" s="6"/>
      <c r="AH15" s="39" t="str">
        <f>IF(AG15="","",IFERROR(_xlfn.XLOOKUP(AG15,Lookups!$H$2:$H$103,Lookups!$I$2:$I$103,""),""))</f>
        <v/>
      </c>
      <c r="AI15" s="6"/>
      <c r="AJ15" s="47"/>
      <c r="AK15" s="8"/>
    </row>
    <row r="16" spans="1:37" x14ac:dyDescent="0.25">
      <c r="A16" s="6"/>
      <c r="B16" s="6"/>
      <c r="C16" s="6"/>
      <c r="D16" s="8"/>
      <c r="E16" s="8"/>
      <c r="F16" s="6"/>
      <c r="G16" s="6"/>
      <c r="H16" s="6"/>
      <c r="I16" s="6"/>
      <c r="J16" s="6"/>
      <c r="K16" s="8"/>
      <c r="L16" s="6"/>
      <c r="M16" s="8"/>
      <c r="N16" s="8"/>
      <c r="O16" s="6"/>
      <c r="P16" s="6"/>
      <c r="Q16" s="6"/>
      <c r="R16" s="8"/>
      <c r="S16" s="6"/>
      <c r="T16" s="6"/>
      <c r="U16" s="6"/>
      <c r="V16" s="6"/>
      <c r="W16" s="64" t="str">
        <f>IF(X16="","",IFERROR(_xlfn.XLOOKUP(X16,Lookups!$H:$H,Lookups!$G:$G,""),""))</f>
        <v/>
      </c>
      <c r="X16" s="6"/>
      <c r="Y16" s="39" t="str">
        <f>IF(X16="","",IFERROR(_xlfn.XLOOKUP(X16,Lookups!$H:$H,Lookups!$I:$I,""),""))</f>
        <v/>
      </c>
      <c r="Z16" s="6"/>
      <c r="AA16" s="6"/>
      <c r="AB16" s="8"/>
      <c r="AC16" s="8"/>
      <c r="AD16" s="39" t="str">
        <f t="shared" si="0"/>
        <v/>
      </c>
      <c r="AE16" s="6"/>
      <c r="AF16" s="6"/>
      <c r="AG16" s="6"/>
      <c r="AH16" s="39" t="str">
        <f>IF(AG16="","",IFERROR(_xlfn.XLOOKUP(AG16,Lookups!$H$2:$H$103,Lookups!$I$2:$I$103,""),""))</f>
        <v/>
      </c>
      <c r="AI16" s="6"/>
      <c r="AJ16" s="47"/>
      <c r="AK16" s="8"/>
    </row>
    <row r="17" spans="1:37" x14ac:dyDescent="0.25">
      <c r="A17" s="6"/>
      <c r="B17" s="6"/>
      <c r="C17" s="6"/>
      <c r="D17" s="8"/>
      <c r="E17" s="8"/>
      <c r="F17" s="6"/>
      <c r="G17" s="6"/>
      <c r="H17" s="6"/>
      <c r="I17" s="6"/>
      <c r="J17" s="6"/>
      <c r="K17" s="8"/>
      <c r="L17" s="6"/>
      <c r="M17" s="8"/>
      <c r="N17" s="8"/>
      <c r="O17" s="6"/>
      <c r="P17" s="6"/>
      <c r="Q17" s="6"/>
      <c r="R17" s="8"/>
      <c r="S17" s="6"/>
      <c r="T17" s="6"/>
      <c r="U17" s="6"/>
      <c r="V17" s="6"/>
      <c r="W17" s="64" t="str">
        <f>IF(X17="","",IFERROR(_xlfn.XLOOKUP(X17,Lookups!$H:$H,Lookups!$G:$G,""),""))</f>
        <v/>
      </c>
      <c r="X17" s="6"/>
      <c r="Y17" s="39" t="str">
        <f>IF(X17="","",IFERROR(_xlfn.XLOOKUP(X17,Lookups!$H:$H,Lookups!$I:$I,""),""))</f>
        <v/>
      </c>
      <c r="Z17" s="6"/>
      <c r="AA17" s="6"/>
      <c r="AB17" s="8"/>
      <c r="AC17" s="8"/>
      <c r="AD17" s="39" t="str">
        <f t="shared" si="0"/>
        <v/>
      </c>
      <c r="AE17" s="6"/>
      <c r="AF17" s="6"/>
      <c r="AG17" s="6"/>
      <c r="AH17" s="39" t="str">
        <f>IF(AG17="","",IFERROR(_xlfn.XLOOKUP(AG17,Lookups!$H$2:$H$103,Lookups!$I$2:$I$103,""),""))</f>
        <v/>
      </c>
      <c r="AI17" s="6"/>
      <c r="AJ17" s="47"/>
      <c r="AK17" s="8"/>
    </row>
    <row r="18" spans="1:37" x14ac:dyDescent="0.25">
      <c r="A18" s="6"/>
      <c r="B18" s="6"/>
      <c r="C18" s="6"/>
      <c r="D18" s="8"/>
      <c r="E18" s="8"/>
      <c r="F18" s="6"/>
      <c r="G18" s="6"/>
      <c r="H18" s="6"/>
      <c r="I18" s="6"/>
      <c r="J18" s="6"/>
      <c r="K18" s="8"/>
      <c r="L18" s="6"/>
      <c r="M18" s="8"/>
      <c r="N18" s="8"/>
      <c r="O18" s="6"/>
      <c r="P18" s="6"/>
      <c r="Q18" s="6"/>
      <c r="R18" s="8"/>
      <c r="S18" s="6"/>
      <c r="T18" s="6"/>
      <c r="U18" s="6"/>
      <c r="V18" s="6"/>
      <c r="W18" s="64" t="str">
        <f>IF(X18="","",IFERROR(_xlfn.XLOOKUP(X18,Lookups!$H:$H,Lookups!$G:$G,""),""))</f>
        <v/>
      </c>
      <c r="X18" s="6"/>
      <c r="Y18" s="39" t="str">
        <f>IF(X18="","",IFERROR(_xlfn.XLOOKUP(X18,Lookups!$H:$H,Lookups!$I:$I,""),""))</f>
        <v/>
      </c>
      <c r="Z18" s="6"/>
      <c r="AA18" s="6"/>
      <c r="AB18" s="8"/>
      <c r="AC18" s="8"/>
      <c r="AD18" s="39" t="str">
        <f t="shared" si="0"/>
        <v/>
      </c>
      <c r="AE18" s="6"/>
      <c r="AF18" s="6"/>
      <c r="AG18" s="6"/>
      <c r="AH18" s="39" t="str">
        <f>IF(AG18="","",IFERROR(_xlfn.XLOOKUP(AG18,Lookups!$H$2:$H$103,Lookups!$I$2:$I$103,""),""))</f>
        <v/>
      </c>
      <c r="AI18" s="6"/>
      <c r="AJ18" s="47"/>
      <c r="AK18" s="8"/>
    </row>
    <row r="19" spans="1:37" x14ac:dyDescent="0.25">
      <c r="A19" s="6"/>
      <c r="B19" s="6"/>
      <c r="C19" s="6"/>
      <c r="D19" s="8"/>
      <c r="E19" s="8"/>
      <c r="F19" s="6"/>
      <c r="G19" s="6"/>
      <c r="H19" s="6"/>
      <c r="I19" s="6"/>
      <c r="J19" s="6"/>
      <c r="K19" s="8"/>
      <c r="L19" s="6"/>
      <c r="M19" s="8"/>
      <c r="N19" s="8"/>
      <c r="O19" s="6"/>
      <c r="P19" s="6"/>
      <c r="Q19" s="6"/>
      <c r="R19" s="8"/>
      <c r="S19" s="6"/>
      <c r="T19" s="6"/>
      <c r="U19" s="6"/>
      <c r="V19" s="6"/>
      <c r="W19" s="64" t="str">
        <f>IF(X19="","",IFERROR(_xlfn.XLOOKUP(X19,Lookups!$H:$H,Lookups!$G:$G,""),""))</f>
        <v/>
      </c>
      <c r="X19" s="6"/>
      <c r="Y19" s="39" t="str">
        <f>IF(X19="","",IFERROR(_xlfn.XLOOKUP(X19,Lookups!$H:$H,Lookups!$I:$I,""),""))</f>
        <v/>
      </c>
      <c r="Z19" s="6"/>
      <c r="AA19" s="6"/>
      <c r="AB19" s="8"/>
      <c r="AC19" s="8"/>
      <c r="AD19" s="39" t="str">
        <f t="shared" si="0"/>
        <v/>
      </c>
      <c r="AE19" s="6"/>
      <c r="AF19" s="6"/>
      <c r="AG19" s="6"/>
      <c r="AH19" s="39" t="str">
        <f>IF(AG19="","",IFERROR(_xlfn.XLOOKUP(AG19,Lookups!$H$2:$H$103,Lookups!$I$2:$I$103,""),""))</f>
        <v/>
      </c>
      <c r="AI19" s="6"/>
      <c r="AJ19" s="47"/>
      <c r="AK19" s="8"/>
    </row>
    <row r="20" spans="1:37" x14ac:dyDescent="0.25">
      <c r="A20" s="6"/>
      <c r="B20" s="6"/>
      <c r="C20" s="6"/>
      <c r="D20" s="8"/>
      <c r="E20" s="8"/>
      <c r="F20" s="6"/>
      <c r="G20" s="6"/>
      <c r="H20" s="6"/>
      <c r="I20" s="6"/>
      <c r="J20" s="6"/>
      <c r="K20" s="8"/>
      <c r="L20" s="6"/>
      <c r="M20" s="8"/>
      <c r="N20" s="8"/>
      <c r="O20" s="6"/>
      <c r="P20" s="6"/>
      <c r="Q20" s="6"/>
      <c r="R20" s="8"/>
      <c r="S20" s="6"/>
      <c r="T20" s="6"/>
      <c r="U20" s="6"/>
      <c r="V20" s="6"/>
      <c r="W20" s="64" t="str">
        <f>IF(X20="","",IFERROR(_xlfn.XLOOKUP(X20,Lookups!$H:$H,Lookups!$G:$G,""),""))</f>
        <v/>
      </c>
      <c r="X20" s="6"/>
      <c r="Y20" s="39" t="str">
        <f>IF(X20="","",IFERROR(_xlfn.XLOOKUP(X20,Lookups!$H:$H,Lookups!$I:$I,""),""))</f>
        <v/>
      </c>
      <c r="Z20" s="6"/>
      <c r="AA20" s="6"/>
      <c r="AB20" s="8"/>
      <c r="AC20" s="8"/>
      <c r="AD20" s="39" t="str">
        <f t="shared" si="0"/>
        <v/>
      </c>
      <c r="AE20" s="6"/>
      <c r="AF20" s="6"/>
      <c r="AG20" s="6"/>
      <c r="AH20" s="39" t="str">
        <f>IF(AG20="","",IFERROR(_xlfn.XLOOKUP(AG20,Lookups!$H$2:$H$103,Lookups!$I$2:$I$103,""),""))</f>
        <v/>
      </c>
      <c r="AI20" s="6"/>
      <c r="AJ20" s="47"/>
      <c r="AK20" s="8"/>
    </row>
    <row r="21" spans="1:37" x14ac:dyDescent="0.25">
      <c r="A21" s="6"/>
      <c r="B21" s="6"/>
      <c r="C21" s="6"/>
      <c r="D21" s="8"/>
      <c r="E21" s="8"/>
      <c r="F21" s="6"/>
      <c r="G21" s="6"/>
      <c r="H21" s="6"/>
      <c r="I21" s="6"/>
      <c r="J21" s="6"/>
      <c r="K21" s="8"/>
      <c r="L21" s="6"/>
      <c r="M21" s="8"/>
      <c r="N21" s="8"/>
      <c r="O21" s="6"/>
      <c r="P21" s="6"/>
      <c r="Q21" s="6"/>
      <c r="R21" s="8"/>
      <c r="S21" s="6"/>
      <c r="T21" s="6"/>
      <c r="U21" s="6"/>
      <c r="V21" s="6"/>
      <c r="W21" s="64" t="str">
        <f>IF(X21="","",IFERROR(_xlfn.XLOOKUP(X21,Lookups!$H:$H,Lookups!$G:$G,""),""))</f>
        <v/>
      </c>
      <c r="X21" s="6"/>
      <c r="Y21" s="39" t="str">
        <f>IF(X21="","",IFERROR(_xlfn.XLOOKUP(X21,Lookups!$H:$H,Lookups!$I:$I,""),""))</f>
        <v/>
      </c>
      <c r="Z21" s="6"/>
      <c r="AA21" s="6"/>
      <c r="AB21" s="8"/>
      <c r="AC21" s="8"/>
      <c r="AD21" s="39" t="str">
        <f t="shared" si="0"/>
        <v/>
      </c>
      <c r="AE21" s="6"/>
      <c r="AF21" s="6"/>
      <c r="AG21" s="6"/>
      <c r="AH21" s="39" t="str">
        <f>IF(AG21="","",IFERROR(_xlfn.XLOOKUP(AG21,Lookups!$H$2:$H$103,Lookups!$I$2:$I$103,""),""))</f>
        <v/>
      </c>
      <c r="AI21" s="6"/>
      <c r="AJ21" s="47"/>
      <c r="AK21" s="8"/>
    </row>
    <row r="22" spans="1:37" x14ac:dyDescent="0.25">
      <c r="A22" s="6"/>
      <c r="B22" s="6"/>
      <c r="C22" s="6"/>
      <c r="D22" s="8"/>
      <c r="E22" s="8"/>
      <c r="F22" s="6"/>
      <c r="G22" s="6"/>
      <c r="H22" s="6"/>
      <c r="I22" s="6"/>
      <c r="J22" s="6"/>
      <c r="K22" s="8"/>
      <c r="L22" s="6"/>
      <c r="M22" s="8"/>
      <c r="N22" s="8"/>
      <c r="O22" s="6"/>
      <c r="P22" s="6"/>
      <c r="Q22" s="6"/>
      <c r="R22" s="8"/>
      <c r="S22" s="6"/>
      <c r="T22" s="6"/>
      <c r="U22" s="6"/>
      <c r="V22" s="6"/>
      <c r="W22" s="64" t="str">
        <f>IF(X22="","",IFERROR(_xlfn.XLOOKUP(X22,Lookups!$H:$H,Lookups!$G:$G,""),""))</f>
        <v/>
      </c>
      <c r="X22" s="6"/>
      <c r="Y22" s="39" t="str">
        <f>IF(X22="","",IFERROR(_xlfn.XLOOKUP(X22,Lookups!$H:$H,Lookups!$I:$I,""),""))</f>
        <v/>
      </c>
      <c r="Z22" s="6"/>
      <c r="AA22" s="6"/>
      <c r="AB22" s="8"/>
      <c r="AC22" s="8"/>
      <c r="AD22" s="39" t="str">
        <f t="shared" si="0"/>
        <v/>
      </c>
      <c r="AE22" s="6"/>
      <c r="AF22" s="6"/>
      <c r="AG22" s="6"/>
      <c r="AH22" s="39" t="str">
        <f>IF(AG22="","",IFERROR(_xlfn.XLOOKUP(AG22,Lookups!$H$2:$H$103,Lookups!$I$2:$I$103,""),""))</f>
        <v/>
      </c>
      <c r="AI22" s="6"/>
      <c r="AJ22" s="47"/>
      <c r="AK22" s="8"/>
    </row>
    <row r="23" spans="1:37" x14ac:dyDescent="0.25">
      <c r="A23" s="6"/>
      <c r="B23" s="6"/>
      <c r="C23" s="6"/>
      <c r="D23" s="8"/>
      <c r="E23" s="8"/>
      <c r="F23" s="6"/>
      <c r="G23" s="6"/>
      <c r="H23" s="6"/>
      <c r="I23" s="6"/>
      <c r="J23" s="6"/>
      <c r="K23" s="8"/>
      <c r="L23" s="6"/>
      <c r="M23" s="8"/>
      <c r="N23" s="8"/>
      <c r="O23" s="6"/>
      <c r="P23" s="6"/>
      <c r="Q23" s="6"/>
      <c r="R23" s="8"/>
      <c r="S23" s="6"/>
      <c r="T23" s="6"/>
      <c r="U23" s="6"/>
      <c r="V23" s="6"/>
      <c r="W23" s="64" t="str">
        <f>IF(X23="","",IFERROR(_xlfn.XLOOKUP(X23,Lookups!$H:$H,Lookups!$G:$G,""),""))</f>
        <v/>
      </c>
      <c r="X23" s="6"/>
      <c r="Y23" s="39" t="str">
        <f>IF(X23="","",IFERROR(_xlfn.XLOOKUP(X23,Lookups!$H:$H,Lookups!$I:$I,""),""))</f>
        <v/>
      </c>
      <c r="Z23" s="6"/>
      <c r="AA23" s="6"/>
      <c r="AB23" s="8"/>
      <c r="AC23" s="8"/>
      <c r="AD23" s="39" t="str">
        <f t="shared" si="0"/>
        <v/>
      </c>
      <c r="AE23" s="6"/>
      <c r="AF23" s="6"/>
      <c r="AG23" s="6"/>
      <c r="AH23" s="39" t="str">
        <f>IF(AG23="","",IFERROR(_xlfn.XLOOKUP(AG23,Lookups!$H$2:$H$103,Lookups!$I$2:$I$103,""),""))</f>
        <v/>
      </c>
      <c r="AI23" s="6"/>
      <c r="AJ23" s="47"/>
      <c r="AK23" s="8"/>
    </row>
    <row r="24" spans="1:37" x14ac:dyDescent="0.25">
      <c r="A24" s="6"/>
      <c r="B24" s="6"/>
      <c r="C24" s="6"/>
      <c r="D24" s="8"/>
      <c r="E24" s="8"/>
      <c r="F24" s="6"/>
      <c r="G24" s="6"/>
      <c r="H24" s="6"/>
      <c r="I24" s="6"/>
      <c r="J24" s="6"/>
      <c r="K24" s="8"/>
      <c r="L24" s="6"/>
      <c r="M24" s="8"/>
      <c r="N24" s="8"/>
      <c r="O24" s="6"/>
      <c r="P24" s="6"/>
      <c r="Q24" s="6"/>
      <c r="R24" s="8"/>
      <c r="S24" s="6"/>
      <c r="T24" s="6"/>
      <c r="U24" s="6"/>
      <c r="V24" s="6"/>
      <c r="W24" s="64" t="str">
        <f>IF(X24="","",IFERROR(_xlfn.XLOOKUP(X24,Lookups!$H:$H,Lookups!$G:$G,""),""))</f>
        <v/>
      </c>
      <c r="X24" s="6"/>
      <c r="Y24" s="39" t="str">
        <f>IF(X24="","",IFERROR(_xlfn.XLOOKUP(X24,Lookups!$H:$H,Lookups!$I:$I,""),""))</f>
        <v/>
      </c>
      <c r="Z24" s="6"/>
      <c r="AA24" s="6"/>
      <c r="AB24" s="8"/>
      <c r="AC24" s="8"/>
      <c r="AD24" s="39" t="str">
        <f t="shared" si="0"/>
        <v/>
      </c>
      <c r="AE24" s="6"/>
      <c r="AF24" s="6"/>
      <c r="AG24" s="6"/>
      <c r="AH24" s="39" t="str">
        <f>IF(AG24="","",IFERROR(_xlfn.XLOOKUP(AG24,Lookups!$H$2:$H$103,Lookups!$I$2:$I$103,""),""))</f>
        <v/>
      </c>
      <c r="AI24" s="6"/>
      <c r="AJ24" s="47"/>
      <c r="AK24" s="8"/>
    </row>
    <row r="25" spans="1:37" x14ac:dyDescent="0.25">
      <c r="A25" s="6"/>
      <c r="B25" s="6"/>
      <c r="C25" s="6"/>
      <c r="D25" s="8"/>
      <c r="E25" s="8"/>
      <c r="F25" s="6"/>
      <c r="G25" s="6"/>
      <c r="H25" s="6"/>
      <c r="I25" s="6"/>
      <c r="J25" s="6"/>
      <c r="K25" s="8"/>
      <c r="L25" s="6"/>
      <c r="M25" s="8"/>
      <c r="N25" s="8"/>
      <c r="O25" s="6"/>
      <c r="P25" s="6"/>
      <c r="Q25" s="6"/>
      <c r="R25" s="8"/>
      <c r="S25" s="6"/>
      <c r="T25" s="6"/>
      <c r="U25" s="6"/>
      <c r="V25" s="6"/>
      <c r="W25" s="64" t="str">
        <f>IF(X25="","",IFERROR(_xlfn.XLOOKUP(X25,Lookups!$H:$H,Lookups!$G:$G,""),""))</f>
        <v/>
      </c>
      <c r="X25" s="6"/>
      <c r="Y25" s="39" t="str">
        <f>IF(X25="","",IFERROR(_xlfn.XLOOKUP(X25,Lookups!$H:$H,Lookups!$I:$I,""),""))</f>
        <v/>
      </c>
      <c r="Z25" s="6"/>
      <c r="AA25" s="6"/>
      <c r="AB25" s="8"/>
      <c r="AC25" s="8"/>
      <c r="AD25" s="39" t="str">
        <f t="shared" si="0"/>
        <v/>
      </c>
      <c r="AE25" s="6"/>
      <c r="AF25" s="6"/>
      <c r="AG25" s="6"/>
      <c r="AH25" s="39" t="str">
        <f>IF(AG25="","",IFERROR(_xlfn.XLOOKUP(AG25,Lookups!$H$2:$H$103,Lookups!$I$2:$I$103,""),""))</f>
        <v/>
      </c>
      <c r="AI25" s="6"/>
      <c r="AJ25" s="47"/>
      <c r="AK25" s="8"/>
    </row>
    <row r="26" spans="1:37" x14ac:dyDescent="0.25">
      <c r="A26" s="6"/>
      <c r="B26" s="6"/>
      <c r="C26" s="6"/>
      <c r="D26" s="8"/>
      <c r="E26" s="8"/>
      <c r="F26" s="6"/>
      <c r="G26" s="6"/>
      <c r="H26" s="6"/>
      <c r="I26" s="6"/>
      <c r="J26" s="6"/>
      <c r="K26" s="8"/>
      <c r="L26" s="6"/>
      <c r="M26" s="8"/>
      <c r="N26" s="8"/>
      <c r="O26" s="6"/>
      <c r="P26" s="6"/>
      <c r="Q26" s="6"/>
      <c r="R26" s="8"/>
      <c r="S26" s="6"/>
      <c r="T26" s="6"/>
      <c r="U26" s="6"/>
      <c r="V26" s="6"/>
      <c r="W26" s="64" t="str">
        <f>IF(X26="","",IFERROR(_xlfn.XLOOKUP(X26,Lookups!$H:$H,Lookups!$G:$G,""),""))</f>
        <v/>
      </c>
      <c r="X26" s="6"/>
      <c r="Y26" s="39" t="str">
        <f>IF(X26="","",IFERROR(_xlfn.XLOOKUP(X26,Lookups!$H:$H,Lookups!$I:$I,""),""))</f>
        <v/>
      </c>
      <c r="Z26" s="6"/>
      <c r="AA26" s="6"/>
      <c r="AB26" s="8"/>
      <c r="AC26" s="8"/>
      <c r="AD26" s="39" t="str">
        <f t="shared" si="0"/>
        <v/>
      </c>
      <c r="AE26" s="6"/>
      <c r="AF26" s="6"/>
      <c r="AG26" s="6"/>
      <c r="AH26" s="39" t="str">
        <f>IF(AG26="","",IFERROR(_xlfn.XLOOKUP(AG26,Lookups!$H$2:$H$103,Lookups!$I$2:$I$103,""),""))</f>
        <v/>
      </c>
      <c r="AI26" s="6"/>
      <c r="AJ26" s="47"/>
      <c r="AK26" s="8"/>
    </row>
    <row r="27" spans="1:37" x14ac:dyDescent="0.25">
      <c r="A27" s="6"/>
      <c r="B27" s="6"/>
      <c r="C27" s="6"/>
      <c r="D27" s="8"/>
      <c r="E27" s="8"/>
      <c r="F27" s="6"/>
      <c r="G27" s="6"/>
      <c r="H27" s="6"/>
      <c r="I27" s="6"/>
      <c r="J27" s="6"/>
      <c r="K27" s="8"/>
      <c r="L27" s="6"/>
      <c r="M27" s="8"/>
      <c r="N27" s="8"/>
      <c r="O27" s="6"/>
      <c r="P27" s="6"/>
      <c r="Q27" s="6"/>
      <c r="R27" s="8"/>
      <c r="S27" s="6"/>
      <c r="T27" s="6"/>
      <c r="U27" s="6"/>
      <c r="V27" s="6"/>
      <c r="W27" s="64" t="str">
        <f>IF(X27="","",IFERROR(_xlfn.XLOOKUP(X27,Lookups!$H:$H,Lookups!$G:$G,""),""))</f>
        <v/>
      </c>
      <c r="X27" s="6"/>
      <c r="Y27" s="39" t="str">
        <f>IF(X27="","",IFERROR(_xlfn.XLOOKUP(X27,Lookups!$H:$H,Lookups!$I:$I,""),""))</f>
        <v/>
      </c>
      <c r="Z27" s="6"/>
      <c r="AA27" s="6"/>
      <c r="AB27" s="8"/>
      <c r="AC27" s="8"/>
      <c r="AD27" s="39" t="str">
        <f t="shared" si="0"/>
        <v/>
      </c>
      <c r="AE27" s="6"/>
      <c r="AF27" s="6"/>
      <c r="AG27" s="6"/>
      <c r="AH27" s="39" t="str">
        <f>IF(AG27="","",IFERROR(_xlfn.XLOOKUP(AG27,Lookups!$H$2:$H$103,Lookups!$I$2:$I$103,""),""))</f>
        <v/>
      </c>
      <c r="AI27" s="6"/>
      <c r="AJ27" s="47"/>
      <c r="AK27" s="8"/>
    </row>
    <row r="28" spans="1:37" x14ac:dyDescent="0.25">
      <c r="A28" s="6"/>
      <c r="B28" s="6"/>
      <c r="C28" s="6"/>
      <c r="D28" s="8"/>
      <c r="E28" s="8"/>
      <c r="F28" s="6"/>
      <c r="G28" s="6"/>
      <c r="H28" s="6"/>
      <c r="I28" s="6"/>
      <c r="J28" s="6"/>
      <c r="K28" s="8"/>
      <c r="L28" s="6"/>
      <c r="M28" s="8"/>
      <c r="N28" s="8"/>
      <c r="O28" s="6"/>
      <c r="P28" s="6"/>
      <c r="Q28" s="6"/>
      <c r="R28" s="8"/>
      <c r="S28" s="6"/>
      <c r="T28" s="6"/>
      <c r="U28" s="6"/>
      <c r="V28" s="6"/>
      <c r="W28" s="64" t="str">
        <f>IF(X28="","",IFERROR(_xlfn.XLOOKUP(X28,Lookups!$H:$H,Lookups!$G:$G,""),""))</f>
        <v/>
      </c>
      <c r="X28" s="6"/>
      <c r="Y28" s="39" t="str">
        <f>IF(X28="","",IFERROR(_xlfn.XLOOKUP(X28,Lookups!$H:$H,Lookups!$I:$I,""),""))</f>
        <v/>
      </c>
      <c r="Z28" s="6"/>
      <c r="AA28" s="6"/>
      <c r="AB28" s="8"/>
      <c r="AC28" s="8"/>
      <c r="AD28" s="39" t="str">
        <f t="shared" si="0"/>
        <v/>
      </c>
      <c r="AE28" s="6"/>
      <c r="AF28" s="6"/>
      <c r="AG28" s="6"/>
      <c r="AH28" s="39" t="str">
        <f>IF(AG28="","",IFERROR(_xlfn.XLOOKUP(AG28,Lookups!$H$2:$H$103,Lookups!$I$2:$I$103,""),""))</f>
        <v/>
      </c>
      <c r="AI28" s="6"/>
      <c r="AJ28" s="47"/>
      <c r="AK28" s="8"/>
    </row>
    <row r="29" spans="1:37" x14ac:dyDescent="0.25">
      <c r="A29" s="6"/>
      <c r="B29" s="6"/>
      <c r="C29" s="6"/>
      <c r="D29" s="8"/>
      <c r="E29" s="8"/>
      <c r="F29" s="6"/>
      <c r="G29" s="6"/>
      <c r="H29" s="6"/>
      <c r="I29" s="6"/>
      <c r="J29" s="6"/>
      <c r="K29" s="8"/>
      <c r="L29" s="6"/>
      <c r="M29" s="8"/>
      <c r="N29" s="8"/>
      <c r="O29" s="6"/>
      <c r="P29" s="6"/>
      <c r="Q29" s="6"/>
      <c r="R29" s="8"/>
      <c r="S29" s="6"/>
      <c r="T29" s="6"/>
      <c r="U29" s="6"/>
      <c r="V29" s="6"/>
      <c r="W29" s="64" t="str">
        <f>IF(X29="","",IFERROR(_xlfn.XLOOKUP(X29,Lookups!$H:$H,Lookups!$G:$G,""),""))</f>
        <v/>
      </c>
      <c r="X29" s="6"/>
      <c r="Y29" s="39" t="str">
        <f>IF(X29="","",IFERROR(_xlfn.XLOOKUP(X29,Lookups!$H:$H,Lookups!$I:$I,""),""))</f>
        <v/>
      </c>
      <c r="Z29" s="6"/>
      <c r="AA29" s="6"/>
      <c r="AB29" s="8"/>
      <c r="AC29" s="8"/>
      <c r="AD29" s="39" t="str">
        <f t="shared" si="0"/>
        <v/>
      </c>
      <c r="AE29" s="6"/>
      <c r="AF29" s="6"/>
      <c r="AG29" s="6"/>
      <c r="AH29" s="39" t="str">
        <f>IF(AG29="","",IFERROR(_xlfn.XLOOKUP(AG29,Lookups!$H$2:$H$103,Lookups!$I$2:$I$103,""),""))</f>
        <v/>
      </c>
      <c r="AI29" s="6"/>
      <c r="AJ29" s="47"/>
      <c r="AK29" s="8"/>
    </row>
    <row r="30" spans="1:37" x14ac:dyDescent="0.25">
      <c r="A30" s="6"/>
      <c r="B30" s="6"/>
      <c r="C30" s="6"/>
      <c r="D30" s="8"/>
      <c r="E30" s="8"/>
      <c r="F30" s="6"/>
      <c r="G30" s="6"/>
      <c r="H30" s="6"/>
      <c r="I30" s="6"/>
      <c r="J30" s="6"/>
      <c r="K30" s="8"/>
      <c r="L30" s="6"/>
      <c r="M30" s="8"/>
      <c r="N30" s="8"/>
      <c r="O30" s="6"/>
      <c r="P30" s="6"/>
      <c r="Q30" s="6"/>
      <c r="R30" s="8"/>
      <c r="S30" s="6"/>
      <c r="T30" s="6"/>
      <c r="U30" s="6"/>
      <c r="V30" s="6"/>
      <c r="W30" s="64" t="str">
        <f>IF(X30="","",IFERROR(_xlfn.XLOOKUP(X30,Lookups!$H:$H,Lookups!$G:$G,""),""))</f>
        <v/>
      </c>
      <c r="X30" s="6"/>
      <c r="Y30" s="39" t="str">
        <f>IF(X30="","",IFERROR(_xlfn.XLOOKUP(X30,Lookups!$H:$H,Lookups!$I:$I,""),""))</f>
        <v/>
      </c>
      <c r="Z30" s="6"/>
      <c r="AA30" s="6"/>
      <c r="AB30" s="8"/>
      <c r="AC30" s="8"/>
      <c r="AD30" s="39" t="str">
        <f t="shared" si="0"/>
        <v/>
      </c>
      <c r="AE30" s="6"/>
      <c r="AF30" s="6"/>
      <c r="AG30" s="6"/>
      <c r="AH30" s="39" t="str">
        <f>IF(AG30="","",IFERROR(_xlfn.XLOOKUP(AG30,Lookups!$H$2:$H$103,Lookups!$I$2:$I$103,""),""))</f>
        <v/>
      </c>
      <c r="AI30" s="6"/>
      <c r="AJ30" s="47"/>
      <c r="AK30" s="8"/>
    </row>
    <row r="31" spans="1:37" x14ac:dyDescent="0.25">
      <c r="A31" s="6"/>
      <c r="B31" s="6"/>
      <c r="C31" s="6"/>
      <c r="D31" s="8"/>
      <c r="E31" s="8"/>
      <c r="F31" s="6"/>
      <c r="G31" s="6"/>
      <c r="H31" s="6"/>
      <c r="I31" s="6"/>
      <c r="J31" s="6"/>
      <c r="K31" s="8"/>
      <c r="L31" s="6"/>
      <c r="M31" s="8"/>
      <c r="N31" s="8"/>
      <c r="O31" s="6"/>
      <c r="P31" s="6"/>
      <c r="Q31" s="6"/>
      <c r="R31" s="8"/>
      <c r="S31" s="6"/>
      <c r="T31" s="6"/>
      <c r="U31" s="6"/>
      <c r="V31" s="6"/>
      <c r="W31" s="64" t="str">
        <f>IF(X31="","",IFERROR(_xlfn.XLOOKUP(X31,Lookups!$H:$H,Lookups!$G:$G,""),""))</f>
        <v/>
      </c>
      <c r="X31" s="6"/>
      <c r="Y31" s="39" t="str">
        <f>IF(X31="","",IFERROR(_xlfn.XLOOKUP(X31,Lookups!$H:$H,Lookups!$I:$I,""),""))</f>
        <v/>
      </c>
      <c r="Z31" s="6"/>
      <c r="AA31" s="6"/>
      <c r="AB31" s="8"/>
      <c r="AC31" s="8"/>
      <c r="AD31" s="39" t="str">
        <f t="shared" si="0"/>
        <v/>
      </c>
      <c r="AE31" s="6"/>
      <c r="AF31" s="6"/>
      <c r="AG31" s="6"/>
      <c r="AH31" s="39" t="str">
        <f>IF(AG31="","",IFERROR(_xlfn.XLOOKUP(AG31,Lookups!$H$2:$H$103,Lookups!$I$2:$I$103,""),""))</f>
        <v/>
      </c>
      <c r="AI31" s="6"/>
      <c r="AJ31" s="47"/>
      <c r="AK31" s="8"/>
    </row>
    <row r="32" spans="1:37" x14ac:dyDescent="0.25">
      <c r="A32" s="6"/>
      <c r="B32" s="6"/>
      <c r="C32" s="6"/>
      <c r="D32" s="8"/>
      <c r="E32" s="8"/>
      <c r="F32" s="6"/>
      <c r="G32" s="6"/>
      <c r="H32" s="6"/>
      <c r="I32" s="6"/>
      <c r="J32" s="6"/>
      <c r="K32" s="8"/>
      <c r="L32" s="6"/>
      <c r="M32" s="8"/>
      <c r="N32" s="8"/>
      <c r="O32" s="6"/>
      <c r="P32" s="6"/>
      <c r="Q32" s="6"/>
      <c r="R32" s="8"/>
      <c r="S32" s="6"/>
      <c r="T32" s="6"/>
      <c r="U32" s="6"/>
      <c r="V32" s="6"/>
      <c r="W32" s="64" t="str">
        <f>IF(X32="","",IFERROR(_xlfn.XLOOKUP(X32,Lookups!$H:$H,Lookups!$G:$G,""),""))</f>
        <v/>
      </c>
      <c r="X32" s="6"/>
      <c r="Y32" s="39" t="str">
        <f>IF(X32="","",IFERROR(_xlfn.XLOOKUP(X32,Lookups!$H:$H,Lookups!$I:$I,""),""))</f>
        <v/>
      </c>
      <c r="Z32" s="6"/>
      <c r="AA32" s="6"/>
      <c r="AB32" s="8"/>
      <c r="AC32" s="8"/>
      <c r="AD32" s="39" t="str">
        <f t="shared" si="0"/>
        <v/>
      </c>
      <c r="AE32" s="6"/>
      <c r="AF32" s="6"/>
      <c r="AG32" s="6"/>
      <c r="AH32" s="39" t="str">
        <f>IF(AG32="","",IFERROR(_xlfn.XLOOKUP(AG32,Lookups!$H$2:$H$103,Lookups!$I$2:$I$103,""),""))</f>
        <v/>
      </c>
      <c r="AI32" s="6"/>
      <c r="AJ32" s="47"/>
      <c r="AK32" s="8"/>
    </row>
    <row r="33" spans="1:37" x14ac:dyDescent="0.25">
      <c r="A33" s="6"/>
      <c r="B33" s="6"/>
      <c r="C33" s="6"/>
      <c r="D33" s="8"/>
      <c r="E33" s="8"/>
      <c r="F33" s="6"/>
      <c r="G33" s="6"/>
      <c r="H33" s="6"/>
      <c r="I33" s="6"/>
      <c r="J33" s="6"/>
      <c r="K33" s="8"/>
      <c r="L33" s="6"/>
      <c r="M33" s="8"/>
      <c r="N33" s="8"/>
      <c r="O33" s="6"/>
      <c r="P33" s="6"/>
      <c r="Q33" s="6"/>
      <c r="R33" s="8"/>
      <c r="S33" s="6"/>
      <c r="T33" s="6"/>
      <c r="U33" s="6"/>
      <c r="V33" s="6"/>
      <c r="W33" s="64" t="str">
        <f>IF(X33="","",IFERROR(_xlfn.XLOOKUP(X33,Lookups!$H:$H,Lookups!$G:$G,""),""))</f>
        <v/>
      </c>
      <c r="X33" s="6"/>
      <c r="Y33" s="39" t="str">
        <f>IF(X33="","",IFERROR(_xlfn.XLOOKUP(X33,Lookups!$H:$H,Lookups!$I:$I,""),""))</f>
        <v/>
      </c>
      <c r="Z33" s="6"/>
      <c r="AA33" s="6"/>
      <c r="AB33" s="8"/>
      <c r="AC33" s="8"/>
      <c r="AD33" s="39" t="str">
        <f t="shared" si="0"/>
        <v/>
      </c>
      <c r="AE33" s="6"/>
      <c r="AF33" s="6"/>
      <c r="AG33" s="6"/>
      <c r="AH33" s="39" t="str">
        <f>IF(AG33="","",IFERROR(_xlfn.XLOOKUP(AG33,Lookups!$H$2:$H$103,Lookups!$I$2:$I$103,""),""))</f>
        <v/>
      </c>
      <c r="AI33" s="6"/>
      <c r="AJ33" s="47"/>
      <c r="AK33" s="8"/>
    </row>
    <row r="34" spans="1:37" x14ac:dyDescent="0.25">
      <c r="A34" s="6"/>
      <c r="B34" s="6"/>
      <c r="C34" s="6"/>
      <c r="D34" s="8"/>
      <c r="E34" s="8"/>
      <c r="F34" s="6"/>
      <c r="G34" s="6"/>
      <c r="H34" s="6"/>
      <c r="I34" s="6"/>
      <c r="J34" s="6"/>
      <c r="K34" s="8"/>
      <c r="L34" s="6"/>
      <c r="M34" s="8"/>
      <c r="N34" s="8"/>
      <c r="O34" s="6"/>
      <c r="P34" s="6"/>
      <c r="Q34" s="6"/>
      <c r="R34" s="8"/>
      <c r="S34" s="6"/>
      <c r="T34" s="6"/>
      <c r="U34" s="6"/>
      <c r="V34" s="6"/>
      <c r="W34" s="64" t="str">
        <f>IF(X34="","",IFERROR(_xlfn.XLOOKUP(X34,Lookups!$H:$H,Lookups!$G:$G,""),""))</f>
        <v/>
      </c>
      <c r="X34" s="6"/>
      <c r="Y34" s="39" t="str">
        <f>IF(X34="","",IFERROR(_xlfn.XLOOKUP(X34,Lookups!$H:$H,Lookups!$I:$I,""),""))</f>
        <v/>
      </c>
      <c r="Z34" s="6"/>
      <c r="AA34" s="6"/>
      <c r="AB34" s="8"/>
      <c r="AC34" s="8"/>
      <c r="AD34" s="39" t="str">
        <f t="shared" si="0"/>
        <v/>
      </c>
      <c r="AE34" s="6"/>
      <c r="AF34" s="6"/>
      <c r="AG34" s="6"/>
      <c r="AH34" s="39" t="str">
        <f>IF(AG34="","",IFERROR(_xlfn.XLOOKUP(AG34,Lookups!$H$2:$H$103,Lookups!$I$2:$I$103,""),""))</f>
        <v/>
      </c>
      <c r="AI34" s="6"/>
      <c r="AJ34" s="47"/>
      <c r="AK34" s="8"/>
    </row>
    <row r="35" spans="1:37" x14ac:dyDescent="0.25">
      <c r="A35" s="6"/>
      <c r="B35" s="6"/>
      <c r="C35" s="6"/>
      <c r="D35" s="8"/>
      <c r="E35" s="8"/>
      <c r="F35" s="6"/>
      <c r="G35" s="6"/>
      <c r="H35" s="6"/>
      <c r="I35" s="6"/>
      <c r="J35" s="6"/>
      <c r="K35" s="8"/>
      <c r="L35" s="6"/>
      <c r="M35" s="8"/>
      <c r="N35" s="8"/>
      <c r="O35" s="6"/>
      <c r="P35" s="6"/>
      <c r="Q35" s="6"/>
      <c r="R35" s="8"/>
      <c r="S35" s="6"/>
      <c r="T35" s="6"/>
      <c r="U35" s="6"/>
      <c r="V35" s="6"/>
      <c r="W35" s="64" t="str">
        <f>IF(X35="","",IFERROR(_xlfn.XLOOKUP(X35,Lookups!$H:$H,Lookups!$G:$G,""),""))</f>
        <v/>
      </c>
      <c r="X35" s="6"/>
      <c r="Y35" s="39" t="str">
        <f>IF(X35="","",IFERROR(_xlfn.XLOOKUP(X35,Lookups!$H:$H,Lookups!$I:$I,""),""))</f>
        <v/>
      </c>
      <c r="Z35" s="6"/>
      <c r="AA35" s="6"/>
      <c r="AB35" s="8"/>
      <c r="AC35" s="8"/>
      <c r="AD35" s="39" t="str">
        <f t="shared" si="0"/>
        <v/>
      </c>
      <c r="AE35" s="6"/>
      <c r="AF35" s="6"/>
      <c r="AG35" s="6"/>
      <c r="AH35" s="39" t="str">
        <f>IF(AG35="","",IFERROR(_xlfn.XLOOKUP(AG35,Lookups!$H$2:$H$103,Lookups!$I$2:$I$103,""),""))</f>
        <v/>
      </c>
      <c r="AI35" s="6"/>
      <c r="AJ35" s="47"/>
      <c r="AK35" s="8"/>
    </row>
    <row r="36" spans="1:37" x14ac:dyDescent="0.25">
      <c r="A36" s="6"/>
      <c r="B36" s="6"/>
      <c r="C36" s="6"/>
      <c r="D36" s="8"/>
      <c r="E36" s="8"/>
      <c r="F36" s="6"/>
      <c r="G36" s="6"/>
      <c r="H36" s="6"/>
      <c r="I36" s="6"/>
      <c r="J36" s="6"/>
      <c r="K36" s="8"/>
      <c r="L36" s="6"/>
      <c r="M36" s="8"/>
      <c r="N36" s="8"/>
      <c r="O36" s="6"/>
      <c r="P36" s="6"/>
      <c r="Q36" s="6"/>
      <c r="R36" s="8"/>
      <c r="S36" s="6"/>
      <c r="T36" s="6"/>
      <c r="U36" s="6"/>
      <c r="V36" s="6"/>
      <c r="W36" s="64" t="str">
        <f>IF(X36="","",IFERROR(_xlfn.XLOOKUP(X36,Lookups!$H:$H,Lookups!$G:$G,""),""))</f>
        <v/>
      </c>
      <c r="X36" s="6"/>
      <c r="Y36" s="39" t="str">
        <f>IF(X36="","",IFERROR(_xlfn.XLOOKUP(X36,Lookups!$H:$H,Lookups!$I:$I,""),""))</f>
        <v/>
      </c>
      <c r="Z36" s="6"/>
      <c r="AA36" s="6"/>
      <c r="AB36" s="8"/>
      <c r="AC36" s="8"/>
      <c r="AD36" s="39" t="str">
        <f t="shared" si="0"/>
        <v/>
      </c>
      <c r="AE36" s="6"/>
      <c r="AF36" s="6"/>
      <c r="AG36" s="6"/>
      <c r="AH36" s="39" t="str">
        <f>IF(AG36="","",IFERROR(_xlfn.XLOOKUP(AG36,Lookups!$H$2:$H$103,Lookups!$I$2:$I$103,""),""))</f>
        <v/>
      </c>
      <c r="AI36" s="6"/>
      <c r="AJ36" s="47"/>
      <c r="AK36" s="8"/>
    </row>
    <row r="37" spans="1:37" x14ac:dyDescent="0.25">
      <c r="A37" s="6"/>
      <c r="B37" s="6"/>
      <c r="C37" s="6"/>
      <c r="D37" s="8"/>
      <c r="E37" s="8"/>
      <c r="F37" s="6"/>
      <c r="G37" s="6"/>
      <c r="H37" s="6"/>
      <c r="I37" s="6"/>
      <c r="J37" s="6"/>
      <c r="K37" s="8"/>
      <c r="L37" s="6"/>
      <c r="M37" s="8"/>
      <c r="N37" s="8"/>
      <c r="O37" s="6"/>
      <c r="P37" s="6"/>
      <c r="Q37" s="6"/>
      <c r="R37" s="8"/>
      <c r="S37" s="6"/>
      <c r="T37" s="6"/>
      <c r="U37" s="6"/>
      <c r="V37" s="6"/>
      <c r="W37" s="64" t="str">
        <f>IF(X37="","",IFERROR(_xlfn.XLOOKUP(X37,Lookups!$H:$H,Lookups!$G:$G,""),""))</f>
        <v/>
      </c>
      <c r="X37" s="6"/>
      <c r="Y37" s="39" t="str">
        <f>IF(X37="","",IFERROR(_xlfn.XLOOKUP(X37,Lookups!$H:$H,Lookups!$I:$I,""),""))</f>
        <v/>
      </c>
      <c r="Z37" s="6"/>
      <c r="AA37" s="6"/>
      <c r="AB37" s="8"/>
      <c r="AC37" s="8"/>
      <c r="AD37" s="39" t="str">
        <f t="shared" si="0"/>
        <v/>
      </c>
      <c r="AE37" s="6"/>
      <c r="AF37" s="6"/>
      <c r="AG37" s="6"/>
      <c r="AH37" s="39" t="str">
        <f>IF(AG37="","",IFERROR(_xlfn.XLOOKUP(AG37,Lookups!$H$2:$H$103,Lookups!$I$2:$I$103,""),""))</f>
        <v/>
      </c>
      <c r="AI37" s="6"/>
      <c r="AJ37" s="47"/>
      <c r="AK37" s="8"/>
    </row>
    <row r="38" spans="1:37" x14ac:dyDescent="0.25">
      <c r="A38" s="6"/>
      <c r="B38" s="6"/>
      <c r="C38" s="6"/>
      <c r="D38" s="8"/>
      <c r="E38" s="8"/>
      <c r="F38" s="6"/>
      <c r="G38" s="6"/>
      <c r="H38" s="6"/>
      <c r="I38" s="6"/>
      <c r="J38" s="6"/>
      <c r="K38" s="8"/>
      <c r="L38" s="6"/>
      <c r="M38" s="8"/>
      <c r="N38" s="8"/>
      <c r="O38" s="6"/>
      <c r="P38" s="6"/>
      <c r="Q38" s="6"/>
      <c r="R38" s="8"/>
      <c r="S38" s="6"/>
      <c r="T38" s="6"/>
      <c r="U38" s="6"/>
      <c r="V38" s="6"/>
      <c r="W38" s="64" t="str">
        <f>IF(X38="","",IFERROR(_xlfn.XLOOKUP(X38,Lookups!$H:$H,Lookups!$G:$G,""),""))</f>
        <v/>
      </c>
      <c r="X38" s="6"/>
      <c r="Y38" s="39" t="str">
        <f>IF(X38="","",IFERROR(_xlfn.XLOOKUP(X38,Lookups!$H:$H,Lookups!$I:$I,""),""))</f>
        <v/>
      </c>
      <c r="Z38" s="6"/>
      <c r="AA38" s="6"/>
      <c r="AB38" s="8"/>
      <c r="AC38" s="8"/>
      <c r="AD38" s="39" t="str">
        <f t="shared" si="0"/>
        <v/>
      </c>
      <c r="AE38" s="6"/>
      <c r="AF38" s="6"/>
      <c r="AG38" s="6"/>
      <c r="AH38" s="39" t="str">
        <f>IF(AG38="","",IFERROR(_xlfn.XLOOKUP(AG38,Lookups!$H$2:$H$103,Lookups!$I$2:$I$103,""),""))</f>
        <v/>
      </c>
      <c r="AI38" s="6"/>
      <c r="AJ38" s="47"/>
      <c r="AK38" s="8"/>
    </row>
    <row r="39" spans="1:37" x14ac:dyDescent="0.25">
      <c r="A39" s="6"/>
      <c r="B39" s="6"/>
      <c r="C39" s="6"/>
      <c r="D39" s="8"/>
      <c r="E39" s="8"/>
      <c r="F39" s="6"/>
      <c r="G39" s="6"/>
      <c r="H39" s="6"/>
      <c r="I39" s="6"/>
      <c r="J39" s="6"/>
      <c r="K39" s="8"/>
      <c r="L39" s="6"/>
      <c r="M39" s="8"/>
      <c r="N39" s="8"/>
      <c r="O39" s="6"/>
      <c r="P39" s="6"/>
      <c r="Q39" s="6"/>
      <c r="R39" s="8"/>
      <c r="S39" s="6"/>
      <c r="T39" s="6"/>
      <c r="U39" s="6"/>
      <c r="V39" s="6"/>
      <c r="W39" s="64" t="str">
        <f>IF(X39="","",IFERROR(_xlfn.XLOOKUP(X39,Lookups!$H:$H,Lookups!$G:$G,""),""))</f>
        <v/>
      </c>
      <c r="X39" s="6"/>
      <c r="Y39" s="39" t="str">
        <f>IF(X39="","",IFERROR(_xlfn.XLOOKUP(X39,Lookups!$H:$H,Lookups!$I:$I,""),""))</f>
        <v/>
      </c>
      <c r="Z39" s="6"/>
      <c r="AA39" s="6"/>
      <c r="AB39" s="8"/>
      <c r="AC39" s="8"/>
      <c r="AD39" s="39" t="str">
        <f t="shared" si="0"/>
        <v/>
      </c>
      <c r="AE39" s="6"/>
      <c r="AF39" s="6"/>
      <c r="AG39" s="6"/>
      <c r="AH39" s="39" t="str">
        <f>IF(AG39="","",IFERROR(_xlfn.XLOOKUP(AG39,Lookups!$H$2:$H$103,Lookups!$I$2:$I$103,""),""))</f>
        <v/>
      </c>
      <c r="AI39" s="6"/>
      <c r="AJ39" s="47"/>
      <c r="AK39" s="8"/>
    </row>
    <row r="40" spans="1:37" x14ac:dyDescent="0.25">
      <c r="A40" s="6"/>
      <c r="B40" s="6"/>
      <c r="C40" s="6"/>
      <c r="D40" s="8"/>
      <c r="E40" s="8"/>
      <c r="F40" s="6"/>
      <c r="G40" s="6"/>
      <c r="H40" s="6"/>
      <c r="I40" s="6"/>
      <c r="J40" s="6"/>
      <c r="K40" s="8"/>
      <c r="L40" s="6"/>
      <c r="M40" s="8"/>
      <c r="N40" s="8"/>
      <c r="O40" s="6"/>
      <c r="P40" s="6"/>
      <c r="Q40" s="6"/>
      <c r="R40" s="8"/>
      <c r="S40" s="6"/>
      <c r="T40" s="6"/>
      <c r="U40" s="6"/>
      <c r="V40" s="6"/>
      <c r="W40" s="64" t="str">
        <f>IF(X40="","",IFERROR(_xlfn.XLOOKUP(X40,Lookups!$H:$H,Lookups!$G:$G,""),""))</f>
        <v/>
      </c>
      <c r="X40" s="6"/>
      <c r="Y40" s="39" t="str">
        <f>IF(X40="","",IFERROR(_xlfn.XLOOKUP(X40,Lookups!$H:$H,Lookups!$I:$I,""),""))</f>
        <v/>
      </c>
      <c r="Z40" s="6"/>
      <c r="AA40" s="6"/>
      <c r="AB40" s="8"/>
      <c r="AC40" s="8"/>
      <c r="AD40" s="39" t="str">
        <f t="shared" si="0"/>
        <v/>
      </c>
      <c r="AE40" s="6"/>
      <c r="AF40" s="6"/>
      <c r="AG40" s="6"/>
      <c r="AH40" s="39" t="str">
        <f>IF(AG40="","",IFERROR(_xlfn.XLOOKUP(AG40,Lookups!$H$2:$H$103,Lookups!$I$2:$I$103,""),""))</f>
        <v/>
      </c>
      <c r="AI40" s="6"/>
      <c r="AJ40" s="47"/>
      <c r="AK40" s="8"/>
    </row>
    <row r="41" spans="1:37" x14ac:dyDescent="0.25">
      <c r="A41" s="6"/>
      <c r="B41" s="6"/>
      <c r="C41" s="6"/>
      <c r="D41" s="8"/>
      <c r="E41" s="8"/>
      <c r="F41" s="6"/>
      <c r="G41" s="6"/>
      <c r="H41" s="6"/>
      <c r="I41" s="6"/>
      <c r="J41" s="6"/>
      <c r="K41" s="8"/>
      <c r="L41" s="6"/>
      <c r="M41" s="8"/>
      <c r="N41" s="8"/>
      <c r="O41" s="6"/>
      <c r="P41" s="6"/>
      <c r="Q41" s="6"/>
      <c r="R41" s="8"/>
      <c r="S41" s="6"/>
      <c r="T41" s="6"/>
      <c r="U41" s="6"/>
      <c r="V41" s="6"/>
      <c r="W41" s="64" t="str">
        <f>IF(X41="","",IFERROR(_xlfn.XLOOKUP(X41,Lookups!$H:$H,Lookups!$G:$G,""),""))</f>
        <v/>
      </c>
      <c r="X41" s="6"/>
      <c r="Y41" s="39" t="str">
        <f>IF(X41="","",IFERROR(_xlfn.XLOOKUP(X41,Lookups!$H:$H,Lookups!$I:$I,""),""))</f>
        <v/>
      </c>
      <c r="Z41" s="6"/>
      <c r="AA41" s="6"/>
      <c r="AB41" s="8"/>
      <c r="AC41" s="8"/>
      <c r="AD41" s="39" t="str">
        <f t="shared" si="0"/>
        <v/>
      </c>
      <c r="AE41" s="6"/>
      <c r="AF41" s="6"/>
      <c r="AG41" s="6"/>
      <c r="AH41" s="39" t="str">
        <f>IF(AG41="","",IFERROR(_xlfn.XLOOKUP(AG41,Lookups!$H$2:$H$103,Lookups!$I$2:$I$103,""),""))</f>
        <v/>
      </c>
      <c r="AI41" s="6"/>
      <c r="AJ41" s="47"/>
      <c r="AK41" s="8"/>
    </row>
    <row r="42" spans="1:37" x14ac:dyDescent="0.25">
      <c r="A42" s="6"/>
      <c r="B42" s="6"/>
      <c r="C42" s="6"/>
      <c r="D42" s="8"/>
      <c r="E42" s="8"/>
      <c r="F42" s="6"/>
      <c r="G42" s="6"/>
      <c r="H42" s="6"/>
      <c r="I42" s="6"/>
      <c r="J42" s="6"/>
      <c r="K42" s="8"/>
      <c r="L42" s="6"/>
      <c r="M42" s="8"/>
      <c r="N42" s="8"/>
      <c r="O42" s="6"/>
      <c r="P42" s="6"/>
      <c r="Q42" s="6"/>
      <c r="R42" s="8"/>
      <c r="S42" s="6"/>
      <c r="T42" s="6"/>
      <c r="U42" s="6"/>
      <c r="V42" s="6"/>
      <c r="W42" s="64" t="str">
        <f>IF(X42="","",IFERROR(_xlfn.XLOOKUP(X42,Lookups!$H:$H,Lookups!$G:$G,""),""))</f>
        <v/>
      </c>
      <c r="X42" s="6"/>
      <c r="Y42" s="39" t="str">
        <f>IF(X42="","",IFERROR(_xlfn.XLOOKUP(X42,Lookups!$H:$H,Lookups!$I:$I,""),""))</f>
        <v/>
      </c>
      <c r="Z42" s="6"/>
      <c r="AA42" s="6"/>
      <c r="AB42" s="8"/>
      <c r="AC42" s="8"/>
      <c r="AD42" s="39" t="str">
        <f t="shared" si="0"/>
        <v/>
      </c>
      <c r="AE42" s="6"/>
      <c r="AF42" s="6"/>
      <c r="AG42" s="6"/>
      <c r="AH42" s="39" t="str">
        <f>IF(AG42="","",IFERROR(_xlfn.XLOOKUP(AG42,Lookups!$H$2:$H$103,Lookups!$I$2:$I$103,""),""))</f>
        <v/>
      </c>
      <c r="AI42" s="6"/>
      <c r="AJ42" s="47"/>
      <c r="AK42" s="8"/>
    </row>
    <row r="43" spans="1:37" x14ac:dyDescent="0.25">
      <c r="A43" s="6"/>
      <c r="B43" s="6"/>
      <c r="C43" s="6"/>
      <c r="D43" s="8"/>
      <c r="E43" s="8"/>
      <c r="F43" s="6"/>
      <c r="G43" s="6"/>
      <c r="H43" s="6"/>
      <c r="I43" s="6"/>
      <c r="J43" s="6"/>
      <c r="K43" s="8"/>
      <c r="L43" s="6"/>
      <c r="M43" s="8"/>
      <c r="N43" s="8"/>
      <c r="O43" s="6"/>
      <c r="P43" s="6"/>
      <c r="Q43" s="6"/>
      <c r="R43" s="8"/>
      <c r="S43" s="6"/>
      <c r="T43" s="6"/>
      <c r="U43" s="6"/>
      <c r="V43" s="6"/>
      <c r="W43" s="64" t="str">
        <f>IF(X43="","",IFERROR(_xlfn.XLOOKUP(X43,Lookups!$H:$H,Lookups!$G:$G,""),""))</f>
        <v/>
      </c>
      <c r="X43" s="6"/>
      <c r="Y43" s="39" t="str">
        <f>IF(X43="","",IFERROR(_xlfn.XLOOKUP(X43,Lookups!$H:$H,Lookups!$I:$I,""),""))</f>
        <v/>
      </c>
      <c r="Z43" s="6"/>
      <c r="AA43" s="6"/>
      <c r="AB43" s="8"/>
      <c r="AC43" s="8"/>
      <c r="AD43" s="39" t="str">
        <f t="shared" si="0"/>
        <v/>
      </c>
      <c r="AE43" s="6"/>
      <c r="AF43" s="6"/>
      <c r="AG43" s="6"/>
      <c r="AH43" s="39" t="str">
        <f>IF(AG43="","",IFERROR(_xlfn.XLOOKUP(AG43,Lookups!$H$2:$H$103,Lookups!$I$2:$I$103,""),""))</f>
        <v/>
      </c>
      <c r="AI43" s="6"/>
      <c r="AJ43" s="47"/>
      <c r="AK43" s="8"/>
    </row>
    <row r="44" spans="1:37" x14ac:dyDescent="0.25">
      <c r="A44" s="6"/>
      <c r="B44" s="6"/>
      <c r="C44" s="6"/>
      <c r="D44" s="8"/>
      <c r="E44" s="8"/>
      <c r="F44" s="6"/>
      <c r="G44" s="6"/>
      <c r="H44" s="6"/>
      <c r="I44" s="6"/>
      <c r="J44" s="6"/>
      <c r="K44" s="8"/>
      <c r="L44" s="6"/>
      <c r="M44" s="8"/>
      <c r="N44" s="8"/>
      <c r="O44" s="6"/>
      <c r="P44" s="6"/>
      <c r="Q44" s="6"/>
      <c r="R44" s="8"/>
      <c r="S44" s="6"/>
      <c r="T44" s="6"/>
      <c r="U44" s="6"/>
      <c r="V44" s="6"/>
      <c r="W44" s="64" t="str">
        <f>IF(X44="","",IFERROR(_xlfn.XLOOKUP(X44,Lookups!$H:$H,Lookups!$G:$G,""),""))</f>
        <v/>
      </c>
      <c r="X44" s="6"/>
      <c r="Y44" s="39" t="str">
        <f>IF(X44="","",IFERROR(_xlfn.XLOOKUP(X44,Lookups!$H:$H,Lookups!$I:$I,""),""))</f>
        <v/>
      </c>
      <c r="Z44" s="6"/>
      <c r="AA44" s="6"/>
      <c r="AB44" s="8"/>
      <c r="AC44" s="8"/>
      <c r="AD44" s="39" t="str">
        <f t="shared" si="0"/>
        <v/>
      </c>
      <c r="AE44" s="6"/>
      <c r="AF44" s="6"/>
      <c r="AG44" s="6"/>
      <c r="AH44" s="39" t="str">
        <f>IF(AG44="","",IFERROR(_xlfn.XLOOKUP(AG44,Lookups!$H$2:$H$103,Lookups!$I$2:$I$103,""),""))</f>
        <v/>
      </c>
      <c r="AI44" s="6"/>
      <c r="AJ44" s="47"/>
      <c r="AK44" s="8"/>
    </row>
    <row r="45" spans="1:37" x14ac:dyDescent="0.25">
      <c r="A45" s="6"/>
      <c r="B45" s="6"/>
      <c r="C45" s="6"/>
      <c r="D45" s="8"/>
      <c r="E45" s="8"/>
      <c r="F45" s="6"/>
      <c r="G45" s="6"/>
      <c r="H45" s="6"/>
      <c r="I45" s="6"/>
      <c r="J45" s="6"/>
      <c r="K45" s="8"/>
      <c r="L45" s="6"/>
      <c r="M45" s="8"/>
      <c r="N45" s="8"/>
      <c r="O45" s="6"/>
      <c r="P45" s="6"/>
      <c r="Q45" s="6"/>
      <c r="R45" s="8"/>
      <c r="S45" s="6"/>
      <c r="T45" s="6"/>
      <c r="U45" s="6"/>
      <c r="V45" s="6"/>
      <c r="W45" s="64" t="str">
        <f>IF(X45="","",IFERROR(_xlfn.XLOOKUP(X45,Lookups!$H:$H,Lookups!$G:$G,""),""))</f>
        <v/>
      </c>
      <c r="X45" s="6"/>
      <c r="Y45" s="39" t="str">
        <f>IF(X45="","",IFERROR(_xlfn.XLOOKUP(X45,Lookups!$H:$H,Lookups!$I:$I,""),""))</f>
        <v/>
      </c>
      <c r="Z45" s="6"/>
      <c r="AA45" s="6"/>
      <c r="AB45" s="8"/>
      <c r="AC45" s="8"/>
      <c r="AD45" s="39" t="str">
        <f t="shared" si="0"/>
        <v/>
      </c>
      <c r="AE45" s="6"/>
      <c r="AF45" s="6"/>
      <c r="AG45" s="6"/>
      <c r="AH45" s="39" t="str">
        <f>IF(AG45="","",IFERROR(_xlfn.XLOOKUP(AG45,Lookups!$H$2:$H$103,Lookups!$I$2:$I$103,""),""))</f>
        <v/>
      </c>
      <c r="AI45" s="6"/>
      <c r="AJ45" s="47"/>
      <c r="AK45" s="8"/>
    </row>
    <row r="46" spans="1:37" x14ac:dyDescent="0.25">
      <c r="A46" s="6"/>
      <c r="B46" s="6"/>
      <c r="C46" s="6"/>
      <c r="D46" s="8"/>
      <c r="E46" s="8"/>
      <c r="F46" s="6"/>
      <c r="G46" s="6"/>
      <c r="H46" s="6"/>
      <c r="I46" s="6"/>
      <c r="J46" s="6"/>
      <c r="K46" s="8"/>
      <c r="L46" s="6"/>
      <c r="M46" s="8"/>
      <c r="N46" s="8"/>
      <c r="O46" s="6"/>
      <c r="P46" s="6"/>
      <c r="Q46" s="6"/>
      <c r="R46" s="8"/>
      <c r="S46" s="6"/>
      <c r="T46" s="6"/>
      <c r="U46" s="6"/>
      <c r="V46" s="6"/>
      <c r="W46" s="64" t="str">
        <f>IF(X46="","",IFERROR(_xlfn.XLOOKUP(X46,Lookups!$H:$H,Lookups!$G:$G,""),""))</f>
        <v/>
      </c>
      <c r="X46" s="6"/>
      <c r="Y46" s="39" t="str">
        <f>IF(X46="","",IFERROR(_xlfn.XLOOKUP(X46,Lookups!$H:$H,Lookups!$I:$I,""),""))</f>
        <v/>
      </c>
      <c r="Z46" s="6"/>
      <c r="AA46" s="6"/>
      <c r="AB46" s="8"/>
      <c r="AC46" s="8"/>
      <c r="AD46" s="39" t="str">
        <f t="shared" si="0"/>
        <v/>
      </c>
      <c r="AE46" s="6"/>
      <c r="AF46" s="6"/>
      <c r="AG46" s="6"/>
      <c r="AH46" s="39" t="str">
        <f>IF(AG46="","",IFERROR(_xlfn.XLOOKUP(AG46,Lookups!$H$2:$H$103,Lookups!$I$2:$I$103,""),""))</f>
        <v/>
      </c>
      <c r="AI46" s="6"/>
      <c r="AJ46" s="47"/>
      <c r="AK46" s="8"/>
    </row>
    <row r="47" spans="1:37" x14ac:dyDescent="0.25">
      <c r="A47" s="6"/>
      <c r="B47" s="6"/>
      <c r="C47" s="6"/>
      <c r="D47" s="8"/>
      <c r="E47" s="8"/>
      <c r="F47" s="6"/>
      <c r="G47" s="6"/>
      <c r="H47" s="6"/>
      <c r="I47" s="6"/>
      <c r="J47" s="6"/>
      <c r="K47" s="8"/>
      <c r="L47" s="6"/>
      <c r="M47" s="8"/>
      <c r="N47" s="8"/>
      <c r="O47" s="6"/>
      <c r="P47" s="6"/>
      <c r="Q47" s="6"/>
      <c r="R47" s="8"/>
      <c r="S47" s="6"/>
      <c r="T47" s="6"/>
      <c r="U47" s="6"/>
      <c r="V47" s="6"/>
      <c r="W47" s="64" t="str">
        <f>IF(X47="","",IFERROR(_xlfn.XLOOKUP(X47,Lookups!$H:$H,Lookups!$G:$G,""),""))</f>
        <v/>
      </c>
      <c r="X47" s="6"/>
      <c r="Y47" s="39" t="str">
        <f>IF(X47="","",IFERROR(_xlfn.XLOOKUP(X47,Lookups!$H:$H,Lookups!$I:$I,""),""))</f>
        <v/>
      </c>
      <c r="Z47" s="6"/>
      <c r="AA47" s="6"/>
      <c r="AB47" s="8"/>
      <c r="AC47" s="8"/>
      <c r="AD47" s="39" t="str">
        <f t="shared" si="0"/>
        <v/>
      </c>
      <c r="AE47" s="6"/>
      <c r="AF47" s="6"/>
      <c r="AG47" s="6"/>
      <c r="AH47" s="39" t="str">
        <f>IF(AG47="","",IFERROR(_xlfn.XLOOKUP(AG47,Lookups!$H$2:$H$103,Lookups!$I$2:$I$103,""),""))</f>
        <v/>
      </c>
      <c r="AI47" s="6"/>
      <c r="AJ47" s="47"/>
      <c r="AK47" s="8"/>
    </row>
    <row r="48" spans="1:37" x14ac:dyDescent="0.25">
      <c r="A48" s="6"/>
      <c r="B48" s="6"/>
      <c r="C48" s="6"/>
      <c r="D48" s="8"/>
      <c r="E48" s="8"/>
      <c r="F48" s="6"/>
      <c r="G48" s="6"/>
      <c r="H48" s="6"/>
      <c r="I48" s="6"/>
      <c r="J48" s="6"/>
      <c r="K48" s="8"/>
      <c r="L48" s="6"/>
      <c r="M48" s="8"/>
      <c r="N48" s="8"/>
      <c r="O48" s="6"/>
      <c r="P48" s="6"/>
      <c r="Q48" s="6"/>
      <c r="R48" s="8"/>
      <c r="S48" s="6"/>
      <c r="T48" s="6"/>
      <c r="U48" s="6"/>
      <c r="V48" s="6"/>
      <c r="W48" s="64" t="str">
        <f>IF(X48="","",IFERROR(_xlfn.XLOOKUP(X48,Lookups!$H:$H,Lookups!$G:$G,""),""))</f>
        <v/>
      </c>
      <c r="X48" s="6"/>
      <c r="Y48" s="39" t="str">
        <f>IF(X48="","",IFERROR(_xlfn.XLOOKUP(X48,Lookups!$H:$H,Lookups!$I:$I,""),""))</f>
        <v/>
      </c>
      <c r="Z48" s="6"/>
      <c r="AA48" s="6"/>
      <c r="AB48" s="8"/>
      <c r="AC48" s="8"/>
      <c r="AD48" s="39" t="str">
        <f t="shared" si="0"/>
        <v/>
      </c>
      <c r="AE48" s="6"/>
      <c r="AF48" s="6"/>
      <c r="AG48" s="6"/>
      <c r="AH48" s="39" t="str">
        <f>IF(AG48="","",IFERROR(_xlfn.XLOOKUP(AG48,Lookups!$H$2:$H$103,Lookups!$I$2:$I$103,""),""))</f>
        <v/>
      </c>
      <c r="AI48" s="6"/>
      <c r="AJ48" s="47"/>
      <c r="AK48" s="8"/>
    </row>
    <row r="49" spans="1:37" x14ac:dyDescent="0.25">
      <c r="A49" s="6"/>
      <c r="B49" s="6"/>
      <c r="C49" s="6"/>
      <c r="D49" s="8"/>
      <c r="E49" s="8"/>
      <c r="F49" s="6"/>
      <c r="G49" s="6"/>
      <c r="H49" s="6"/>
      <c r="I49" s="6"/>
      <c r="J49" s="6"/>
      <c r="K49" s="8"/>
      <c r="L49" s="6"/>
      <c r="M49" s="8"/>
      <c r="N49" s="8"/>
      <c r="O49" s="6"/>
      <c r="P49" s="6"/>
      <c r="Q49" s="6"/>
      <c r="R49" s="8"/>
      <c r="S49" s="6"/>
      <c r="T49" s="6"/>
      <c r="U49" s="6"/>
      <c r="V49" s="6"/>
      <c r="W49" s="64" t="str">
        <f>IF(X49="","",IFERROR(_xlfn.XLOOKUP(X49,Lookups!$H:$H,Lookups!$G:$G,""),""))</f>
        <v/>
      </c>
      <c r="X49" s="6"/>
      <c r="Y49" s="39" t="str">
        <f>IF(X49="","",IFERROR(_xlfn.XLOOKUP(X49,Lookups!$H:$H,Lookups!$I:$I,""),""))</f>
        <v/>
      </c>
      <c r="Z49" s="6"/>
      <c r="AA49" s="6"/>
      <c r="AB49" s="8"/>
      <c r="AC49" s="8"/>
      <c r="AD49" s="39" t="str">
        <f t="shared" si="0"/>
        <v/>
      </c>
      <c r="AE49" s="6"/>
      <c r="AF49" s="6"/>
      <c r="AG49" s="6"/>
      <c r="AH49" s="39" t="str">
        <f>IF(AG49="","",IFERROR(_xlfn.XLOOKUP(AG49,Lookups!$H$2:$H$103,Lookups!$I$2:$I$103,""),""))</f>
        <v/>
      </c>
      <c r="AI49" s="6"/>
      <c r="AJ49" s="47"/>
      <c r="AK49" s="8"/>
    </row>
    <row r="50" spans="1:37" x14ac:dyDescent="0.25">
      <c r="A50" s="6"/>
      <c r="B50" s="6"/>
      <c r="C50" s="6"/>
      <c r="D50" s="8"/>
      <c r="E50" s="8"/>
      <c r="F50" s="6"/>
      <c r="G50" s="6"/>
      <c r="H50" s="6"/>
      <c r="I50" s="6"/>
      <c r="J50" s="6"/>
      <c r="K50" s="8"/>
      <c r="L50" s="6"/>
      <c r="M50" s="8"/>
      <c r="N50" s="8"/>
      <c r="O50" s="6"/>
      <c r="P50" s="6"/>
      <c r="Q50" s="6"/>
      <c r="R50" s="8"/>
      <c r="S50" s="6"/>
      <c r="T50" s="6"/>
      <c r="U50" s="6"/>
      <c r="V50" s="6"/>
      <c r="W50" s="64" t="str">
        <f>IF(X50="","",IFERROR(_xlfn.XLOOKUP(X50,Lookups!$H:$H,Lookups!$G:$G,""),""))</f>
        <v/>
      </c>
      <c r="X50" s="6"/>
      <c r="Y50" s="39" t="str">
        <f>IF(X50="","",IFERROR(_xlfn.XLOOKUP(X50,Lookups!$H:$H,Lookups!$I:$I,""),""))</f>
        <v/>
      </c>
      <c r="Z50" s="6"/>
      <c r="AA50" s="6"/>
      <c r="AB50" s="8"/>
      <c r="AC50" s="8"/>
      <c r="AD50" s="39" t="str">
        <f t="shared" si="0"/>
        <v/>
      </c>
      <c r="AE50" s="6"/>
      <c r="AF50" s="6"/>
      <c r="AG50" s="6"/>
      <c r="AH50" s="39" t="str">
        <f>IF(AG50="","",IFERROR(_xlfn.XLOOKUP(AG50,Lookups!$H$2:$H$103,Lookups!$I$2:$I$103,""),""))</f>
        <v/>
      </c>
      <c r="AI50" s="6"/>
      <c r="AJ50" s="47"/>
      <c r="AK50" s="8"/>
    </row>
    <row r="51" spans="1:37" x14ac:dyDescent="0.25">
      <c r="A51" s="6"/>
      <c r="B51" s="6"/>
      <c r="C51" s="6"/>
      <c r="D51" s="8"/>
      <c r="E51" s="8"/>
      <c r="F51" s="6"/>
      <c r="G51" s="6"/>
      <c r="H51" s="6"/>
      <c r="I51" s="6"/>
      <c r="J51" s="6"/>
      <c r="K51" s="8"/>
      <c r="L51" s="6"/>
      <c r="M51" s="8"/>
      <c r="N51" s="8"/>
      <c r="O51" s="6"/>
      <c r="P51" s="6"/>
      <c r="Q51" s="6"/>
      <c r="R51" s="8"/>
      <c r="S51" s="6"/>
      <c r="T51" s="6"/>
      <c r="U51" s="6"/>
      <c r="V51" s="6"/>
      <c r="W51" s="64" t="str">
        <f>IF(X51="","",IFERROR(_xlfn.XLOOKUP(X51,Lookups!$H:$H,Lookups!$G:$G,""),""))</f>
        <v/>
      </c>
      <c r="X51" s="6"/>
      <c r="Y51" s="39" t="str">
        <f>IF(X51="","",IFERROR(_xlfn.XLOOKUP(X51,Lookups!$H:$H,Lookups!$I:$I,""),""))</f>
        <v/>
      </c>
      <c r="Z51" s="6"/>
      <c r="AA51" s="6"/>
      <c r="AB51" s="8"/>
      <c r="AC51" s="8"/>
      <c r="AD51" s="39" t="str">
        <f t="shared" si="0"/>
        <v/>
      </c>
      <c r="AE51" s="6"/>
      <c r="AF51" s="6"/>
      <c r="AG51" s="6"/>
      <c r="AH51" s="39" t="str">
        <f>IF(AG51="","",IFERROR(_xlfn.XLOOKUP(AG51,Lookups!$H$2:$H$103,Lookups!$I$2:$I$103,""),""))</f>
        <v/>
      </c>
      <c r="AI51" s="6"/>
      <c r="AJ51" s="47"/>
      <c r="AK51" s="8"/>
    </row>
    <row r="52" spans="1:37" x14ac:dyDescent="0.25">
      <c r="A52" s="6"/>
      <c r="B52" s="6"/>
      <c r="C52" s="6"/>
      <c r="D52" s="8"/>
      <c r="E52" s="8"/>
      <c r="F52" s="6"/>
      <c r="G52" s="6"/>
      <c r="H52" s="6"/>
      <c r="I52" s="6"/>
      <c r="J52" s="6"/>
      <c r="K52" s="8"/>
      <c r="L52" s="6"/>
      <c r="M52" s="8"/>
      <c r="N52" s="8"/>
      <c r="O52" s="6"/>
      <c r="P52" s="6"/>
      <c r="Q52" s="6"/>
      <c r="R52" s="8"/>
      <c r="S52" s="6"/>
      <c r="T52" s="6"/>
      <c r="U52" s="6"/>
      <c r="V52" s="6"/>
      <c r="W52" s="64" t="str">
        <f>IF(X52="","",IFERROR(_xlfn.XLOOKUP(X52,Lookups!$H:$H,Lookups!$G:$G,""),""))</f>
        <v/>
      </c>
      <c r="X52" s="6"/>
      <c r="Y52" s="39" t="str">
        <f>IF(X52="","",IFERROR(_xlfn.XLOOKUP(X52,Lookups!$H:$H,Lookups!$I:$I,""),""))</f>
        <v/>
      </c>
      <c r="Z52" s="6"/>
      <c r="AA52" s="6"/>
      <c r="AB52" s="8"/>
      <c r="AC52" s="8"/>
      <c r="AD52" s="39" t="str">
        <f>IF(OR(ISBLANK(AB52),ISBLANK(AC52)),"",(AC52-AB52)+1)</f>
        <v/>
      </c>
      <c r="AE52" s="6"/>
      <c r="AF52" s="6"/>
      <c r="AG52" s="6"/>
      <c r="AH52" s="39" t="str">
        <f>IF(AG52="","",IFERROR(_xlfn.XLOOKUP(AG52,Lookups!$H$2:$H$103,Lookups!$I$2:$I$103,""),""))</f>
        <v/>
      </c>
      <c r="AI52" s="6"/>
      <c r="AJ52" s="47"/>
      <c r="AK52" s="8"/>
    </row>
    <row r="53" spans="1:37" x14ac:dyDescent="0.25">
      <c r="A53" s="6"/>
      <c r="B53" s="6"/>
      <c r="C53" s="6"/>
      <c r="D53" s="8"/>
      <c r="E53" s="8"/>
      <c r="F53" s="6"/>
      <c r="G53" s="6"/>
      <c r="H53" s="6"/>
      <c r="I53" s="6"/>
      <c r="J53" s="6"/>
      <c r="K53" s="8"/>
      <c r="L53" s="6"/>
      <c r="M53" s="8"/>
      <c r="N53" s="8"/>
      <c r="O53" s="6"/>
      <c r="P53" s="6"/>
      <c r="Q53" s="6"/>
      <c r="R53" s="8"/>
      <c r="S53" s="6"/>
      <c r="T53" s="6"/>
      <c r="U53" s="6"/>
      <c r="V53" s="6"/>
      <c r="W53" s="64" t="str">
        <f>IF(X53="","",IFERROR(_xlfn.XLOOKUP(X53,Lookups!$H:$H,Lookups!$G:$G,""),""))</f>
        <v/>
      </c>
      <c r="X53" s="6"/>
      <c r="Y53" s="39" t="str">
        <f>IF(X53="","",IFERROR(_xlfn.XLOOKUP(X53,Lookups!$H:$H,Lookups!$I:$I,""),""))</f>
        <v/>
      </c>
      <c r="Z53" s="6"/>
      <c r="AA53" s="6"/>
      <c r="AB53" s="8"/>
      <c r="AC53" s="8"/>
      <c r="AD53" s="39" t="str">
        <f>IF(OR(ISBLANK(AB53),ISBLANK(AC53)),"",(AC53-AB53)+1)</f>
        <v/>
      </c>
      <c r="AE53" s="6"/>
      <c r="AF53" s="6"/>
      <c r="AG53" s="6"/>
      <c r="AH53" s="39" t="str">
        <f>IF(AG53="","",IFERROR(_xlfn.XLOOKUP(AG53,Lookups!$H$2:$H$103,Lookups!$I$2:$I$103,""),""))</f>
        <v/>
      </c>
      <c r="AI53" s="6"/>
      <c r="AJ53" s="47"/>
      <c r="AK53" s="8"/>
    </row>
    <row r="54" spans="1:37" x14ac:dyDescent="0.25">
      <c r="A54" s="6"/>
      <c r="B54" s="6"/>
      <c r="C54" s="6"/>
      <c r="D54" s="8"/>
      <c r="E54" s="8"/>
      <c r="F54" s="6"/>
      <c r="G54" s="6"/>
      <c r="H54" s="6"/>
      <c r="I54" s="6"/>
      <c r="J54" s="6"/>
      <c r="K54" s="8"/>
      <c r="L54" s="6"/>
      <c r="M54" s="8"/>
      <c r="N54" s="8"/>
      <c r="O54" s="6"/>
      <c r="P54" s="6"/>
      <c r="Q54" s="6"/>
      <c r="R54" s="8"/>
      <c r="S54" s="6"/>
      <c r="T54" s="6"/>
      <c r="U54" s="6"/>
      <c r="V54" s="6"/>
      <c r="W54" s="64" t="str">
        <f>IF(X54="","",IFERROR(_xlfn.XLOOKUP(X54,Lookups!$H:$H,Lookups!$G:$G,""),""))</f>
        <v/>
      </c>
      <c r="X54" s="6"/>
      <c r="Y54" s="39" t="str">
        <f>IF(X54="","",IFERROR(_xlfn.XLOOKUP(X54,Lookups!$H:$H,Lookups!$I:$I,""),""))</f>
        <v/>
      </c>
      <c r="Z54" s="6"/>
      <c r="AA54" s="6"/>
      <c r="AB54" s="8"/>
      <c r="AC54" s="8"/>
      <c r="AD54" s="39" t="str">
        <f>IF(OR(ISBLANK(AB54),ISBLANK(AC54)),"",(AC54-AB54)+1)</f>
        <v/>
      </c>
      <c r="AE54" s="6"/>
      <c r="AF54" s="6"/>
      <c r="AG54" s="6"/>
      <c r="AH54" s="39" t="str">
        <f>IF(AG54="","",IFERROR(_xlfn.XLOOKUP(AG54,Lookups!$H$2:$H$103,Lookups!$I$2:$I$103,""),""))</f>
        <v/>
      </c>
      <c r="AI54" s="6"/>
      <c r="AJ54" s="47"/>
      <c r="AK54" s="8"/>
    </row>
  </sheetData>
  <sheetProtection formatCells="0" formatColumns="0" formatRows="0" insertRows="0" deleteRows="0" sort="0" autoFilter="0" pivotTables="0"/>
  <mergeCells count="8">
    <mergeCell ref="W2:AH2"/>
    <mergeCell ref="AI2:AK2"/>
    <mergeCell ref="A1:C1"/>
    <mergeCell ref="A2:C2"/>
    <mergeCell ref="D2:G2"/>
    <mergeCell ref="J2:L2"/>
    <mergeCell ref="M2:P2"/>
    <mergeCell ref="Q2:V2"/>
  </mergeCells>
  <dataValidations count="11">
    <dataValidation type="list" allowBlank="1" showInputMessage="1" showErrorMessage="1" sqref="L4:L54" xr:uid="{DD03D120-0ED1-4598-A03C-EDC49BAACD54}">
      <formula1>INDIRECT("Device_Type[Device_Type]")</formula1>
    </dataValidation>
    <dataValidation type="list" allowBlank="1" showInputMessage="1" showErrorMessage="1" sqref="U4:U54 AE4:AF54 O4:O54 Q4:Q54 AI4:AI54" xr:uid="{92144712-CA2E-427C-AC78-E7CCCF07A0C7}">
      <formula1>"Yes, No"</formula1>
    </dataValidation>
    <dataValidation type="list" allowBlank="1" showInputMessage="1" showErrorMessage="1" sqref="J4:J54" xr:uid="{41BCAD88-1025-4019-BC60-C0D92AA1348A}">
      <formula1>INDIRECT("Infection_type[infection type]")</formula1>
    </dataValidation>
    <dataValidation type="list" allowBlank="1" showInputMessage="1" showErrorMessage="1" sqref="T4:T54" xr:uid="{E2BC181B-BCDE-440C-B5B3-7562B33F7A4C}">
      <formula1>INDIRECT("Specimen_Source[Specimen Source]")</formula1>
    </dataValidation>
    <dataValidation type="custom" allowBlank="1" showInputMessage="1" showErrorMessage="1" sqref="AD4:AD54" xr:uid="{E3A4FBE5-00E7-437E-ADF7-59CC09D24614}">
      <formula1>""</formula1>
    </dataValidation>
    <dataValidation type="list" allowBlank="1" showInputMessage="1" showErrorMessage="1" sqref="F4:F54" xr:uid="{467E6A51-0786-4463-9262-92C2D50762A6}">
      <formula1>"Hospital,HHA,Home,Hospice,Other"</formula1>
    </dataValidation>
    <dataValidation type="list" allowBlank="1" showInputMessage="1" showErrorMessage="1" sqref="P4:P54" xr:uid="{69E13CC6-74C8-42C0-99FD-D2140BB5345C}">
      <formula1>"NH/SNF ,Home ,Other Inpatient Setting ,Unknown"</formula1>
    </dataValidation>
    <dataValidation type="list" allowBlank="1" showInputMessage="1" showErrorMessage="1" sqref="AJ4:AJ54" xr:uid="{4A0CABD5-3025-4DE9-99D0-0A816D4813C9}">
      <formula1>INDIRECT("Precautions")</formula1>
    </dataValidation>
    <dataValidation type="list" allowBlank="1" showInputMessage="1" showErrorMessage="1" sqref="AG4:AG54 X4:X54" xr:uid="{D95E2FC5-6D13-46C0-97D5-1C20C2D05A7C}">
      <formula1>INDIRECT("Antimicrobial[Antimicrobial]")</formula1>
    </dataValidation>
    <dataValidation type="list" allowBlank="1" showInputMessage="1" showErrorMessage="1" sqref="AA4:AA54" xr:uid="{1D3419BB-18A4-40D2-98BB-591BF3375956}">
      <formula1>INDIRECT("Antimicrobial_Origination[Antimicrobial Origination]")</formula1>
    </dataValidation>
    <dataValidation type="list" allowBlank="1" showInputMessage="1" showErrorMessage="1" sqref="H4:I54" xr:uid="{45B9A31C-BB81-447C-A943-201088E85650}">
      <formula1>"Yes, No, Unknown"</formula1>
    </dataValidation>
  </dataValidations>
  <pageMargins left="0.7" right="0.7" top="0.75" bottom="0.75" header="0.3" footer="0.3"/>
  <pageSetup orientation="landscape"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36BE4-524E-46CB-96C6-78314539E933}">
  <dimension ref="A1:AK54"/>
  <sheetViews>
    <sheetView showGridLines="0" zoomScaleNormal="100" workbookViewId="0">
      <pane xSplit="3" ySplit="3" topLeftCell="D4" activePane="bottomRight" state="frozen"/>
      <selection pane="topRight" activeCell="W1" sqref="W1"/>
      <selection pane="bottomLeft" activeCell="W1" sqref="W1"/>
      <selection pane="bottomRight" activeCell="A2" sqref="A2:C2"/>
    </sheetView>
  </sheetViews>
  <sheetFormatPr defaultColWidth="9.140625" defaultRowHeight="15" x14ac:dyDescent="0.25"/>
  <cols>
    <col min="1" max="1" width="13.42578125" style="7" customWidth="1"/>
    <col min="2" max="3" width="11" style="7" customWidth="1"/>
    <col min="4" max="4" width="14.28515625" style="7" bestFit="1" customWidth="1"/>
    <col min="5" max="9" width="14.28515625" style="7" customWidth="1"/>
    <col min="10" max="10" width="27.7109375" style="7" customWidth="1"/>
    <col min="11" max="11" width="14.140625" style="7" customWidth="1"/>
    <col min="12" max="12" width="12" style="7" customWidth="1"/>
    <col min="13" max="13" width="16.5703125" style="7" customWidth="1"/>
    <col min="14" max="14" width="14.85546875" style="7" customWidth="1"/>
    <col min="15" max="15" width="13.42578125" style="7" customWidth="1"/>
    <col min="16" max="16" width="19.7109375" style="7" customWidth="1"/>
    <col min="17" max="17" width="12" style="7" customWidth="1"/>
    <col min="18" max="18" width="13.140625" style="7" customWidth="1"/>
    <col min="19" max="19" width="15" style="7" bestFit="1" customWidth="1"/>
    <col min="20" max="20" width="12" style="7" customWidth="1"/>
    <col min="21" max="21" width="14.7109375" style="7" customWidth="1"/>
    <col min="22" max="22" width="12" style="7" customWidth="1"/>
    <col min="23" max="23" width="18" style="7" customWidth="1"/>
    <col min="24" max="24" width="18.28515625" style="7" customWidth="1"/>
    <col min="25" max="25" width="35" style="7" customWidth="1"/>
    <col min="26" max="26" width="19.140625" style="7" customWidth="1"/>
    <col min="27" max="27" width="13.140625" style="7" bestFit="1" customWidth="1"/>
    <col min="28" max="28" width="14.7109375" style="7" customWidth="1"/>
    <col min="29" max="29" width="14.85546875" style="7" customWidth="1"/>
    <col min="30" max="30" width="12" style="7" customWidth="1"/>
    <col min="31" max="31" width="23.42578125" style="7" customWidth="1"/>
    <col min="32" max="32" width="18.28515625" style="7" customWidth="1"/>
    <col min="33" max="33" width="17.85546875" style="7" customWidth="1"/>
    <col min="34" max="35" width="19.28515625" style="7" customWidth="1"/>
    <col min="36" max="36" width="13" style="7" bestFit="1" customWidth="1"/>
    <col min="37" max="37" width="11.85546875" style="7" bestFit="1" customWidth="1"/>
    <col min="38" max="16384" width="9.140625" style="7"/>
  </cols>
  <sheetData>
    <row r="1" spans="1:37" ht="39" customHeight="1" x14ac:dyDescent="0.55000000000000004">
      <c r="A1" s="72" t="s">
        <v>110</v>
      </c>
      <c r="B1" s="72"/>
      <c r="C1" s="72"/>
      <c r="D1" s="40" t="s">
        <v>239</v>
      </c>
    </row>
    <row r="2" spans="1:37" s="18" customFormat="1" x14ac:dyDescent="0.25">
      <c r="A2" s="67" t="s">
        <v>306</v>
      </c>
      <c r="B2" s="68"/>
      <c r="C2" s="68"/>
      <c r="D2" s="70" t="s">
        <v>76</v>
      </c>
      <c r="E2" s="70"/>
      <c r="F2" s="70"/>
      <c r="G2" s="71"/>
      <c r="H2" s="33"/>
      <c r="I2" s="33"/>
      <c r="J2" s="85" t="s">
        <v>77</v>
      </c>
      <c r="K2" s="86"/>
      <c r="L2" s="87"/>
      <c r="M2" s="88" t="s">
        <v>78</v>
      </c>
      <c r="N2" s="70"/>
      <c r="O2" s="70"/>
      <c r="P2" s="71"/>
      <c r="Q2" s="89" t="s">
        <v>79</v>
      </c>
      <c r="R2" s="89"/>
      <c r="S2" s="89"/>
      <c r="T2" s="89"/>
      <c r="U2" s="89"/>
      <c r="V2" s="89"/>
      <c r="W2" s="67" t="s">
        <v>253</v>
      </c>
      <c r="X2" s="68"/>
      <c r="Y2" s="68"/>
      <c r="Z2" s="68"/>
      <c r="AA2" s="68"/>
      <c r="AB2" s="68"/>
      <c r="AC2" s="68"/>
      <c r="AD2" s="68"/>
      <c r="AE2" s="68"/>
      <c r="AF2" s="68"/>
      <c r="AG2" s="68"/>
      <c r="AH2" s="69"/>
      <c r="AI2" s="90" t="s">
        <v>80</v>
      </c>
      <c r="AJ2" s="91"/>
      <c r="AK2" s="91"/>
    </row>
    <row r="3" spans="1:37" s="19" customFormat="1" ht="90" x14ac:dyDescent="0.25">
      <c r="A3" s="5" t="s">
        <v>81</v>
      </c>
      <c r="B3" s="5" t="s">
        <v>82</v>
      </c>
      <c r="C3" s="5" t="s">
        <v>83</v>
      </c>
      <c r="D3" s="5" t="s">
        <v>84</v>
      </c>
      <c r="E3" s="5" t="s">
        <v>85</v>
      </c>
      <c r="F3" s="5" t="s">
        <v>86</v>
      </c>
      <c r="G3" s="5" t="s">
        <v>87</v>
      </c>
      <c r="H3" s="5" t="s">
        <v>236</v>
      </c>
      <c r="I3" s="5" t="s">
        <v>237</v>
      </c>
      <c r="J3" s="5" t="s">
        <v>88</v>
      </c>
      <c r="K3" s="5" t="s">
        <v>89</v>
      </c>
      <c r="L3" s="5" t="s">
        <v>90</v>
      </c>
      <c r="M3" s="5" t="s">
        <v>91</v>
      </c>
      <c r="N3" s="5" t="s">
        <v>92</v>
      </c>
      <c r="O3" s="5" t="s">
        <v>93</v>
      </c>
      <c r="P3" s="38" t="s">
        <v>235</v>
      </c>
      <c r="Q3" s="5" t="s">
        <v>94</v>
      </c>
      <c r="R3" s="5" t="s">
        <v>95</v>
      </c>
      <c r="S3" s="5" t="s">
        <v>96</v>
      </c>
      <c r="T3" s="5" t="s">
        <v>97</v>
      </c>
      <c r="U3" s="5" t="s">
        <v>305</v>
      </c>
      <c r="V3" s="5" t="s">
        <v>98</v>
      </c>
      <c r="W3" s="5" t="s">
        <v>262</v>
      </c>
      <c r="X3" s="5" t="s">
        <v>254</v>
      </c>
      <c r="Y3" s="5" t="s">
        <v>255</v>
      </c>
      <c r="Z3" s="5" t="s">
        <v>99</v>
      </c>
      <c r="AA3" s="5" t="s">
        <v>256</v>
      </c>
      <c r="AB3" s="5" t="s">
        <v>257</v>
      </c>
      <c r="AC3" s="5" t="s">
        <v>258</v>
      </c>
      <c r="AD3" s="5" t="s">
        <v>100</v>
      </c>
      <c r="AE3" s="5" t="s">
        <v>101</v>
      </c>
      <c r="AF3" s="5" t="s">
        <v>259</v>
      </c>
      <c r="AG3" s="5" t="s">
        <v>260</v>
      </c>
      <c r="AH3" s="5" t="s">
        <v>261</v>
      </c>
      <c r="AI3" s="20" t="s">
        <v>102</v>
      </c>
      <c r="AJ3" s="20" t="s">
        <v>252</v>
      </c>
      <c r="AK3" s="20" t="s">
        <v>103</v>
      </c>
    </row>
    <row r="4" spans="1:37" x14ac:dyDescent="0.25">
      <c r="A4" s="6"/>
      <c r="B4" s="6"/>
      <c r="C4" s="6"/>
      <c r="D4" s="8"/>
      <c r="E4" s="8"/>
      <c r="F4" s="6"/>
      <c r="G4" s="6"/>
      <c r="H4" s="6"/>
      <c r="I4" s="6"/>
      <c r="J4" s="6"/>
      <c r="K4" s="8"/>
      <c r="L4" s="6"/>
      <c r="M4" s="8"/>
      <c r="N4" s="8"/>
      <c r="O4" s="6"/>
      <c r="P4" s="6"/>
      <c r="Q4" s="6"/>
      <c r="R4" s="8"/>
      <c r="S4" s="6"/>
      <c r="T4" s="6"/>
      <c r="U4" s="6"/>
      <c r="V4" s="6"/>
      <c r="W4" s="64" t="str">
        <f>IF(X4="","",IFERROR(_xlfn.XLOOKUP(X4,Lookups!$H:$H,Lookups!$G:$G,""),""))</f>
        <v/>
      </c>
      <c r="X4" s="6"/>
      <c r="Y4" s="39" t="str">
        <f>IF(X4="","",IFERROR(_xlfn.XLOOKUP(X4,Lookups!$H:$H,Lookups!$I:$I,""),""))</f>
        <v/>
      </c>
      <c r="Z4" s="6"/>
      <c r="AA4" s="6"/>
      <c r="AB4" s="8"/>
      <c r="AC4" s="8"/>
      <c r="AD4" s="39" t="str">
        <f t="shared" ref="AD4:AD51" si="0">IF(OR(ISBLANK(AB4),ISBLANK(AC4)),"",(AC4-AB4)+1)</f>
        <v/>
      </c>
      <c r="AE4" s="6"/>
      <c r="AF4" s="6"/>
      <c r="AG4" s="6"/>
      <c r="AH4" s="39" t="str">
        <f>IF(AG4="","",IFERROR(_xlfn.XLOOKUP(AG4,Lookups!$H$2:$H$103,Lookups!$I$2:$I$103,""),""))</f>
        <v/>
      </c>
      <c r="AI4" s="6"/>
      <c r="AJ4" s="47"/>
      <c r="AK4" s="8"/>
    </row>
    <row r="5" spans="1:37" x14ac:dyDescent="0.25">
      <c r="A5" s="6"/>
      <c r="B5" s="6"/>
      <c r="C5" s="6"/>
      <c r="D5" s="8"/>
      <c r="E5" s="8"/>
      <c r="F5" s="6"/>
      <c r="G5" s="6"/>
      <c r="H5" s="6"/>
      <c r="I5" s="6"/>
      <c r="J5" s="6"/>
      <c r="K5" s="8"/>
      <c r="L5" s="6"/>
      <c r="M5" s="8"/>
      <c r="N5" s="8"/>
      <c r="O5" s="6"/>
      <c r="P5" s="6"/>
      <c r="Q5" s="6"/>
      <c r="R5" s="8"/>
      <c r="S5" s="6"/>
      <c r="T5" s="6"/>
      <c r="U5" s="6"/>
      <c r="V5" s="6"/>
      <c r="W5" s="64" t="str">
        <f>IF(X5="","",IFERROR(_xlfn.XLOOKUP(X5,Lookups!$H:$H,Lookups!$G:$G,""),""))</f>
        <v/>
      </c>
      <c r="X5" s="6"/>
      <c r="Y5" s="39" t="str">
        <f>IF(X5="","",IFERROR(_xlfn.XLOOKUP(X5,Lookups!$H:$H,Lookups!$I:$I,""),""))</f>
        <v/>
      </c>
      <c r="Z5" s="6"/>
      <c r="AA5" s="6"/>
      <c r="AB5" s="8"/>
      <c r="AC5" s="8"/>
      <c r="AD5" s="39" t="str">
        <f t="shared" si="0"/>
        <v/>
      </c>
      <c r="AE5" s="6"/>
      <c r="AF5" s="6"/>
      <c r="AG5" s="6"/>
      <c r="AH5" s="39" t="str">
        <f>IF(AG5="","",IFERROR(_xlfn.XLOOKUP(AG5,Lookups!$H$2:$H$103,Lookups!$I$2:$I$103,""),""))</f>
        <v/>
      </c>
      <c r="AI5" s="6"/>
      <c r="AJ5" s="47"/>
      <c r="AK5" s="8"/>
    </row>
    <row r="6" spans="1:37" x14ac:dyDescent="0.25">
      <c r="A6" s="6"/>
      <c r="B6" s="6"/>
      <c r="C6" s="6"/>
      <c r="D6" s="8"/>
      <c r="E6" s="8"/>
      <c r="F6" s="6"/>
      <c r="G6" s="6"/>
      <c r="H6" s="6"/>
      <c r="I6" s="6"/>
      <c r="J6" s="6"/>
      <c r="K6" s="8"/>
      <c r="L6" s="6"/>
      <c r="M6" s="8"/>
      <c r="N6" s="8"/>
      <c r="O6" s="6"/>
      <c r="P6" s="6"/>
      <c r="Q6" s="6"/>
      <c r="R6" s="8"/>
      <c r="S6" s="6"/>
      <c r="T6" s="6"/>
      <c r="U6" s="6"/>
      <c r="V6" s="6"/>
      <c r="W6" s="64" t="str">
        <f>IF(X6="","",IFERROR(_xlfn.XLOOKUP(X6,Lookups!$H:$H,Lookups!$G:$G,""),""))</f>
        <v/>
      </c>
      <c r="X6" s="6"/>
      <c r="Y6" s="39" t="str">
        <f>IF(X6="","",IFERROR(_xlfn.XLOOKUP(X6,Lookups!$H:$H,Lookups!$I:$I,""),""))</f>
        <v/>
      </c>
      <c r="Z6" s="6"/>
      <c r="AA6" s="6"/>
      <c r="AB6" s="8"/>
      <c r="AC6" s="8"/>
      <c r="AD6" s="39" t="str">
        <f t="shared" si="0"/>
        <v/>
      </c>
      <c r="AE6" s="6"/>
      <c r="AF6" s="6"/>
      <c r="AG6" s="6"/>
      <c r="AH6" s="39" t="str">
        <f>IF(AG6="","",IFERROR(_xlfn.XLOOKUP(AG6,Lookups!$H$2:$H$103,Lookups!$I$2:$I$103,""),""))</f>
        <v/>
      </c>
      <c r="AI6" s="6"/>
      <c r="AJ6" s="47"/>
      <c r="AK6" s="8"/>
    </row>
    <row r="7" spans="1:37" x14ac:dyDescent="0.25">
      <c r="A7" s="6"/>
      <c r="B7" s="6"/>
      <c r="C7" s="6"/>
      <c r="D7" s="8"/>
      <c r="E7" s="8"/>
      <c r="F7" s="6"/>
      <c r="G7" s="6"/>
      <c r="H7" s="6"/>
      <c r="I7" s="6"/>
      <c r="J7" s="6"/>
      <c r="K7" s="8"/>
      <c r="L7" s="6"/>
      <c r="M7" s="8"/>
      <c r="N7" s="8"/>
      <c r="O7" s="6"/>
      <c r="P7" s="6"/>
      <c r="Q7" s="6"/>
      <c r="R7" s="8"/>
      <c r="S7" s="6"/>
      <c r="T7" s="6"/>
      <c r="U7" s="6"/>
      <c r="V7" s="6"/>
      <c r="W7" s="64" t="str">
        <f>IF(X7="","",IFERROR(_xlfn.XLOOKUP(X7,Lookups!$H:$H,Lookups!$G:$G,""),""))</f>
        <v/>
      </c>
      <c r="X7" s="6"/>
      <c r="Y7" s="39" t="str">
        <f>IF(X7="","",IFERROR(_xlfn.XLOOKUP(X7,Lookups!$H:$H,Lookups!$I:$I,""),""))</f>
        <v/>
      </c>
      <c r="Z7" s="6"/>
      <c r="AA7" s="6"/>
      <c r="AB7" s="8"/>
      <c r="AC7" s="8"/>
      <c r="AD7" s="39" t="str">
        <f t="shared" si="0"/>
        <v/>
      </c>
      <c r="AE7" s="6"/>
      <c r="AF7" s="6"/>
      <c r="AG7" s="6"/>
      <c r="AH7" s="39" t="str">
        <f>IF(AG7="","",IFERROR(_xlfn.XLOOKUP(AG7,Lookups!$H$2:$H$103,Lookups!$I$2:$I$103,""),""))</f>
        <v/>
      </c>
      <c r="AI7" s="6"/>
      <c r="AJ7" s="47"/>
      <c r="AK7" s="8"/>
    </row>
    <row r="8" spans="1:37" x14ac:dyDescent="0.25">
      <c r="A8" s="6"/>
      <c r="B8" s="6"/>
      <c r="C8" s="6"/>
      <c r="D8" s="8"/>
      <c r="E8" s="8"/>
      <c r="F8" s="6"/>
      <c r="G8" s="6"/>
      <c r="H8" s="6"/>
      <c r="I8" s="6"/>
      <c r="J8" s="6"/>
      <c r="K8" s="8"/>
      <c r="L8" s="6"/>
      <c r="M8" s="8"/>
      <c r="N8" s="8"/>
      <c r="O8" s="6"/>
      <c r="P8" s="6"/>
      <c r="Q8" s="6"/>
      <c r="R8" s="8"/>
      <c r="S8" s="6"/>
      <c r="T8" s="6"/>
      <c r="U8" s="6"/>
      <c r="V8" s="6"/>
      <c r="W8" s="64" t="str">
        <f>IF(X8="","",IFERROR(_xlfn.XLOOKUP(X8,Lookups!$H:$H,Lookups!$G:$G,""),""))</f>
        <v/>
      </c>
      <c r="X8" s="6"/>
      <c r="Y8" s="39" t="str">
        <f>IF(X8="","",IFERROR(_xlfn.XLOOKUP(X8,Lookups!$H:$H,Lookups!$I:$I,""),""))</f>
        <v/>
      </c>
      <c r="Z8" s="6"/>
      <c r="AA8" s="6"/>
      <c r="AB8" s="8"/>
      <c r="AC8" s="8"/>
      <c r="AD8" s="39" t="str">
        <f t="shared" si="0"/>
        <v/>
      </c>
      <c r="AE8" s="6"/>
      <c r="AF8" s="6"/>
      <c r="AG8" s="6"/>
      <c r="AH8" s="39" t="str">
        <f>IF(AG8="","",IFERROR(_xlfn.XLOOKUP(AG8,Lookups!$H$2:$H$103,Lookups!$I$2:$I$103,""),""))</f>
        <v/>
      </c>
      <c r="AI8" s="6"/>
      <c r="AJ8" s="47"/>
      <c r="AK8" s="8"/>
    </row>
    <row r="9" spans="1:37" x14ac:dyDescent="0.25">
      <c r="A9" s="6"/>
      <c r="B9" s="6"/>
      <c r="C9" s="6"/>
      <c r="D9" s="8"/>
      <c r="E9" s="8"/>
      <c r="F9" s="6"/>
      <c r="G9" s="6"/>
      <c r="H9" s="6"/>
      <c r="I9" s="6"/>
      <c r="J9" s="6"/>
      <c r="K9" s="8"/>
      <c r="L9" s="6"/>
      <c r="M9" s="8"/>
      <c r="N9" s="8"/>
      <c r="O9" s="6"/>
      <c r="P9" s="6"/>
      <c r="Q9" s="6"/>
      <c r="R9" s="8"/>
      <c r="S9" s="6"/>
      <c r="T9" s="6"/>
      <c r="U9" s="6"/>
      <c r="V9" s="6"/>
      <c r="W9" s="64" t="str">
        <f>IF(X9="","",IFERROR(_xlfn.XLOOKUP(X9,Lookups!$H:$H,Lookups!$G:$G,""),""))</f>
        <v/>
      </c>
      <c r="X9" s="6"/>
      <c r="Y9" s="39" t="str">
        <f>IF(X9="","",IFERROR(_xlfn.XLOOKUP(X9,Lookups!$H:$H,Lookups!$I:$I,""),""))</f>
        <v/>
      </c>
      <c r="Z9" s="6"/>
      <c r="AA9" s="6"/>
      <c r="AB9" s="8"/>
      <c r="AC9" s="8"/>
      <c r="AD9" s="39" t="str">
        <f t="shared" si="0"/>
        <v/>
      </c>
      <c r="AE9" s="6"/>
      <c r="AF9" s="6"/>
      <c r="AG9" s="6"/>
      <c r="AH9" s="39" t="str">
        <f>IF(AG9="","",IFERROR(_xlfn.XLOOKUP(AG9,Lookups!$H$2:$H$103,Lookups!$I$2:$I$103,""),""))</f>
        <v/>
      </c>
      <c r="AI9" s="6"/>
      <c r="AJ9" s="47"/>
      <c r="AK9" s="8"/>
    </row>
    <row r="10" spans="1:37" x14ac:dyDescent="0.25">
      <c r="A10" s="6"/>
      <c r="B10" s="6"/>
      <c r="C10" s="6"/>
      <c r="D10" s="8"/>
      <c r="E10" s="8"/>
      <c r="F10" s="6"/>
      <c r="G10" s="6"/>
      <c r="H10" s="6"/>
      <c r="I10" s="6"/>
      <c r="J10" s="6"/>
      <c r="K10" s="8"/>
      <c r="L10" s="6"/>
      <c r="M10" s="8"/>
      <c r="N10" s="8"/>
      <c r="O10" s="6"/>
      <c r="P10" s="6"/>
      <c r="Q10" s="6"/>
      <c r="R10" s="8"/>
      <c r="S10" s="6"/>
      <c r="T10" s="6"/>
      <c r="U10" s="6"/>
      <c r="V10" s="6"/>
      <c r="W10" s="64" t="str">
        <f>IF(X10="","",IFERROR(_xlfn.XLOOKUP(X10,Lookups!$H:$H,Lookups!$G:$G,""),""))</f>
        <v/>
      </c>
      <c r="X10" s="6"/>
      <c r="Y10" s="39" t="str">
        <f>IF(X10="","",IFERROR(_xlfn.XLOOKUP(X10,Lookups!$H:$H,Lookups!$I:$I,""),""))</f>
        <v/>
      </c>
      <c r="Z10" s="6"/>
      <c r="AA10" s="6"/>
      <c r="AB10" s="8"/>
      <c r="AC10" s="8"/>
      <c r="AD10" s="39" t="str">
        <f t="shared" si="0"/>
        <v/>
      </c>
      <c r="AE10" s="6"/>
      <c r="AF10" s="6"/>
      <c r="AG10" s="6"/>
      <c r="AH10" s="39" t="str">
        <f>IF(AG10="","",IFERROR(_xlfn.XLOOKUP(AG10,Lookups!$H$2:$H$103,Lookups!$I$2:$I$103,""),""))</f>
        <v/>
      </c>
      <c r="AI10" s="6"/>
      <c r="AJ10" s="47"/>
      <c r="AK10" s="8"/>
    </row>
    <row r="11" spans="1:37" x14ac:dyDescent="0.25">
      <c r="A11" s="6"/>
      <c r="B11" s="6"/>
      <c r="C11" s="6"/>
      <c r="D11" s="8"/>
      <c r="E11" s="8"/>
      <c r="F11" s="6"/>
      <c r="G11" s="6"/>
      <c r="H11" s="6"/>
      <c r="I11" s="6"/>
      <c r="J11" s="6"/>
      <c r="K11" s="8"/>
      <c r="L11" s="6"/>
      <c r="M11" s="8"/>
      <c r="N11" s="8"/>
      <c r="O11" s="6"/>
      <c r="P11" s="6"/>
      <c r="Q11" s="6"/>
      <c r="R11" s="8"/>
      <c r="S11" s="6"/>
      <c r="T11" s="6"/>
      <c r="U11" s="6"/>
      <c r="V11" s="6"/>
      <c r="W11" s="64" t="str">
        <f>IF(X11="","",IFERROR(_xlfn.XLOOKUP(X11,Lookups!$H:$H,Lookups!$G:$G,""),""))</f>
        <v/>
      </c>
      <c r="X11" s="6"/>
      <c r="Y11" s="39" t="str">
        <f>IF(X11="","",IFERROR(_xlfn.XLOOKUP(X11,Lookups!$H:$H,Lookups!$I:$I,""),""))</f>
        <v/>
      </c>
      <c r="Z11" s="6"/>
      <c r="AA11" s="6"/>
      <c r="AB11" s="8"/>
      <c r="AC11" s="8"/>
      <c r="AD11" s="39" t="str">
        <f t="shared" si="0"/>
        <v/>
      </c>
      <c r="AE11" s="6"/>
      <c r="AF11" s="6"/>
      <c r="AG11" s="6"/>
      <c r="AH11" s="39" t="str">
        <f>IF(AG11="","",IFERROR(_xlfn.XLOOKUP(AG11,Lookups!$H$2:$H$103,Lookups!$I$2:$I$103,""),""))</f>
        <v/>
      </c>
      <c r="AI11" s="6"/>
      <c r="AJ11" s="47"/>
      <c r="AK11" s="8"/>
    </row>
    <row r="12" spans="1:37" x14ac:dyDescent="0.25">
      <c r="A12" s="6"/>
      <c r="B12" s="6"/>
      <c r="C12" s="6"/>
      <c r="D12" s="8"/>
      <c r="E12" s="8"/>
      <c r="F12" s="6"/>
      <c r="G12" s="6"/>
      <c r="H12" s="6"/>
      <c r="I12" s="6"/>
      <c r="J12" s="6"/>
      <c r="K12" s="8"/>
      <c r="L12" s="6"/>
      <c r="M12" s="8"/>
      <c r="N12" s="8"/>
      <c r="O12" s="6"/>
      <c r="P12" s="6"/>
      <c r="Q12" s="6"/>
      <c r="R12" s="8"/>
      <c r="S12" s="6"/>
      <c r="T12" s="6"/>
      <c r="U12" s="6"/>
      <c r="V12" s="6"/>
      <c r="W12" s="64" t="str">
        <f>IF(X12="","",IFERROR(_xlfn.XLOOKUP(X12,Lookups!$H:$H,Lookups!$G:$G,""),""))</f>
        <v/>
      </c>
      <c r="X12" s="6"/>
      <c r="Y12" s="39" t="str">
        <f>IF(X12="","",IFERROR(_xlfn.XLOOKUP(X12,Lookups!$H:$H,Lookups!$I:$I,""),""))</f>
        <v/>
      </c>
      <c r="Z12" s="6"/>
      <c r="AA12" s="6"/>
      <c r="AB12" s="8"/>
      <c r="AC12" s="8"/>
      <c r="AD12" s="39" t="str">
        <f t="shared" si="0"/>
        <v/>
      </c>
      <c r="AE12" s="6"/>
      <c r="AF12" s="6"/>
      <c r="AG12" s="6"/>
      <c r="AH12" s="39" t="str">
        <f>IF(AG12="","",IFERROR(_xlfn.XLOOKUP(AG12,Lookups!$H$2:$H$103,Lookups!$I$2:$I$103,""),""))</f>
        <v/>
      </c>
      <c r="AI12" s="6"/>
      <c r="AJ12" s="47"/>
      <c r="AK12" s="8"/>
    </row>
    <row r="13" spans="1:37" x14ac:dyDescent="0.25">
      <c r="A13" s="6"/>
      <c r="B13" s="6"/>
      <c r="C13" s="6"/>
      <c r="D13" s="8"/>
      <c r="E13" s="8"/>
      <c r="F13" s="6"/>
      <c r="G13" s="6"/>
      <c r="H13" s="6"/>
      <c r="I13" s="6"/>
      <c r="J13" s="6"/>
      <c r="K13" s="8"/>
      <c r="L13" s="6"/>
      <c r="M13" s="8"/>
      <c r="N13" s="8"/>
      <c r="O13" s="6"/>
      <c r="P13" s="6"/>
      <c r="Q13" s="6"/>
      <c r="R13" s="8"/>
      <c r="S13" s="6"/>
      <c r="T13" s="6"/>
      <c r="U13" s="6"/>
      <c r="V13" s="6"/>
      <c r="W13" s="64" t="str">
        <f>IF(X13="","",IFERROR(_xlfn.XLOOKUP(X13,Lookups!$H:$H,Lookups!$G:$G,""),""))</f>
        <v/>
      </c>
      <c r="X13" s="6"/>
      <c r="Y13" s="39" t="str">
        <f>IF(X13="","",IFERROR(_xlfn.XLOOKUP(X13,Lookups!$H:$H,Lookups!$I:$I,""),""))</f>
        <v/>
      </c>
      <c r="Z13" s="6"/>
      <c r="AA13" s="6"/>
      <c r="AB13" s="8"/>
      <c r="AC13" s="8"/>
      <c r="AD13" s="39" t="str">
        <f t="shared" si="0"/>
        <v/>
      </c>
      <c r="AE13" s="6"/>
      <c r="AF13" s="6"/>
      <c r="AG13" s="6"/>
      <c r="AH13" s="39" t="str">
        <f>IF(AG13="","",IFERROR(_xlfn.XLOOKUP(AG13,Lookups!$H$2:$H$103,Lookups!$I$2:$I$103,""),""))</f>
        <v/>
      </c>
      <c r="AI13" s="6"/>
      <c r="AJ13" s="47"/>
      <c r="AK13" s="8"/>
    </row>
    <row r="14" spans="1:37" x14ac:dyDescent="0.25">
      <c r="A14" s="6"/>
      <c r="B14" s="6"/>
      <c r="C14" s="6"/>
      <c r="D14" s="8"/>
      <c r="E14" s="8"/>
      <c r="F14" s="6"/>
      <c r="G14" s="6"/>
      <c r="H14" s="6"/>
      <c r="I14" s="6"/>
      <c r="J14" s="6"/>
      <c r="K14" s="8"/>
      <c r="L14" s="6"/>
      <c r="M14" s="8"/>
      <c r="N14" s="8"/>
      <c r="O14" s="6"/>
      <c r="P14" s="6"/>
      <c r="Q14" s="6"/>
      <c r="R14" s="8"/>
      <c r="S14" s="6"/>
      <c r="T14" s="6"/>
      <c r="U14" s="6"/>
      <c r="V14" s="6"/>
      <c r="W14" s="64" t="str">
        <f>IF(X14="","",IFERROR(_xlfn.XLOOKUP(X14,Lookups!$H:$H,Lookups!$G:$G,""),""))</f>
        <v/>
      </c>
      <c r="X14" s="6"/>
      <c r="Y14" s="39" t="str">
        <f>IF(X14="","",IFERROR(_xlfn.XLOOKUP(X14,Lookups!$H:$H,Lookups!$I:$I,""),""))</f>
        <v/>
      </c>
      <c r="Z14" s="6"/>
      <c r="AA14" s="6"/>
      <c r="AB14" s="8"/>
      <c r="AC14" s="8"/>
      <c r="AD14" s="39" t="str">
        <f t="shared" si="0"/>
        <v/>
      </c>
      <c r="AE14" s="6"/>
      <c r="AF14" s="6"/>
      <c r="AG14" s="6"/>
      <c r="AH14" s="39" t="str">
        <f>IF(AG14="","",IFERROR(_xlfn.XLOOKUP(AG14,Lookups!$H$2:$H$103,Lookups!$I$2:$I$103,""),""))</f>
        <v/>
      </c>
      <c r="AI14" s="6"/>
      <c r="AJ14" s="47"/>
      <c r="AK14" s="8"/>
    </row>
    <row r="15" spans="1:37" x14ac:dyDescent="0.25">
      <c r="A15" s="6"/>
      <c r="B15" s="6"/>
      <c r="C15" s="6"/>
      <c r="D15" s="8"/>
      <c r="E15" s="8"/>
      <c r="F15" s="6"/>
      <c r="G15" s="6"/>
      <c r="H15" s="6"/>
      <c r="I15" s="6"/>
      <c r="J15" s="6"/>
      <c r="K15" s="8"/>
      <c r="L15" s="6"/>
      <c r="M15" s="8"/>
      <c r="N15" s="8"/>
      <c r="O15" s="6"/>
      <c r="P15" s="6"/>
      <c r="Q15" s="6"/>
      <c r="R15" s="8"/>
      <c r="S15" s="6"/>
      <c r="T15" s="6"/>
      <c r="U15" s="6"/>
      <c r="V15" s="6"/>
      <c r="W15" s="64" t="str">
        <f>IF(X15="","",IFERROR(_xlfn.XLOOKUP(X15,Lookups!$H:$H,Lookups!$G:$G,""),""))</f>
        <v/>
      </c>
      <c r="X15" s="6"/>
      <c r="Y15" s="39" t="str">
        <f>IF(X15="","",IFERROR(_xlfn.XLOOKUP(X15,Lookups!$H:$H,Lookups!$I:$I,""),""))</f>
        <v/>
      </c>
      <c r="Z15" s="6"/>
      <c r="AA15" s="6"/>
      <c r="AB15" s="8"/>
      <c r="AC15" s="8"/>
      <c r="AD15" s="39" t="str">
        <f t="shared" si="0"/>
        <v/>
      </c>
      <c r="AE15" s="6"/>
      <c r="AF15" s="6"/>
      <c r="AG15" s="6"/>
      <c r="AH15" s="39" t="str">
        <f>IF(AG15="","",IFERROR(_xlfn.XLOOKUP(AG15,Lookups!$H$2:$H$103,Lookups!$I$2:$I$103,""),""))</f>
        <v/>
      </c>
      <c r="AI15" s="6"/>
      <c r="AJ15" s="47"/>
      <c r="AK15" s="8"/>
    </row>
    <row r="16" spans="1:37" x14ac:dyDescent="0.25">
      <c r="A16" s="6"/>
      <c r="B16" s="6"/>
      <c r="C16" s="6"/>
      <c r="D16" s="8"/>
      <c r="E16" s="8"/>
      <c r="F16" s="6"/>
      <c r="G16" s="6"/>
      <c r="H16" s="6"/>
      <c r="I16" s="6"/>
      <c r="J16" s="6"/>
      <c r="K16" s="8"/>
      <c r="L16" s="6"/>
      <c r="M16" s="8"/>
      <c r="N16" s="8"/>
      <c r="O16" s="6"/>
      <c r="P16" s="6"/>
      <c r="Q16" s="6"/>
      <c r="R16" s="8"/>
      <c r="S16" s="6"/>
      <c r="T16" s="6"/>
      <c r="U16" s="6"/>
      <c r="V16" s="6"/>
      <c r="W16" s="64" t="str">
        <f>IF(X16="","",IFERROR(_xlfn.XLOOKUP(X16,Lookups!$H:$H,Lookups!$G:$G,""),""))</f>
        <v/>
      </c>
      <c r="X16" s="6"/>
      <c r="Y16" s="39" t="str">
        <f>IF(X16="","",IFERROR(_xlfn.XLOOKUP(X16,Lookups!$H:$H,Lookups!$I:$I,""),""))</f>
        <v/>
      </c>
      <c r="Z16" s="6"/>
      <c r="AA16" s="6"/>
      <c r="AB16" s="8"/>
      <c r="AC16" s="8"/>
      <c r="AD16" s="39" t="str">
        <f t="shared" si="0"/>
        <v/>
      </c>
      <c r="AE16" s="6"/>
      <c r="AF16" s="6"/>
      <c r="AG16" s="6"/>
      <c r="AH16" s="39" t="str">
        <f>IF(AG16="","",IFERROR(_xlfn.XLOOKUP(AG16,Lookups!$H$2:$H$103,Lookups!$I$2:$I$103,""),""))</f>
        <v/>
      </c>
      <c r="AI16" s="6"/>
      <c r="AJ16" s="47"/>
      <c r="AK16" s="8"/>
    </row>
    <row r="17" spans="1:37" x14ac:dyDescent="0.25">
      <c r="A17" s="6"/>
      <c r="B17" s="6"/>
      <c r="C17" s="6"/>
      <c r="D17" s="8"/>
      <c r="E17" s="8"/>
      <c r="F17" s="6"/>
      <c r="G17" s="6"/>
      <c r="H17" s="6"/>
      <c r="I17" s="6"/>
      <c r="J17" s="6"/>
      <c r="K17" s="8"/>
      <c r="L17" s="6"/>
      <c r="M17" s="8"/>
      <c r="N17" s="8"/>
      <c r="O17" s="6"/>
      <c r="P17" s="6"/>
      <c r="Q17" s="6"/>
      <c r="R17" s="8"/>
      <c r="S17" s="6"/>
      <c r="T17" s="6"/>
      <c r="U17" s="6"/>
      <c r="V17" s="6"/>
      <c r="W17" s="64" t="str">
        <f>IF(X17="","",IFERROR(_xlfn.XLOOKUP(X17,Lookups!$H:$H,Lookups!$G:$G,""),""))</f>
        <v/>
      </c>
      <c r="X17" s="6"/>
      <c r="Y17" s="39" t="str">
        <f>IF(X17="","",IFERROR(_xlfn.XLOOKUP(X17,Lookups!$H:$H,Lookups!$I:$I,""),""))</f>
        <v/>
      </c>
      <c r="Z17" s="6"/>
      <c r="AA17" s="6"/>
      <c r="AB17" s="8"/>
      <c r="AC17" s="8"/>
      <c r="AD17" s="39" t="str">
        <f t="shared" si="0"/>
        <v/>
      </c>
      <c r="AE17" s="6"/>
      <c r="AF17" s="6"/>
      <c r="AG17" s="6"/>
      <c r="AH17" s="39" t="str">
        <f>IF(AG17="","",IFERROR(_xlfn.XLOOKUP(AG17,Lookups!$H$2:$H$103,Lookups!$I$2:$I$103,""),""))</f>
        <v/>
      </c>
      <c r="AI17" s="6"/>
      <c r="AJ17" s="47"/>
      <c r="AK17" s="8"/>
    </row>
    <row r="18" spans="1:37" x14ac:dyDescent="0.25">
      <c r="A18" s="6"/>
      <c r="B18" s="6"/>
      <c r="C18" s="6"/>
      <c r="D18" s="8"/>
      <c r="E18" s="8"/>
      <c r="F18" s="6"/>
      <c r="G18" s="6"/>
      <c r="H18" s="6"/>
      <c r="I18" s="6"/>
      <c r="J18" s="6"/>
      <c r="K18" s="8"/>
      <c r="L18" s="6"/>
      <c r="M18" s="8"/>
      <c r="N18" s="8"/>
      <c r="O18" s="6"/>
      <c r="P18" s="6"/>
      <c r="Q18" s="6"/>
      <c r="R18" s="8"/>
      <c r="S18" s="6"/>
      <c r="T18" s="6"/>
      <c r="U18" s="6"/>
      <c r="V18" s="6"/>
      <c r="W18" s="64" t="str">
        <f>IF(X18="","",IFERROR(_xlfn.XLOOKUP(X18,Lookups!$H:$H,Lookups!$G:$G,""),""))</f>
        <v/>
      </c>
      <c r="X18" s="6"/>
      <c r="Y18" s="39" t="str">
        <f>IF(X18="","",IFERROR(_xlfn.XLOOKUP(X18,Lookups!$H:$H,Lookups!$I:$I,""),""))</f>
        <v/>
      </c>
      <c r="Z18" s="6"/>
      <c r="AA18" s="6"/>
      <c r="AB18" s="8"/>
      <c r="AC18" s="8"/>
      <c r="AD18" s="39" t="str">
        <f t="shared" si="0"/>
        <v/>
      </c>
      <c r="AE18" s="6"/>
      <c r="AF18" s="6"/>
      <c r="AG18" s="6"/>
      <c r="AH18" s="39" t="str">
        <f>IF(AG18="","",IFERROR(_xlfn.XLOOKUP(AG18,Lookups!$H$2:$H$103,Lookups!$I$2:$I$103,""),""))</f>
        <v/>
      </c>
      <c r="AI18" s="6"/>
      <c r="AJ18" s="47"/>
      <c r="AK18" s="8"/>
    </row>
    <row r="19" spans="1:37" x14ac:dyDescent="0.25">
      <c r="A19" s="6"/>
      <c r="B19" s="6"/>
      <c r="C19" s="6"/>
      <c r="D19" s="8"/>
      <c r="E19" s="8"/>
      <c r="F19" s="6"/>
      <c r="G19" s="6"/>
      <c r="H19" s="6"/>
      <c r="I19" s="6"/>
      <c r="J19" s="6"/>
      <c r="K19" s="8"/>
      <c r="L19" s="6"/>
      <c r="M19" s="8"/>
      <c r="N19" s="8"/>
      <c r="O19" s="6"/>
      <c r="P19" s="6"/>
      <c r="Q19" s="6"/>
      <c r="R19" s="8"/>
      <c r="S19" s="6"/>
      <c r="T19" s="6"/>
      <c r="U19" s="6"/>
      <c r="V19" s="6"/>
      <c r="W19" s="64" t="str">
        <f>IF(X19="","",IFERROR(_xlfn.XLOOKUP(X19,Lookups!$H:$H,Lookups!$G:$G,""),""))</f>
        <v/>
      </c>
      <c r="X19" s="6"/>
      <c r="Y19" s="39" t="str">
        <f>IF(X19="","",IFERROR(_xlfn.XLOOKUP(X19,Lookups!$H:$H,Lookups!$I:$I,""),""))</f>
        <v/>
      </c>
      <c r="Z19" s="6"/>
      <c r="AA19" s="6"/>
      <c r="AB19" s="8"/>
      <c r="AC19" s="8"/>
      <c r="AD19" s="39" t="str">
        <f t="shared" si="0"/>
        <v/>
      </c>
      <c r="AE19" s="6"/>
      <c r="AF19" s="6"/>
      <c r="AG19" s="6"/>
      <c r="AH19" s="39" t="str">
        <f>IF(AG19="","",IFERROR(_xlfn.XLOOKUP(AG19,Lookups!$H$2:$H$103,Lookups!$I$2:$I$103,""),""))</f>
        <v/>
      </c>
      <c r="AI19" s="6"/>
      <c r="AJ19" s="47"/>
      <c r="AK19" s="8"/>
    </row>
    <row r="20" spans="1:37" x14ac:dyDescent="0.25">
      <c r="A20" s="6"/>
      <c r="B20" s="6"/>
      <c r="C20" s="6"/>
      <c r="D20" s="8"/>
      <c r="E20" s="8"/>
      <c r="F20" s="6"/>
      <c r="G20" s="6"/>
      <c r="H20" s="6"/>
      <c r="I20" s="6"/>
      <c r="J20" s="6"/>
      <c r="K20" s="8"/>
      <c r="L20" s="6"/>
      <c r="M20" s="8"/>
      <c r="N20" s="8"/>
      <c r="O20" s="6"/>
      <c r="P20" s="6"/>
      <c r="Q20" s="6"/>
      <c r="R20" s="8"/>
      <c r="S20" s="6"/>
      <c r="T20" s="6"/>
      <c r="U20" s="6"/>
      <c r="V20" s="6"/>
      <c r="W20" s="64" t="str">
        <f>IF(X20="","",IFERROR(_xlfn.XLOOKUP(X20,Lookups!$H:$H,Lookups!$G:$G,""),""))</f>
        <v/>
      </c>
      <c r="X20" s="6"/>
      <c r="Y20" s="39" t="str">
        <f>IF(X20="","",IFERROR(_xlfn.XLOOKUP(X20,Lookups!$H:$H,Lookups!$I:$I,""),""))</f>
        <v/>
      </c>
      <c r="Z20" s="6"/>
      <c r="AA20" s="6"/>
      <c r="AB20" s="8"/>
      <c r="AC20" s="8"/>
      <c r="AD20" s="39" t="str">
        <f t="shared" si="0"/>
        <v/>
      </c>
      <c r="AE20" s="6"/>
      <c r="AF20" s="6"/>
      <c r="AG20" s="6"/>
      <c r="AH20" s="39" t="str">
        <f>IF(AG20="","",IFERROR(_xlfn.XLOOKUP(AG20,Lookups!$H$2:$H$103,Lookups!$I$2:$I$103,""),""))</f>
        <v/>
      </c>
      <c r="AI20" s="6"/>
      <c r="AJ20" s="47"/>
      <c r="AK20" s="8"/>
    </row>
    <row r="21" spans="1:37" x14ac:dyDescent="0.25">
      <c r="A21" s="6"/>
      <c r="B21" s="6"/>
      <c r="C21" s="6"/>
      <c r="D21" s="8"/>
      <c r="E21" s="8"/>
      <c r="F21" s="6"/>
      <c r="G21" s="6"/>
      <c r="H21" s="6"/>
      <c r="I21" s="6"/>
      <c r="J21" s="6"/>
      <c r="K21" s="8"/>
      <c r="L21" s="6"/>
      <c r="M21" s="8"/>
      <c r="N21" s="8"/>
      <c r="O21" s="6"/>
      <c r="P21" s="6"/>
      <c r="Q21" s="6"/>
      <c r="R21" s="8"/>
      <c r="S21" s="6"/>
      <c r="T21" s="6"/>
      <c r="U21" s="6"/>
      <c r="V21" s="6"/>
      <c r="W21" s="64" t="str">
        <f>IF(X21="","",IFERROR(_xlfn.XLOOKUP(X21,Lookups!$H:$H,Lookups!$G:$G,""),""))</f>
        <v/>
      </c>
      <c r="X21" s="6"/>
      <c r="Y21" s="39" t="str">
        <f>IF(X21="","",IFERROR(_xlfn.XLOOKUP(X21,Lookups!$H:$H,Lookups!$I:$I,""),""))</f>
        <v/>
      </c>
      <c r="Z21" s="6"/>
      <c r="AA21" s="6"/>
      <c r="AB21" s="8"/>
      <c r="AC21" s="8"/>
      <c r="AD21" s="39" t="str">
        <f t="shared" si="0"/>
        <v/>
      </c>
      <c r="AE21" s="6"/>
      <c r="AF21" s="6"/>
      <c r="AG21" s="6"/>
      <c r="AH21" s="39" t="str">
        <f>IF(AG21="","",IFERROR(_xlfn.XLOOKUP(AG21,Lookups!$H$2:$H$103,Lookups!$I$2:$I$103,""),""))</f>
        <v/>
      </c>
      <c r="AI21" s="6"/>
      <c r="AJ21" s="47"/>
      <c r="AK21" s="8"/>
    </row>
    <row r="22" spans="1:37" x14ac:dyDescent="0.25">
      <c r="A22" s="6"/>
      <c r="B22" s="6"/>
      <c r="C22" s="6"/>
      <c r="D22" s="8"/>
      <c r="E22" s="8"/>
      <c r="F22" s="6"/>
      <c r="G22" s="6"/>
      <c r="H22" s="6"/>
      <c r="I22" s="6"/>
      <c r="J22" s="6"/>
      <c r="K22" s="8"/>
      <c r="L22" s="6"/>
      <c r="M22" s="8"/>
      <c r="N22" s="8"/>
      <c r="O22" s="6"/>
      <c r="P22" s="6"/>
      <c r="Q22" s="6"/>
      <c r="R22" s="8"/>
      <c r="S22" s="6"/>
      <c r="T22" s="6"/>
      <c r="U22" s="6"/>
      <c r="V22" s="6"/>
      <c r="W22" s="64" t="str">
        <f>IF(X22="","",IFERROR(_xlfn.XLOOKUP(X22,Lookups!$H:$H,Lookups!$G:$G,""),""))</f>
        <v/>
      </c>
      <c r="X22" s="6"/>
      <c r="Y22" s="39" t="str">
        <f>IF(X22="","",IFERROR(_xlfn.XLOOKUP(X22,Lookups!$H:$H,Lookups!$I:$I,""),""))</f>
        <v/>
      </c>
      <c r="Z22" s="6"/>
      <c r="AA22" s="6"/>
      <c r="AB22" s="8"/>
      <c r="AC22" s="8"/>
      <c r="AD22" s="39" t="str">
        <f t="shared" si="0"/>
        <v/>
      </c>
      <c r="AE22" s="6"/>
      <c r="AF22" s="6"/>
      <c r="AG22" s="6"/>
      <c r="AH22" s="39" t="str">
        <f>IF(AG22="","",IFERROR(_xlfn.XLOOKUP(AG22,Lookups!$H$2:$H$103,Lookups!$I$2:$I$103,""),""))</f>
        <v/>
      </c>
      <c r="AI22" s="6"/>
      <c r="AJ22" s="47"/>
      <c r="AK22" s="8"/>
    </row>
    <row r="23" spans="1:37" x14ac:dyDescent="0.25">
      <c r="A23" s="6"/>
      <c r="B23" s="6"/>
      <c r="C23" s="6"/>
      <c r="D23" s="8"/>
      <c r="E23" s="8"/>
      <c r="F23" s="6"/>
      <c r="G23" s="6"/>
      <c r="H23" s="6"/>
      <c r="I23" s="6"/>
      <c r="J23" s="6"/>
      <c r="K23" s="8"/>
      <c r="L23" s="6"/>
      <c r="M23" s="8"/>
      <c r="N23" s="8"/>
      <c r="O23" s="6"/>
      <c r="P23" s="6"/>
      <c r="Q23" s="6"/>
      <c r="R23" s="8"/>
      <c r="S23" s="6"/>
      <c r="T23" s="6"/>
      <c r="U23" s="6"/>
      <c r="V23" s="6"/>
      <c r="W23" s="64" t="str">
        <f>IF(X23="","",IFERROR(_xlfn.XLOOKUP(X23,Lookups!$H:$H,Lookups!$G:$G,""),""))</f>
        <v/>
      </c>
      <c r="X23" s="6"/>
      <c r="Y23" s="39" t="str">
        <f>IF(X23="","",IFERROR(_xlfn.XLOOKUP(X23,Lookups!$H:$H,Lookups!$I:$I,""),""))</f>
        <v/>
      </c>
      <c r="Z23" s="6"/>
      <c r="AA23" s="6"/>
      <c r="AB23" s="8"/>
      <c r="AC23" s="8"/>
      <c r="AD23" s="39" t="str">
        <f t="shared" si="0"/>
        <v/>
      </c>
      <c r="AE23" s="6"/>
      <c r="AF23" s="6"/>
      <c r="AG23" s="6"/>
      <c r="AH23" s="39" t="str">
        <f>IF(AG23="","",IFERROR(_xlfn.XLOOKUP(AG23,Lookups!$H$2:$H$103,Lookups!$I$2:$I$103,""),""))</f>
        <v/>
      </c>
      <c r="AI23" s="6"/>
      <c r="AJ23" s="47"/>
      <c r="AK23" s="8"/>
    </row>
    <row r="24" spans="1:37" x14ac:dyDescent="0.25">
      <c r="A24" s="6"/>
      <c r="B24" s="6"/>
      <c r="C24" s="6"/>
      <c r="D24" s="8"/>
      <c r="E24" s="8"/>
      <c r="F24" s="6"/>
      <c r="G24" s="6"/>
      <c r="H24" s="6"/>
      <c r="I24" s="6"/>
      <c r="J24" s="6"/>
      <c r="K24" s="8"/>
      <c r="L24" s="6"/>
      <c r="M24" s="8"/>
      <c r="N24" s="8"/>
      <c r="O24" s="6"/>
      <c r="P24" s="6"/>
      <c r="Q24" s="6"/>
      <c r="R24" s="8"/>
      <c r="S24" s="6"/>
      <c r="T24" s="6"/>
      <c r="U24" s="6"/>
      <c r="V24" s="6"/>
      <c r="W24" s="64" t="str">
        <f>IF(X24="","",IFERROR(_xlfn.XLOOKUP(X24,Lookups!$H:$H,Lookups!$G:$G,""),""))</f>
        <v/>
      </c>
      <c r="X24" s="6"/>
      <c r="Y24" s="39" t="str">
        <f>IF(X24="","",IFERROR(_xlfn.XLOOKUP(X24,Lookups!$H:$H,Lookups!$I:$I,""),""))</f>
        <v/>
      </c>
      <c r="Z24" s="6"/>
      <c r="AA24" s="6"/>
      <c r="AB24" s="8"/>
      <c r="AC24" s="8"/>
      <c r="AD24" s="39" t="str">
        <f t="shared" si="0"/>
        <v/>
      </c>
      <c r="AE24" s="6"/>
      <c r="AF24" s="6"/>
      <c r="AG24" s="6"/>
      <c r="AH24" s="39" t="str">
        <f>IF(AG24="","",IFERROR(_xlfn.XLOOKUP(AG24,Lookups!$H$2:$H$103,Lookups!$I$2:$I$103,""),""))</f>
        <v/>
      </c>
      <c r="AI24" s="6"/>
      <c r="AJ24" s="47"/>
      <c r="AK24" s="8"/>
    </row>
    <row r="25" spans="1:37" x14ac:dyDescent="0.25">
      <c r="A25" s="6"/>
      <c r="B25" s="6"/>
      <c r="C25" s="6"/>
      <c r="D25" s="8"/>
      <c r="E25" s="8"/>
      <c r="F25" s="6"/>
      <c r="G25" s="6"/>
      <c r="H25" s="6"/>
      <c r="I25" s="6"/>
      <c r="J25" s="6"/>
      <c r="K25" s="8"/>
      <c r="L25" s="6"/>
      <c r="M25" s="8"/>
      <c r="N25" s="8"/>
      <c r="O25" s="6"/>
      <c r="P25" s="6"/>
      <c r="Q25" s="6"/>
      <c r="R25" s="8"/>
      <c r="S25" s="6"/>
      <c r="T25" s="6"/>
      <c r="U25" s="6"/>
      <c r="V25" s="6"/>
      <c r="W25" s="64" t="str">
        <f>IF(X25="","",IFERROR(_xlfn.XLOOKUP(X25,Lookups!$H:$H,Lookups!$G:$G,""),""))</f>
        <v/>
      </c>
      <c r="X25" s="6"/>
      <c r="Y25" s="39" t="str">
        <f>IF(X25="","",IFERROR(_xlfn.XLOOKUP(X25,Lookups!$H:$H,Lookups!$I:$I,""),""))</f>
        <v/>
      </c>
      <c r="Z25" s="6"/>
      <c r="AA25" s="6"/>
      <c r="AB25" s="8"/>
      <c r="AC25" s="8"/>
      <c r="AD25" s="39" t="str">
        <f t="shared" si="0"/>
        <v/>
      </c>
      <c r="AE25" s="6"/>
      <c r="AF25" s="6"/>
      <c r="AG25" s="6"/>
      <c r="AH25" s="39" t="str">
        <f>IF(AG25="","",IFERROR(_xlfn.XLOOKUP(AG25,Lookups!$H$2:$H$103,Lookups!$I$2:$I$103,""),""))</f>
        <v/>
      </c>
      <c r="AI25" s="6"/>
      <c r="AJ25" s="47"/>
      <c r="AK25" s="8"/>
    </row>
    <row r="26" spans="1:37" x14ac:dyDescent="0.25">
      <c r="A26" s="6"/>
      <c r="B26" s="6"/>
      <c r="C26" s="6"/>
      <c r="D26" s="8"/>
      <c r="E26" s="8"/>
      <c r="F26" s="6"/>
      <c r="G26" s="6"/>
      <c r="H26" s="6"/>
      <c r="I26" s="6"/>
      <c r="J26" s="6"/>
      <c r="K26" s="8"/>
      <c r="L26" s="6"/>
      <c r="M26" s="8"/>
      <c r="N26" s="8"/>
      <c r="O26" s="6"/>
      <c r="P26" s="6"/>
      <c r="Q26" s="6"/>
      <c r="R26" s="8"/>
      <c r="S26" s="6"/>
      <c r="T26" s="6"/>
      <c r="U26" s="6"/>
      <c r="V26" s="6"/>
      <c r="W26" s="64" t="str">
        <f>IF(X26="","",IFERROR(_xlfn.XLOOKUP(X26,Lookups!$H:$H,Lookups!$G:$G,""),""))</f>
        <v/>
      </c>
      <c r="X26" s="6"/>
      <c r="Y26" s="39" t="str">
        <f>IF(X26="","",IFERROR(_xlfn.XLOOKUP(X26,Lookups!$H:$H,Lookups!$I:$I,""),""))</f>
        <v/>
      </c>
      <c r="Z26" s="6"/>
      <c r="AA26" s="6"/>
      <c r="AB26" s="8"/>
      <c r="AC26" s="8"/>
      <c r="AD26" s="39" t="str">
        <f t="shared" si="0"/>
        <v/>
      </c>
      <c r="AE26" s="6"/>
      <c r="AF26" s="6"/>
      <c r="AG26" s="6"/>
      <c r="AH26" s="39" t="str">
        <f>IF(AG26="","",IFERROR(_xlfn.XLOOKUP(AG26,Lookups!$H$2:$H$103,Lookups!$I$2:$I$103,""),""))</f>
        <v/>
      </c>
      <c r="AI26" s="6"/>
      <c r="AJ26" s="47"/>
      <c r="AK26" s="8"/>
    </row>
    <row r="27" spans="1:37" x14ac:dyDescent="0.25">
      <c r="A27" s="6"/>
      <c r="B27" s="6"/>
      <c r="C27" s="6"/>
      <c r="D27" s="8"/>
      <c r="E27" s="8"/>
      <c r="F27" s="6"/>
      <c r="G27" s="6"/>
      <c r="H27" s="6"/>
      <c r="I27" s="6"/>
      <c r="J27" s="6"/>
      <c r="K27" s="8"/>
      <c r="L27" s="6"/>
      <c r="M27" s="8"/>
      <c r="N27" s="8"/>
      <c r="O27" s="6"/>
      <c r="P27" s="6"/>
      <c r="Q27" s="6"/>
      <c r="R27" s="8"/>
      <c r="S27" s="6"/>
      <c r="T27" s="6"/>
      <c r="U27" s="6"/>
      <c r="V27" s="6"/>
      <c r="W27" s="64" t="str">
        <f>IF(X27="","",IFERROR(_xlfn.XLOOKUP(X27,Lookups!$H:$H,Lookups!$G:$G,""),""))</f>
        <v/>
      </c>
      <c r="X27" s="6"/>
      <c r="Y27" s="39" t="str">
        <f>IF(X27="","",IFERROR(_xlfn.XLOOKUP(X27,Lookups!$H:$H,Lookups!$I:$I,""),""))</f>
        <v/>
      </c>
      <c r="Z27" s="6"/>
      <c r="AA27" s="6"/>
      <c r="AB27" s="8"/>
      <c r="AC27" s="8"/>
      <c r="AD27" s="39" t="str">
        <f t="shared" si="0"/>
        <v/>
      </c>
      <c r="AE27" s="6"/>
      <c r="AF27" s="6"/>
      <c r="AG27" s="6"/>
      <c r="AH27" s="39" t="str">
        <f>IF(AG27="","",IFERROR(_xlfn.XLOOKUP(AG27,Lookups!$H$2:$H$103,Lookups!$I$2:$I$103,""),""))</f>
        <v/>
      </c>
      <c r="AI27" s="6"/>
      <c r="AJ27" s="47"/>
      <c r="AK27" s="8"/>
    </row>
    <row r="28" spans="1:37" x14ac:dyDescent="0.25">
      <c r="A28" s="6"/>
      <c r="B28" s="6"/>
      <c r="C28" s="6"/>
      <c r="D28" s="8"/>
      <c r="E28" s="8"/>
      <c r="F28" s="6"/>
      <c r="G28" s="6"/>
      <c r="H28" s="6"/>
      <c r="I28" s="6"/>
      <c r="J28" s="6"/>
      <c r="K28" s="8"/>
      <c r="L28" s="6"/>
      <c r="M28" s="8"/>
      <c r="N28" s="8"/>
      <c r="O28" s="6"/>
      <c r="P28" s="6"/>
      <c r="Q28" s="6"/>
      <c r="R28" s="8"/>
      <c r="S28" s="6"/>
      <c r="T28" s="6"/>
      <c r="U28" s="6"/>
      <c r="V28" s="6"/>
      <c r="W28" s="64" t="str">
        <f>IF(X28="","",IFERROR(_xlfn.XLOOKUP(X28,Lookups!$H:$H,Lookups!$G:$G,""),""))</f>
        <v/>
      </c>
      <c r="X28" s="6"/>
      <c r="Y28" s="39" t="str">
        <f>IF(X28="","",IFERROR(_xlfn.XLOOKUP(X28,Lookups!$H:$H,Lookups!$I:$I,""),""))</f>
        <v/>
      </c>
      <c r="Z28" s="6"/>
      <c r="AA28" s="6"/>
      <c r="AB28" s="8"/>
      <c r="AC28" s="8"/>
      <c r="AD28" s="39" t="str">
        <f t="shared" si="0"/>
        <v/>
      </c>
      <c r="AE28" s="6"/>
      <c r="AF28" s="6"/>
      <c r="AG28" s="6"/>
      <c r="AH28" s="39" t="str">
        <f>IF(AG28="","",IFERROR(_xlfn.XLOOKUP(AG28,Lookups!$H$2:$H$103,Lookups!$I$2:$I$103,""),""))</f>
        <v/>
      </c>
      <c r="AI28" s="6"/>
      <c r="AJ28" s="47"/>
      <c r="AK28" s="8"/>
    </row>
    <row r="29" spans="1:37" x14ac:dyDescent="0.25">
      <c r="A29" s="6"/>
      <c r="B29" s="6"/>
      <c r="C29" s="6"/>
      <c r="D29" s="8"/>
      <c r="E29" s="8"/>
      <c r="F29" s="6"/>
      <c r="G29" s="6"/>
      <c r="H29" s="6"/>
      <c r="I29" s="6"/>
      <c r="J29" s="6"/>
      <c r="K29" s="8"/>
      <c r="L29" s="6"/>
      <c r="M29" s="8"/>
      <c r="N29" s="8"/>
      <c r="O29" s="6"/>
      <c r="P29" s="6"/>
      <c r="Q29" s="6"/>
      <c r="R29" s="8"/>
      <c r="S29" s="6"/>
      <c r="T29" s="6"/>
      <c r="U29" s="6"/>
      <c r="V29" s="6"/>
      <c r="W29" s="64" t="str">
        <f>IF(X29="","",IFERROR(_xlfn.XLOOKUP(X29,Lookups!$H:$H,Lookups!$G:$G,""),""))</f>
        <v/>
      </c>
      <c r="X29" s="6"/>
      <c r="Y29" s="39" t="str">
        <f>IF(X29="","",IFERROR(_xlfn.XLOOKUP(X29,Lookups!$H:$H,Lookups!$I:$I,""),""))</f>
        <v/>
      </c>
      <c r="Z29" s="6"/>
      <c r="AA29" s="6"/>
      <c r="AB29" s="8"/>
      <c r="AC29" s="8"/>
      <c r="AD29" s="39" t="str">
        <f t="shared" si="0"/>
        <v/>
      </c>
      <c r="AE29" s="6"/>
      <c r="AF29" s="6"/>
      <c r="AG29" s="6"/>
      <c r="AH29" s="39" t="str">
        <f>IF(AG29="","",IFERROR(_xlfn.XLOOKUP(AG29,Lookups!$H$2:$H$103,Lookups!$I$2:$I$103,""),""))</f>
        <v/>
      </c>
      <c r="AI29" s="6"/>
      <c r="AJ29" s="47"/>
      <c r="AK29" s="8"/>
    </row>
    <row r="30" spans="1:37" x14ac:dyDescent="0.25">
      <c r="A30" s="6"/>
      <c r="B30" s="6"/>
      <c r="C30" s="6"/>
      <c r="D30" s="8"/>
      <c r="E30" s="8"/>
      <c r="F30" s="6"/>
      <c r="G30" s="6"/>
      <c r="H30" s="6"/>
      <c r="I30" s="6"/>
      <c r="J30" s="6"/>
      <c r="K30" s="8"/>
      <c r="L30" s="6"/>
      <c r="M30" s="8"/>
      <c r="N30" s="8"/>
      <c r="O30" s="6"/>
      <c r="P30" s="6"/>
      <c r="Q30" s="6"/>
      <c r="R30" s="8"/>
      <c r="S30" s="6"/>
      <c r="T30" s="6"/>
      <c r="U30" s="6"/>
      <c r="V30" s="6"/>
      <c r="W30" s="64" t="str">
        <f>IF(X30="","",IFERROR(_xlfn.XLOOKUP(X30,Lookups!$H:$H,Lookups!$G:$G,""),""))</f>
        <v/>
      </c>
      <c r="X30" s="6"/>
      <c r="Y30" s="39" t="str">
        <f>IF(X30="","",IFERROR(_xlfn.XLOOKUP(X30,Lookups!$H:$H,Lookups!$I:$I,""),""))</f>
        <v/>
      </c>
      <c r="Z30" s="6"/>
      <c r="AA30" s="6"/>
      <c r="AB30" s="8"/>
      <c r="AC30" s="8"/>
      <c r="AD30" s="39" t="str">
        <f t="shared" si="0"/>
        <v/>
      </c>
      <c r="AE30" s="6"/>
      <c r="AF30" s="6"/>
      <c r="AG30" s="6"/>
      <c r="AH30" s="39" t="str">
        <f>IF(AG30="","",IFERROR(_xlfn.XLOOKUP(AG30,Lookups!$H$2:$H$103,Lookups!$I$2:$I$103,""),""))</f>
        <v/>
      </c>
      <c r="AI30" s="6"/>
      <c r="AJ30" s="47"/>
      <c r="AK30" s="8"/>
    </row>
    <row r="31" spans="1:37" x14ac:dyDescent="0.25">
      <c r="A31" s="6"/>
      <c r="B31" s="6"/>
      <c r="C31" s="6"/>
      <c r="D31" s="8"/>
      <c r="E31" s="8"/>
      <c r="F31" s="6"/>
      <c r="G31" s="6"/>
      <c r="H31" s="6"/>
      <c r="I31" s="6"/>
      <c r="J31" s="6"/>
      <c r="K31" s="8"/>
      <c r="L31" s="6"/>
      <c r="M31" s="8"/>
      <c r="N31" s="8"/>
      <c r="O31" s="6"/>
      <c r="P31" s="6"/>
      <c r="Q31" s="6"/>
      <c r="R31" s="8"/>
      <c r="S31" s="6"/>
      <c r="T31" s="6"/>
      <c r="U31" s="6"/>
      <c r="V31" s="6"/>
      <c r="W31" s="64" t="str">
        <f>IF(X31="","",IFERROR(_xlfn.XLOOKUP(X31,Lookups!$H:$H,Lookups!$G:$G,""),""))</f>
        <v/>
      </c>
      <c r="X31" s="6"/>
      <c r="Y31" s="39" t="str">
        <f>IF(X31="","",IFERROR(_xlfn.XLOOKUP(X31,Lookups!$H:$H,Lookups!$I:$I,""),""))</f>
        <v/>
      </c>
      <c r="Z31" s="6"/>
      <c r="AA31" s="6"/>
      <c r="AB31" s="8"/>
      <c r="AC31" s="8"/>
      <c r="AD31" s="39" t="str">
        <f t="shared" si="0"/>
        <v/>
      </c>
      <c r="AE31" s="6"/>
      <c r="AF31" s="6"/>
      <c r="AG31" s="6"/>
      <c r="AH31" s="39" t="str">
        <f>IF(AG31="","",IFERROR(_xlfn.XLOOKUP(AG31,Lookups!$H$2:$H$103,Lookups!$I$2:$I$103,""),""))</f>
        <v/>
      </c>
      <c r="AI31" s="6"/>
      <c r="AJ31" s="47"/>
      <c r="AK31" s="8"/>
    </row>
    <row r="32" spans="1:37" x14ac:dyDescent="0.25">
      <c r="A32" s="6"/>
      <c r="B32" s="6"/>
      <c r="C32" s="6"/>
      <c r="D32" s="8"/>
      <c r="E32" s="8"/>
      <c r="F32" s="6"/>
      <c r="G32" s="6"/>
      <c r="H32" s="6"/>
      <c r="I32" s="6"/>
      <c r="J32" s="6"/>
      <c r="K32" s="8"/>
      <c r="L32" s="6"/>
      <c r="M32" s="8"/>
      <c r="N32" s="8"/>
      <c r="O32" s="6"/>
      <c r="P32" s="6"/>
      <c r="Q32" s="6"/>
      <c r="R32" s="8"/>
      <c r="S32" s="6"/>
      <c r="T32" s="6"/>
      <c r="U32" s="6"/>
      <c r="V32" s="6"/>
      <c r="W32" s="64" t="str">
        <f>IF(X32="","",IFERROR(_xlfn.XLOOKUP(X32,Lookups!$H:$H,Lookups!$G:$G,""),""))</f>
        <v/>
      </c>
      <c r="X32" s="6"/>
      <c r="Y32" s="39" t="str">
        <f>IF(X32="","",IFERROR(_xlfn.XLOOKUP(X32,Lookups!$H:$H,Lookups!$I:$I,""),""))</f>
        <v/>
      </c>
      <c r="Z32" s="6"/>
      <c r="AA32" s="6"/>
      <c r="AB32" s="8"/>
      <c r="AC32" s="8"/>
      <c r="AD32" s="39" t="str">
        <f t="shared" si="0"/>
        <v/>
      </c>
      <c r="AE32" s="6"/>
      <c r="AF32" s="6"/>
      <c r="AG32" s="6"/>
      <c r="AH32" s="39" t="str">
        <f>IF(AG32="","",IFERROR(_xlfn.XLOOKUP(AG32,Lookups!$H$2:$H$103,Lookups!$I$2:$I$103,""),""))</f>
        <v/>
      </c>
      <c r="AI32" s="6"/>
      <c r="AJ32" s="47"/>
      <c r="AK32" s="8"/>
    </row>
    <row r="33" spans="1:37" x14ac:dyDescent="0.25">
      <c r="A33" s="6"/>
      <c r="B33" s="6"/>
      <c r="C33" s="6"/>
      <c r="D33" s="8"/>
      <c r="E33" s="8"/>
      <c r="F33" s="6"/>
      <c r="G33" s="6"/>
      <c r="H33" s="6"/>
      <c r="I33" s="6"/>
      <c r="J33" s="6"/>
      <c r="K33" s="8"/>
      <c r="L33" s="6"/>
      <c r="M33" s="8"/>
      <c r="N33" s="8"/>
      <c r="O33" s="6"/>
      <c r="P33" s="6"/>
      <c r="Q33" s="6"/>
      <c r="R33" s="8"/>
      <c r="S33" s="6"/>
      <c r="T33" s="6"/>
      <c r="U33" s="6"/>
      <c r="V33" s="6"/>
      <c r="W33" s="64" t="str">
        <f>IF(X33="","",IFERROR(_xlfn.XLOOKUP(X33,Lookups!$H:$H,Lookups!$G:$G,""),""))</f>
        <v/>
      </c>
      <c r="X33" s="6"/>
      <c r="Y33" s="39" t="str">
        <f>IF(X33="","",IFERROR(_xlfn.XLOOKUP(X33,Lookups!$H:$H,Lookups!$I:$I,""),""))</f>
        <v/>
      </c>
      <c r="Z33" s="6"/>
      <c r="AA33" s="6"/>
      <c r="AB33" s="8"/>
      <c r="AC33" s="8"/>
      <c r="AD33" s="39" t="str">
        <f t="shared" si="0"/>
        <v/>
      </c>
      <c r="AE33" s="6"/>
      <c r="AF33" s="6"/>
      <c r="AG33" s="6"/>
      <c r="AH33" s="39" t="str">
        <f>IF(AG33="","",IFERROR(_xlfn.XLOOKUP(AG33,Lookups!$H$2:$H$103,Lookups!$I$2:$I$103,""),""))</f>
        <v/>
      </c>
      <c r="AI33" s="6"/>
      <c r="AJ33" s="47"/>
      <c r="AK33" s="8"/>
    </row>
    <row r="34" spans="1:37" x14ac:dyDescent="0.25">
      <c r="A34" s="6"/>
      <c r="B34" s="6"/>
      <c r="C34" s="6"/>
      <c r="D34" s="8"/>
      <c r="E34" s="8"/>
      <c r="F34" s="6"/>
      <c r="G34" s="6"/>
      <c r="H34" s="6"/>
      <c r="I34" s="6"/>
      <c r="J34" s="6"/>
      <c r="K34" s="8"/>
      <c r="L34" s="6"/>
      <c r="M34" s="8"/>
      <c r="N34" s="8"/>
      <c r="O34" s="6"/>
      <c r="P34" s="6"/>
      <c r="Q34" s="6"/>
      <c r="R34" s="8"/>
      <c r="S34" s="6"/>
      <c r="T34" s="6"/>
      <c r="U34" s="6"/>
      <c r="V34" s="6"/>
      <c r="W34" s="64" t="str">
        <f>IF(X34="","",IFERROR(_xlfn.XLOOKUP(X34,Lookups!$H:$H,Lookups!$G:$G,""),""))</f>
        <v/>
      </c>
      <c r="X34" s="6"/>
      <c r="Y34" s="39" t="str">
        <f>IF(X34="","",IFERROR(_xlfn.XLOOKUP(X34,Lookups!$H:$H,Lookups!$I:$I,""),""))</f>
        <v/>
      </c>
      <c r="Z34" s="6"/>
      <c r="AA34" s="6"/>
      <c r="AB34" s="8"/>
      <c r="AC34" s="8"/>
      <c r="AD34" s="39" t="str">
        <f t="shared" si="0"/>
        <v/>
      </c>
      <c r="AE34" s="6"/>
      <c r="AF34" s="6"/>
      <c r="AG34" s="6"/>
      <c r="AH34" s="39" t="str">
        <f>IF(AG34="","",IFERROR(_xlfn.XLOOKUP(AG34,Lookups!$H$2:$H$103,Lookups!$I$2:$I$103,""),""))</f>
        <v/>
      </c>
      <c r="AI34" s="6"/>
      <c r="AJ34" s="47"/>
      <c r="AK34" s="8"/>
    </row>
    <row r="35" spans="1:37" x14ac:dyDescent="0.25">
      <c r="A35" s="6"/>
      <c r="B35" s="6"/>
      <c r="C35" s="6"/>
      <c r="D35" s="8"/>
      <c r="E35" s="8"/>
      <c r="F35" s="6"/>
      <c r="G35" s="6"/>
      <c r="H35" s="6"/>
      <c r="I35" s="6"/>
      <c r="J35" s="6"/>
      <c r="K35" s="8"/>
      <c r="L35" s="6"/>
      <c r="M35" s="8"/>
      <c r="N35" s="8"/>
      <c r="O35" s="6"/>
      <c r="P35" s="6"/>
      <c r="Q35" s="6"/>
      <c r="R35" s="8"/>
      <c r="S35" s="6"/>
      <c r="T35" s="6"/>
      <c r="U35" s="6"/>
      <c r="V35" s="6"/>
      <c r="W35" s="64" t="str">
        <f>IF(X35="","",IFERROR(_xlfn.XLOOKUP(X35,Lookups!$H:$H,Lookups!$G:$G,""),""))</f>
        <v/>
      </c>
      <c r="X35" s="6"/>
      <c r="Y35" s="39" t="str">
        <f>IF(X35="","",IFERROR(_xlfn.XLOOKUP(X35,Lookups!$H:$H,Lookups!$I:$I,""),""))</f>
        <v/>
      </c>
      <c r="Z35" s="6"/>
      <c r="AA35" s="6"/>
      <c r="AB35" s="8"/>
      <c r="AC35" s="8"/>
      <c r="AD35" s="39" t="str">
        <f t="shared" si="0"/>
        <v/>
      </c>
      <c r="AE35" s="6"/>
      <c r="AF35" s="6"/>
      <c r="AG35" s="6"/>
      <c r="AH35" s="39" t="str">
        <f>IF(AG35="","",IFERROR(_xlfn.XLOOKUP(AG35,Lookups!$H$2:$H$103,Lookups!$I$2:$I$103,""),""))</f>
        <v/>
      </c>
      <c r="AI35" s="6"/>
      <c r="AJ35" s="47"/>
      <c r="AK35" s="8"/>
    </row>
    <row r="36" spans="1:37" x14ac:dyDescent="0.25">
      <c r="A36" s="6"/>
      <c r="B36" s="6"/>
      <c r="C36" s="6"/>
      <c r="D36" s="8"/>
      <c r="E36" s="8"/>
      <c r="F36" s="6"/>
      <c r="G36" s="6"/>
      <c r="H36" s="6"/>
      <c r="I36" s="6"/>
      <c r="J36" s="6"/>
      <c r="K36" s="8"/>
      <c r="L36" s="6"/>
      <c r="M36" s="8"/>
      <c r="N36" s="8"/>
      <c r="O36" s="6"/>
      <c r="P36" s="6"/>
      <c r="Q36" s="6"/>
      <c r="R36" s="8"/>
      <c r="S36" s="6"/>
      <c r="T36" s="6"/>
      <c r="U36" s="6"/>
      <c r="V36" s="6"/>
      <c r="W36" s="64" t="str">
        <f>IF(X36="","",IFERROR(_xlfn.XLOOKUP(X36,Lookups!$H:$H,Lookups!$G:$G,""),""))</f>
        <v/>
      </c>
      <c r="X36" s="6"/>
      <c r="Y36" s="39" t="str">
        <f>IF(X36="","",IFERROR(_xlfn.XLOOKUP(X36,Lookups!$H:$H,Lookups!$I:$I,""),""))</f>
        <v/>
      </c>
      <c r="Z36" s="6"/>
      <c r="AA36" s="6"/>
      <c r="AB36" s="8"/>
      <c r="AC36" s="8"/>
      <c r="AD36" s="39" t="str">
        <f t="shared" si="0"/>
        <v/>
      </c>
      <c r="AE36" s="6"/>
      <c r="AF36" s="6"/>
      <c r="AG36" s="6"/>
      <c r="AH36" s="39" t="str">
        <f>IF(AG36="","",IFERROR(_xlfn.XLOOKUP(AG36,Lookups!$H$2:$H$103,Lookups!$I$2:$I$103,""),""))</f>
        <v/>
      </c>
      <c r="AI36" s="6"/>
      <c r="AJ36" s="47"/>
      <c r="AK36" s="8"/>
    </row>
    <row r="37" spans="1:37" x14ac:dyDescent="0.25">
      <c r="A37" s="6"/>
      <c r="B37" s="6"/>
      <c r="C37" s="6"/>
      <c r="D37" s="8"/>
      <c r="E37" s="8"/>
      <c r="F37" s="6"/>
      <c r="G37" s="6"/>
      <c r="H37" s="6"/>
      <c r="I37" s="6"/>
      <c r="J37" s="6"/>
      <c r="K37" s="8"/>
      <c r="L37" s="6"/>
      <c r="M37" s="8"/>
      <c r="N37" s="8"/>
      <c r="O37" s="6"/>
      <c r="P37" s="6"/>
      <c r="Q37" s="6"/>
      <c r="R37" s="8"/>
      <c r="S37" s="6"/>
      <c r="T37" s="6"/>
      <c r="U37" s="6"/>
      <c r="V37" s="6"/>
      <c r="W37" s="64" t="str">
        <f>IF(X37="","",IFERROR(_xlfn.XLOOKUP(X37,Lookups!$H:$H,Lookups!$G:$G,""),""))</f>
        <v/>
      </c>
      <c r="X37" s="6"/>
      <c r="Y37" s="39" t="str">
        <f>IF(X37="","",IFERROR(_xlfn.XLOOKUP(X37,Lookups!$H:$H,Lookups!$I:$I,""),""))</f>
        <v/>
      </c>
      <c r="Z37" s="6"/>
      <c r="AA37" s="6"/>
      <c r="AB37" s="8"/>
      <c r="AC37" s="8"/>
      <c r="AD37" s="39" t="str">
        <f t="shared" si="0"/>
        <v/>
      </c>
      <c r="AE37" s="6"/>
      <c r="AF37" s="6"/>
      <c r="AG37" s="6"/>
      <c r="AH37" s="39" t="str">
        <f>IF(AG37="","",IFERROR(_xlfn.XLOOKUP(AG37,Lookups!$H$2:$H$103,Lookups!$I$2:$I$103,""),""))</f>
        <v/>
      </c>
      <c r="AI37" s="6"/>
      <c r="AJ37" s="47"/>
      <c r="AK37" s="8"/>
    </row>
    <row r="38" spans="1:37" x14ac:dyDescent="0.25">
      <c r="A38" s="6"/>
      <c r="B38" s="6"/>
      <c r="C38" s="6"/>
      <c r="D38" s="8"/>
      <c r="E38" s="8"/>
      <c r="F38" s="6"/>
      <c r="G38" s="6"/>
      <c r="H38" s="6"/>
      <c r="I38" s="6"/>
      <c r="J38" s="6"/>
      <c r="K38" s="8"/>
      <c r="L38" s="6"/>
      <c r="M38" s="8"/>
      <c r="N38" s="8"/>
      <c r="O38" s="6"/>
      <c r="P38" s="6"/>
      <c r="Q38" s="6"/>
      <c r="R38" s="8"/>
      <c r="S38" s="6"/>
      <c r="T38" s="6"/>
      <c r="U38" s="6"/>
      <c r="V38" s="6"/>
      <c r="W38" s="64" t="str">
        <f>IF(X38="","",IFERROR(_xlfn.XLOOKUP(X38,Lookups!$H:$H,Lookups!$G:$G,""),""))</f>
        <v/>
      </c>
      <c r="X38" s="6"/>
      <c r="Y38" s="39" t="str">
        <f>IF(X38="","",IFERROR(_xlfn.XLOOKUP(X38,Lookups!$H:$H,Lookups!$I:$I,""),""))</f>
        <v/>
      </c>
      <c r="Z38" s="6"/>
      <c r="AA38" s="6"/>
      <c r="AB38" s="8"/>
      <c r="AC38" s="8"/>
      <c r="AD38" s="39" t="str">
        <f t="shared" si="0"/>
        <v/>
      </c>
      <c r="AE38" s="6"/>
      <c r="AF38" s="6"/>
      <c r="AG38" s="6"/>
      <c r="AH38" s="39" t="str">
        <f>IF(AG38="","",IFERROR(_xlfn.XLOOKUP(AG38,Lookups!$H$2:$H$103,Lookups!$I$2:$I$103,""),""))</f>
        <v/>
      </c>
      <c r="AI38" s="6"/>
      <c r="AJ38" s="47"/>
      <c r="AK38" s="8"/>
    </row>
    <row r="39" spans="1:37" x14ac:dyDescent="0.25">
      <c r="A39" s="6"/>
      <c r="B39" s="6"/>
      <c r="C39" s="6"/>
      <c r="D39" s="8"/>
      <c r="E39" s="8"/>
      <c r="F39" s="6"/>
      <c r="G39" s="6"/>
      <c r="H39" s="6"/>
      <c r="I39" s="6"/>
      <c r="J39" s="6"/>
      <c r="K39" s="8"/>
      <c r="L39" s="6"/>
      <c r="M39" s="8"/>
      <c r="N39" s="8"/>
      <c r="O39" s="6"/>
      <c r="P39" s="6"/>
      <c r="Q39" s="6"/>
      <c r="R39" s="8"/>
      <c r="S39" s="6"/>
      <c r="T39" s="6"/>
      <c r="U39" s="6"/>
      <c r="V39" s="6"/>
      <c r="W39" s="64" t="str">
        <f>IF(X39="","",IFERROR(_xlfn.XLOOKUP(X39,Lookups!$H:$H,Lookups!$G:$G,""),""))</f>
        <v/>
      </c>
      <c r="X39" s="6"/>
      <c r="Y39" s="39" t="str">
        <f>IF(X39="","",IFERROR(_xlfn.XLOOKUP(X39,Lookups!$H:$H,Lookups!$I:$I,""),""))</f>
        <v/>
      </c>
      <c r="Z39" s="6"/>
      <c r="AA39" s="6"/>
      <c r="AB39" s="8"/>
      <c r="AC39" s="8"/>
      <c r="AD39" s="39" t="str">
        <f t="shared" si="0"/>
        <v/>
      </c>
      <c r="AE39" s="6"/>
      <c r="AF39" s="6"/>
      <c r="AG39" s="6"/>
      <c r="AH39" s="39" t="str">
        <f>IF(AG39="","",IFERROR(_xlfn.XLOOKUP(AG39,Lookups!$H$2:$H$103,Lookups!$I$2:$I$103,""),""))</f>
        <v/>
      </c>
      <c r="AI39" s="6"/>
      <c r="AJ39" s="47"/>
      <c r="AK39" s="8"/>
    </row>
    <row r="40" spans="1:37" x14ac:dyDescent="0.25">
      <c r="A40" s="6"/>
      <c r="B40" s="6"/>
      <c r="C40" s="6"/>
      <c r="D40" s="8"/>
      <c r="E40" s="8"/>
      <c r="F40" s="6"/>
      <c r="G40" s="6"/>
      <c r="H40" s="6"/>
      <c r="I40" s="6"/>
      <c r="J40" s="6"/>
      <c r="K40" s="8"/>
      <c r="L40" s="6"/>
      <c r="M40" s="8"/>
      <c r="N40" s="8"/>
      <c r="O40" s="6"/>
      <c r="P40" s="6"/>
      <c r="Q40" s="6"/>
      <c r="R40" s="8"/>
      <c r="S40" s="6"/>
      <c r="T40" s="6"/>
      <c r="U40" s="6"/>
      <c r="V40" s="6"/>
      <c r="W40" s="64" t="str">
        <f>IF(X40="","",IFERROR(_xlfn.XLOOKUP(X40,Lookups!$H:$H,Lookups!$G:$G,""),""))</f>
        <v/>
      </c>
      <c r="X40" s="6"/>
      <c r="Y40" s="39" t="str">
        <f>IF(X40="","",IFERROR(_xlfn.XLOOKUP(X40,Lookups!$H:$H,Lookups!$I:$I,""),""))</f>
        <v/>
      </c>
      <c r="Z40" s="6"/>
      <c r="AA40" s="6"/>
      <c r="AB40" s="8"/>
      <c r="AC40" s="8"/>
      <c r="AD40" s="39" t="str">
        <f t="shared" si="0"/>
        <v/>
      </c>
      <c r="AE40" s="6"/>
      <c r="AF40" s="6"/>
      <c r="AG40" s="6"/>
      <c r="AH40" s="39" t="str">
        <f>IF(AG40="","",IFERROR(_xlfn.XLOOKUP(AG40,Lookups!$H$2:$H$103,Lookups!$I$2:$I$103,""),""))</f>
        <v/>
      </c>
      <c r="AI40" s="6"/>
      <c r="AJ40" s="47"/>
      <c r="AK40" s="8"/>
    </row>
    <row r="41" spans="1:37" x14ac:dyDescent="0.25">
      <c r="A41" s="6"/>
      <c r="B41" s="6"/>
      <c r="C41" s="6"/>
      <c r="D41" s="8"/>
      <c r="E41" s="8"/>
      <c r="F41" s="6"/>
      <c r="G41" s="6"/>
      <c r="H41" s="6"/>
      <c r="I41" s="6"/>
      <c r="J41" s="6"/>
      <c r="K41" s="8"/>
      <c r="L41" s="6"/>
      <c r="M41" s="8"/>
      <c r="N41" s="8"/>
      <c r="O41" s="6"/>
      <c r="P41" s="6"/>
      <c r="Q41" s="6"/>
      <c r="R41" s="8"/>
      <c r="S41" s="6"/>
      <c r="T41" s="6"/>
      <c r="U41" s="6"/>
      <c r="V41" s="6"/>
      <c r="W41" s="64" t="str">
        <f>IF(X41="","",IFERROR(_xlfn.XLOOKUP(X41,Lookups!$H:$H,Lookups!$G:$G,""),""))</f>
        <v/>
      </c>
      <c r="X41" s="6"/>
      <c r="Y41" s="39" t="str">
        <f>IF(X41="","",IFERROR(_xlfn.XLOOKUP(X41,Lookups!$H:$H,Lookups!$I:$I,""),""))</f>
        <v/>
      </c>
      <c r="Z41" s="6"/>
      <c r="AA41" s="6"/>
      <c r="AB41" s="8"/>
      <c r="AC41" s="8"/>
      <c r="AD41" s="39" t="str">
        <f t="shared" si="0"/>
        <v/>
      </c>
      <c r="AE41" s="6"/>
      <c r="AF41" s="6"/>
      <c r="AG41" s="6"/>
      <c r="AH41" s="39" t="str">
        <f>IF(AG41="","",IFERROR(_xlfn.XLOOKUP(AG41,Lookups!$H$2:$H$103,Lookups!$I$2:$I$103,""),""))</f>
        <v/>
      </c>
      <c r="AI41" s="6"/>
      <c r="AJ41" s="47"/>
      <c r="AK41" s="8"/>
    </row>
    <row r="42" spans="1:37" x14ac:dyDescent="0.25">
      <c r="A42" s="6"/>
      <c r="B42" s="6"/>
      <c r="C42" s="6"/>
      <c r="D42" s="8"/>
      <c r="E42" s="8"/>
      <c r="F42" s="6"/>
      <c r="G42" s="6"/>
      <c r="H42" s="6"/>
      <c r="I42" s="6"/>
      <c r="J42" s="6"/>
      <c r="K42" s="8"/>
      <c r="L42" s="6"/>
      <c r="M42" s="8"/>
      <c r="N42" s="8"/>
      <c r="O42" s="6"/>
      <c r="P42" s="6"/>
      <c r="Q42" s="6"/>
      <c r="R42" s="8"/>
      <c r="S42" s="6"/>
      <c r="T42" s="6"/>
      <c r="U42" s="6"/>
      <c r="V42" s="6"/>
      <c r="W42" s="64" t="str">
        <f>IF(X42="","",IFERROR(_xlfn.XLOOKUP(X42,Lookups!$H:$H,Lookups!$G:$G,""),""))</f>
        <v/>
      </c>
      <c r="X42" s="6"/>
      <c r="Y42" s="39" t="str">
        <f>IF(X42="","",IFERROR(_xlfn.XLOOKUP(X42,Lookups!$H:$H,Lookups!$I:$I,""),""))</f>
        <v/>
      </c>
      <c r="Z42" s="6"/>
      <c r="AA42" s="6"/>
      <c r="AB42" s="8"/>
      <c r="AC42" s="8"/>
      <c r="AD42" s="39" t="str">
        <f t="shared" si="0"/>
        <v/>
      </c>
      <c r="AE42" s="6"/>
      <c r="AF42" s="6"/>
      <c r="AG42" s="6"/>
      <c r="AH42" s="39" t="str">
        <f>IF(AG42="","",IFERROR(_xlfn.XLOOKUP(AG42,Lookups!$H$2:$H$103,Lookups!$I$2:$I$103,""),""))</f>
        <v/>
      </c>
      <c r="AI42" s="6"/>
      <c r="AJ42" s="47"/>
      <c r="AK42" s="8"/>
    </row>
    <row r="43" spans="1:37" x14ac:dyDescent="0.25">
      <c r="A43" s="6"/>
      <c r="B43" s="6"/>
      <c r="C43" s="6"/>
      <c r="D43" s="8"/>
      <c r="E43" s="8"/>
      <c r="F43" s="6"/>
      <c r="G43" s="6"/>
      <c r="H43" s="6"/>
      <c r="I43" s="6"/>
      <c r="J43" s="6"/>
      <c r="K43" s="8"/>
      <c r="L43" s="6"/>
      <c r="M43" s="8"/>
      <c r="N43" s="8"/>
      <c r="O43" s="6"/>
      <c r="P43" s="6"/>
      <c r="Q43" s="6"/>
      <c r="R43" s="8"/>
      <c r="S43" s="6"/>
      <c r="T43" s="6"/>
      <c r="U43" s="6"/>
      <c r="V43" s="6"/>
      <c r="W43" s="64" t="str">
        <f>IF(X43="","",IFERROR(_xlfn.XLOOKUP(X43,Lookups!$H:$H,Lookups!$G:$G,""),""))</f>
        <v/>
      </c>
      <c r="X43" s="6"/>
      <c r="Y43" s="39" t="str">
        <f>IF(X43="","",IFERROR(_xlfn.XLOOKUP(X43,Lookups!$H:$H,Lookups!$I:$I,""),""))</f>
        <v/>
      </c>
      <c r="Z43" s="6"/>
      <c r="AA43" s="6"/>
      <c r="AB43" s="8"/>
      <c r="AC43" s="8"/>
      <c r="AD43" s="39" t="str">
        <f t="shared" si="0"/>
        <v/>
      </c>
      <c r="AE43" s="6"/>
      <c r="AF43" s="6"/>
      <c r="AG43" s="6"/>
      <c r="AH43" s="39" t="str">
        <f>IF(AG43="","",IFERROR(_xlfn.XLOOKUP(AG43,Lookups!$H$2:$H$103,Lookups!$I$2:$I$103,""),""))</f>
        <v/>
      </c>
      <c r="AI43" s="6"/>
      <c r="AJ43" s="47"/>
      <c r="AK43" s="8"/>
    </row>
    <row r="44" spans="1:37" x14ac:dyDescent="0.25">
      <c r="A44" s="6"/>
      <c r="B44" s="6"/>
      <c r="C44" s="6"/>
      <c r="D44" s="8"/>
      <c r="E44" s="8"/>
      <c r="F44" s="6"/>
      <c r="G44" s="6"/>
      <c r="H44" s="6"/>
      <c r="I44" s="6"/>
      <c r="J44" s="6"/>
      <c r="K44" s="8"/>
      <c r="L44" s="6"/>
      <c r="M44" s="8"/>
      <c r="N44" s="8"/>
      <c r="O44" s="6"/>
      <c r="P44" s="6"/>
      <c r="Q44" s="6"/>
      <c r="R44" s="8"/>
      <c r="S44" s="6"/>
      <c r="T44" s="6"/>
      <c r="U44" s="6"/>
      <c r="V44" s="6"/>
      <c r="W44" s="64" t="str">
        <f>IF(X44="","",IFERROR(_xlfn.XLOOKUP(X44,Lookups!$H:$H,Lookups!$G:$G,""),""))</f>
        <v/>
      </c>
      <c r="X44" s="6"/>
      <c r="Y44" s="39" t="str">
        <f>IF(X44="","",IFERROR(_xlfn.XLOOKUP(X44,Lookups!$H:$H,Lookups!$I:$I,""),""))</f>
        <v/>
      </c>
      <c r="Z44" s="6"/>
      <c r="AA44" s="6"/>
      <c r="AB44" s="8"/>
      <c r="AC44" s="8"/>
      <c r="AD44" s="39" t="str">
        <f t="shared" si="0"/>
        <v/>
      </c>
      <c r="AE44" s="6"/>
      <c r="AF44" s="6"/>
      <c r="AG44" s="6"/>
      <c r="AH44" s="39" t="str">
        <f>IF(AG44="","",IFERROR(_xlfn.XLOOKUP(AG44,Lookups!$H$2:$H$103,Lookups!$I$2:$I$103,""),""))</f>
        <v/>
      </c>
      <c r="AI44" s="6"/>
      <c r="AJ44" s="47"/>
      <c r="AK44" s="8"/>
    </row>
    <row r="45" spans="1:37" x14ac:dyDescent="0.25">
      <c r="A45" s="6"/>
      <c r="B45" s="6"/>
      <c r="C45" s="6"/>
      <c r="D45" s="8"/>
      <c r="E45" s="8"/>
      <c r="F45" s="6"/>
      <c r="G45" s="6"/>
      <c r="H45" s="6"/>
      <c r="I45" s="6"/>
      <c r="J45" s="6"/>
      <c r="K45" s="8"/>
      <c r="L45" s="6"/>
      <c r="M45" s="8"/>
      <c r="N45" s="8"/>
      <c r="O45" s="6"/>
      <c r="P45" s="6"/>
      <c r="Q45" s="6"/>
      <c r="R45" s="8"/>
      <c r="S45" s="6"/>
      <c r="T45" s="6"/>
      <c r="U45" s="6"/>
      <c r="V45" s="6"/>
      <c r="W45" s="64" t="str">
        <f>IF(X45="","",IFERROR(_xlfn.XLOOKUP(X45,Lookups!$H:$H,Lookups!$G:$G,""),""))</f>
        <v/>
      </c>
      <c r="X45" s="6"/>
      <c r="Y45" s="39" t="str">
        <f>IF(X45="","",IFERROR(_xlfn.XLOOKUP(X45,Lookups!$H:$H,Lookups!$I:$I,""),""))</f>
        <v/>
      </c>
      <c r="Z45" s="6"/>
      <c r="AA45" s="6"/>
      <c r="AB45" s="8"/>
      <c r="AC45" s="8"/>
      <c r="AD45" s="39" t="str">
        <f t="shared" si="0"/>
        <v/>
      </c>
      <c r="AE45" s="6"/>
      <c r="AF45" s="6"/>
      <c r="AG45" s="6"/>
      <c r="AH45" s="39" t="str">
        <f>IF(AG45="","",IFERROR(_xlfn.XLOOKUP(AG45,Lookups!$H$2:$H$103,Lookups!$I$2:$I$103,""),""))</f>
        <v/>
      </c>
      <c r="AI45" s="6"/>
      <c r="AJ45" s="47"/>
      <c r="AK45" s="8"/>
    </row>
    <row r="46" spans="1:37" x14ac:dyDescent="0.25">
      <c r="A46" s="6"/>
      <c r="B46" s="6"/>
      <c r="C46" s="6"/>
      <c r="D46" s="8"/>
      <c r="E46" s="8"/>
      <c r="F46" s="6"/>
      <c r="G46" s="6"/>
      <c r="H46" s="6"/>
      <c r="I46" s="6"/>
      <c r="J46" s="6"/>
      <c r="K46" s="8"/>
      <c r="L46" s="6"/>
      <c r="M46" s="8"/>
      <c r="N46" s="8"/>
      <c r="O46" s="6"/>
      <c r="P46" s="6"/>
      <c r="Q46" s="6"/>
      <c r="R46" s="8"/>
      <c r="S46" s="6"/>
      <c r="T46" s="6"/>
      <c r="U46" s="6"/>
      <c r="V46" s="6"/>
      <c r="W46" s="64" t="str">
        <f>IF(X46="","",IFERROR(_xlfn.XLOOKUP(X46,Lookups!$H:$H,Lookups!$G:$G,""),""))</f>
        <v/>
      </c>
      <c r="X46" s="6"/>
      <c r="Y46" s="39" t="str">
        <f>IF(X46="","",IFERROR(_xlfn.XLOOKUP(X46,Lookups!$H:$H,Lookups!$I:$I,""),""))</f>
        <v/>
      </c>
      <c r="Z46" s="6"/>
      <c r="AA46" s="6"/>
      <c r="AB46" s="8"/>
      <c r="AC46" s="8"/>
      <c r="AD46" s="39" t="str">
        <f t="shared" si="0"/>
        <v/>
      </c>
      <c r="AE46" s="6"/>
      <c r="AF46" s="6"/>
      <c r="AG46" s="6"/>
      <c r="AH46" s="39" t="str">
        <f>IF(AG46="","",IFERROR(_xlfn.XLOOKUP(AG46,Lookups!$H$2:$H$103,Lookups!$I$2:$I$103,""),""))</f>
        <v/>
      </c>
      <c r="AI46" s="6"/>
      <c r="AJ46" s="47"/>
      <c r="AK46" s="8"/>
    </row>
    <row r="47" spans="1:37" x14ac:dyDescent="0.25">
      <c r="A47" s="6"/>
      <c r="B47" s="6"/>
      <c r="C47" s="6"/>
      <c r="D47" s="8"/>
      <c r="E47" s="8"/>
      <c r="F47" s="6"/>
      <c r="G47" s="6"/>
      <c r="H47" s="6"/>
      <c r="I47" s="6"/>
      <c r="J47" s="6"/>
      <c r="K47" s="8"/>
      <c r="L47" s="6"/>
      <c r="M47" s="8"/>
      <c r="N47" s="8"/>
      <c r="O47" s="6"/>
      <c r="P47" s="6"/>
      <c r="Q47" s="6"/>
      <c r="R47" s="8"/>
      <c r="S47" s="6"/>
      <c r="T47" s="6"/>
      <c r="U47" s="6"/>
      <c r="V47" s="6"/>
      <c r="W47" s="64" t="str">
        <f>IF(X47="","",IFERROR(_xlfn.XLOOKUP(X47,Lookups!$H:$H,Lookups!$G:$G,""),""))</f>
        <v/>
      </c>
      <c r="X47" s="6"/>
      <c r="Y47" s="39" t="str">
        <f>IF(X47="","",IFERROR(_xlfn.XLOOKUP(X47,Lookups!$H:$H,Lookups!$I:$I,""),""))</f>
        <v/>
      </c>
      <c r="Z47" s="6"/>
      <c r="AA47" s="6"/>
      <c r="AB47" s="8"/>
      <c r="AC47" s="8"/>
      <c r="AD47" s="39" t="str">
        <f t="shared" si="0"/>
        <v/>
      </c>
      <c r="AE47" s="6"/>
      <c r="AF47" s="6"/>
      <c r="AG47" s="6"/>
      <c r="AH47" s="39" t="str">
        <f>IF(AG47="","",IFERROR(_xlfn.XLOOKUP(AG47,Lookups!$H$2:$H$103,Lookups!$I$2:$I$103,""),""))</f>
        <v/>
      </c>
      <c r="AI47" s="6"/>
      <c r="AJ47" s="47"/>
      <c r="AK47" s="8"/>
    </row>
    <row r="48" spans="1:37" x14ac:dyDescent="0.25">
      <c r="A48" s="6"/>
      <c r="B48" s="6"/>
      <c r="C48" s="6"/>
      <c r="D48" s="8"/>
      <c r="E48" s="8"/>
      <c r="F48" s="6"/>
      <c r="G48" s="6"/>
      <c r="H48" s="6"/>
      <c r="I48" s="6"/>
      <c r="J48" s="6"/>
      <c r="K48" s="8"/>
      <c r="L48" s="6"/>
      <c r="M48" s="8"/>
      <c r="N48" s="8"/>
      <c r="O48" s="6"/>
      <c r="P48" s="6"/>
      <c r="Q48" s="6"/>
      <c r="R48" s="8"/>
      <c r="S48" s="6"/>
      <c r="T48" s="6"/>
      <c r="U48" s="6"/>
      <c r="V48" s="6"/>
      <c r="W48" s="64" t="str">
        <f>IF(X48="","",IFERROR(_xlfn.XLOOKUP(X48,Lookups!$H:$H,Lookups!$G:$G,""),""))</f>
        <v/>
      </c>
      <c r="X48" s="6"/>
      <c r="Y48" s="39" t="str">
        <f>IF(X48="","",IFERROR(_xlfn.XLOOKUP(X48,Lookups!$H:$H,Lookups!$I:$I,""),""))</f>
        <v/>
      </c>
      <c r="Z48" s="6"/>
      <c r="AA48" s="6"/>
      <c r="AB48" s="8"/>
      <c r="AC48" s="8"/>
      <c r="AD48" s="39" t="str">
        <f t="shared" si="0"/>
        <v/>
      </c>
      <c r="AE48" s="6"/>
      <c r="AF48" s="6"/>
      <c r="AG48" s="6"/>
      <c r="AH48" s="39" t="str">
        <f>IF(AG48="","",IFERROR(_xlfn.XLOOKUP(AG48,Lookups!$H$2:$H$103,Lookups!$I$2:$I$103,""),""))</f>
        <v/>
      </c>
      <c r="AI48" s="6"/>
      <c r="AJ48" s="47"/>
      <c r="AK48" s="8"/>
    </row>
    <row r="49" spans="1:37" x14ac:dyDescent="0.25">
      <c r="A49" s="6"/>
      <c r="B49" s="6"/>
      <c r="C49" s="6"/>
      <c r="D49" s="8"/>
      <c r="E49" s="8"/>
      <c r="F49" s="6"/>
      <c r="G49" s="6"/>
      <c r="H49" s="6"/>
      <c r="I49" s="6"/>
      <c r="J49" s="6"/>
      <c r="K49" s="8"/>
      <c r="L49" s="6"/>
      <c r="M49" s="8"/>
      <c r="N49" s="8"/>
      <c r="O49" s="6"/>
      <c r="P49" s="6"/>
      <c r="Q49" s="6"/>
      <c r="R49" s="8"/>
      <c r="S49" s="6"/>
      <c r="T49" s="6"/>
      <c r="U49" s="6"/>
      <c r="V49" s="6"/>
      <c r="W49" s="64" t="str">
        <f>IF(X49="","",IFERROR(_xlfn.XLOOKUP(X49,Lookups!$H:$H,Lookups!$G:$G,""),""))</f>
        <v/>
      </c>
      <c r="X49" s="6"/>
      <c r="Y49" s="39" t="str">
        <f>IF(X49="","",IFERROR(_xlfn.XLOOKUP(X49,Lookups!$H:$H,Lookups!$I:$I,""),""))</f>
        <v/>
      </c>
      <c r="Z49" s="6"/>
      <c r="AA49" s="6"/>
      <c r="AB49" s="8"/>
      <c r="AC49" s="8"/>
      <c r="AD49" s="39" t="str">
        <f t="shared" si="0"/>
        <v/>
      </c>
      <c r="AE49" s="6"/>
      <c r="AF49" s="6"/>
      <c r="AG49" s="6"/>
      <c r="AH49" s="39" t="str">
        <f>IF(AG49="","",IFERROR(_xlfn.XLOOKUP(AG49,Lookups!$H$2:$H$103,Lookups!$I$2:$I$103,""),""))</f>
        <v/>
      </c>
      <c r="AI49" s="6"/>
      <c r="AJ49" s="47"/>
      <c r="AK49" s="8"/>
    </row>
    <row r="50" spans="1:37" x14ac:dyDescent="0.25">
      <c r="A50" s="6"/>
      <c r="B50" s="6"/>
      <c r="C50" s="6"/>
      <c r="D50" s="8"/>
      <c r="E50" s="8"/>
      <c r="F50" s="6"/>
      <c r="G50" s="6"/>
      <c r="H50" s="6"/>
      <c r="I50" s="6"/>
      <c r="J50" s="6"/>
      <c r="K50" s="8"/>
      <c r="L50" s="6"/>
      <c r="M50" s="8"/>
      <c r="N50" s="8"/>
      <c r="O50" s="6"/>
      <c r="P50" s="6"/>
      <c r="Q50" s="6"/>
      <c r="R50" s="8"/>
      <c r="S50" s="6"/>
      <c r="T50" s="6"/>
      <c r="U50" s="6"/>
      <c r="V50" s="6"/>
      <c r="W50" s="64" t="str">
        <f>IF(X50="","",IFERROR(_xlfn.XLOOKUP(X50,Lookups!$H:$H,Lookups!$G:$G,""),""))</f>
        <v/>
      </c>
      <c r="X50" s="6"/>
      <c r="Y50" s="39" t="str">
        <f>IF(X50="","",IFERROR(_xlfn.XLOOKUP(X50,Lookups!$H:$H,Lookups!$I:$I,""),""))</f>
        <v/>
      </c>
      <c r="Z50" s="6"/>
      <c r="AA50" s="6"/>
      <c r="AB50" s="8"/>
      <c r="AC50" s="8"/>
      <c r="AD50" s="39" t="str">
        <f t="shared" si="0"/>
        <v/>
      </c>
      <c r="AE50" s="6"/>
      <c r="AF50" s="6"/>
      <c r="AG50" s="6"/>
      <c r="AH50" s="39" t="str">
        <f>IF(AG50="","",IFERROR(_xlfn.XLOOKUP(AG50,Lookups!$H$2:$H$103,Lookups!$I$2:$I$103,""),""))</f>
        <v/>
      </c>
      <c r="AI50" s="6"/>
      <c r="AJ50" s="47"/>
      <c r="AK50" s="8"/>
    </row>
    <row r="51" spans="1:37" x14ac:dyDescent="0.25">
      <c r="A51" s="6"/>
      <c r="B51" s="6"/>
      <c r="C51" s="6"/>
      <c r="D51" s="8"/>
      <c r="E51" s="8"/>
      <c r="F51" s="6"/>
      <c r="G51" s="6"/>
      <c r="H51" s="6"/>
      <c r="I51" s="6"/>
      <c r="J51" s="6"/>
      <c r="K51" s="8"/>
      <c r="L51" s="6"/>
      <c r="M51" s="8"/>
      <c r="N51" s="8"/>
      <c r="O51" s="6"/>
      <c r="P51" s="6"/>
      <c r="Q51" s="6"/>
      <c r="R51" s="8"/>
      <c r="S51" s="6"/>
      <c r="T51" s="6"/>
      <c r="U51" s="6"/>
      <c r="V51" s="6"/>
      <c r="W51" s="64" t="str">
        <f>IF(X51="","",IFERROR(_xlfn.XLOOKUP(X51,Lookups!$H:$H,Lookups!$G:$G,""),""))</f>
        <v/>
      </c>
      <c r="X51" s="6"/>
      <c r="Y51" s="39" t="str">
        <f>IF(X51="","",IFERROR(_xlfn.XLOOKUP(X51,Lookups!$H:$H,Lookups!$I:$I,""),""))</f>
        <v/>
      </c>
      <c r="Z51" s="6"/>
      <c r="AA51" s="6"/>
      <c r="AB51" s="8"/>
      <c r="AC51" s="8"/>
      <c r="AD51" s="39" t="str">
        <f t="shared" si="0"/>
        <v/>
      </c>
      <c r="AE51" s="6"/>
      <c r="AF51" s="6"/>
      <c r="AG51" s="6"/>
      <c r="AH51" s="39" t="str">
        <f>IF(AG51="","",IFERROR(_xlfn.XLOOKUP(AG51,Lookups!$H$2:$H$103,Lookups!$I$2:$I$103,""),""))</f>
        <v/>
      </c>
      <c r="AI51" s="6"/>
      <c r="AJ51" s="47"/>
      <c r="AK51" s="8"/>
    </row>
    <row r="52" spans="1:37" x14ac:dyDescent="0.25">
      <c r="A52" s="6"/>
      <c r="B52" s="6"/>
      <c r="C52" s="6"/>
      <c r="D52" s="8"/>
      <c r="E52" s="8"/>
      <c r="F52" s="6"/>
      <c r="G52" s="6"/>
      <c r="H52" s="6"/>
      <c r="I52" s="6"/>
      <c r="J52" s="6"/>
      <c r="K52" s="8"/>
      <c r="L52" s="6"/>
      <c r="M52" s="8"/>
      <c r="N52" s="8"/>
      <c r="O52" s="6"/>
      <c r="P52" s="6"/>
      <c r="Q52" s="6"/>
      <c r="R52" s="8"/>
      <c r="S52" s="6"/>
      <c r="T52" s="6"/>
      <c r="U52" s="6"/>
      <c r="V52" s="6"/>
      <c r="W52" s="64" t="str">
        <f>IF(X52="","",IFERROR(_xlfn.XLOOKUP(X52,Lookups!$H:$H,Lookups!$G:$G,""),""))</f>
        <v/>
      </c>
      <c r="X52" s="6"/>
      <c r="Y52" s="39" t="str">
        <f>IF(X52="","",IFERROR(_xlfn.XLOOKUP(X52,Lookups!$H:$H,Lookups!$I:$I,""),""))</f>
        <v/>
      </c>
      <c r="Z52" s="6"/>
      <c r="AA52" s="6"/>
      <c r="AB52" s="8"/>
      <c r="AC52" s="8"/>
      <c r="AD52" s="39" t="str">
        <f>IF(OR(ISBLANK(AB52),ISBLANK(AC52)),"",(AC52-AB52)+1)</f>
        <v/>
      </c>
      <c r="AE52" s="6"/>
      <c r="AF52" s="6"/>
      <c r="AG52" s="6"/>
      <c r="AH52" s="39" t="str">
        <f>IF(AG52="","",IFERROR(_xlfn.XLOOKUP(AG52,Lookups!$H$2:$H$103,Lookups!$I$2:$I$103,""),""))</f>
        <v/>
      </c>
      <c r="AI52" s="6"/>
      <c r="AJ52" s="47"/>
      <c r="AK52" s="8"/>
    </row>
    <row r="53" spans="1:37" x14ac:dyDescent="0.25">
      <c r="A53" s="6"/>
      <c r="B53" s="6"/>
      <c r="C53" s="6"/>
      <c r="D53" s="8"/>
      <c r="E53" s="8"/>
      <c r="F53" s="6"/>
      <c r="G53" s="6"/>
      <c r="H53" s="6"/>
      <c r="I53" s="6"/>
      <c r="J53" s="6"/>
      <c r="K53" s="8"/>
      <c r="L53" s="6"/>
      <c r="M53" s="8"/>
      <c r="N53" s="8"/>
      <c r="O53" s="6"/>
      <c r="P53" s="6"/>
      <c r="Q53" s="6"/>
      <c r="R53" s="8"/>
      <c r="S53" s="6"/>
      <c r="T53" s="6"/>
      <c r="U53" s="6"/>
      <c r="V53" s="6"/>
      <c r="W53" s="64" t="str">
        <f>IF(X53="","",IFERROR(_xlfn.XLOOKUP(X53,Lookups!$H:$H,Lookups!$G:$G,""),""))</f>
        <v/>
      </c>
      <c r="X53" s="6"/>
      <c r="Y53" s="39" t="str">
        <f>IF(X53="","",IFERROR(_xlfn.XLOOKUP(X53,Lookups!$H:$H,Lookups!$I:$I,""),""))</f>
        <v/>
      </c>
      <c r="Z53" s="6"/>
      <c r="AA53" s="6"/>
      <c r="AB53" s="8"/>
      <c r="AC53" s="8"/>
      <c r="AD53" s="39" t="str">
        <f>IF(OR(ISBLANK(AB53),ISBLANK(AC53)),"",(AC53-AB53)+1)</f>
        <v/>
      </c>
      <c r="AE53" s="6"/>
      <c r="AF53" s="6"/>
      <c r="AG53" s="6"/>
      <c r="AH53" s="39" t="str">
        <f>IF(AG53="","",IFERROR(_xlfn.XLOOKUP(AG53,Lookups!$H$2:$H$103,Lookups!$I$2:$I$103,""),""))</f>
        <v/>
      </c>
      <c r="AI53" s="6"/>
      <c r="AJ53" s="47"/>
      <c r="AK53" s="8"/>
    </row>
    <row r="54" spans="1:37" x14ac:dyDescent="0.25">
      <c r="A54" s="6"/>
      <c r="B54" s="6"/>
      <c r="C54" s="6"/>
      <c r="D54" s="8"/>
      <c r="E54" s="8"/>
      <c r="F54" s="6"/>
      <c r="G54" s="6"/>
      <c r="H54" s="6"/>
      <c r="I54" s="6"/>
      <c r="J54" s="6"/>
      <c r="K54" s="8"/>
      <c r="L54" s="6"/>
      <c r="M54" s="8"/>
      <c r="N54" s="8"/>
      <c r="O54" s="6"/>
      <c r="P54" s="6"/>
      <c r="Q54" s="6"/>
      <c r="R54" s="8"/>
      <c r="S54" s="6"/>
      <c r="T54" s="6"/>
      <c r="U54" s="6"/>
      <c r="V54" s="6"/>
      <c r="W54" s="64" t="str">
        <f>IF(X54="","",IFERROR(_xlfn.XLOOKUP(X54,Lookups!$H:$H,Lookups!$G:$G,""),""))</f>
        <v/>
      </c>
      <c r="X54" s="6"/>
      <c r="Y54" s="39" t="str">
        <f>IF(X54="","",IFERROR(_xlfn.XLOOKUP(X54,Lookups!$H:$H,Lookups!$I:$I,""),""))</f>
        <v/>
      </c>
      <c r="Z54" s="6"/>
      <c r="AA54" s="6"/>
      <c r="AB54" s="8"/>
      <c r="AC54" s="8"/>
      <c r="AD54" s="39" t="str">
        <f>IF(OR(ISBLANK(AB54),ISBLANK(AC54)),"",(AC54-AB54)+1)</f>
        <v/>
      </c>
      <c r="AE54" s="6"/>
      <c r="AF54" s="6"/>
      <c r="AG54" s="6"/>
      <c r="AH54" s="39" t="str">
        <f>IF(AG54="","",IFERROR(_xlfn.XLOOKUP(AG54,Lookups!$H$2:$H$103,Lookups!$I$2:$I$103,""),""))</f>
        <v/>
      </c>
      <c r="AI54" s="6"/>
      <c r="AJ54" s="47"/>
      <c r="AK54" s="8"/>
    </row>
  </sheetData>
  <sheetProtection formatCells="0" formatColumns="0" formatRows="0" insertRows="0" deleteRows="0" sort="0" autoFilter="0" pivotTables="0"/>
  <mergeCells count="8">
    <mergeCell ref="W2:AH2"/>
    <mergeCell ref="AI2:AK2"/>
    <mergeCell ref="A1:C1"/>
    <mergeCell ref="A2:C2"/>
    <mergeCell ref="D2:G2"/>
    <mergeCell ref="J2:L2"/>
    <mergeCell ref="M2:P2"/>
    <mergeCell ref="Q2:V2"/>
  </mergeCells>
  <dataValidations count="11">
    <dataValidation type="list" allowBlank="1" showInputMessage="1" showErrorMessage="1" sqref="AA4:AA54" xr:uid="{98E02D85-6E00-483F-878A-DA5412889C95}">
      <formula1>INDIRECT("Antimicrobial_Origination[Antimicrobial Origination]")</formula1>
    </dataValidation>
    <dataValidation type="list" allowBlank="1" showInputMessage="1" showErrorMessage="1" sqref="AG4:AG54 X4:X54" xr:uid="{26C55200-E577-4DCA-8C14-05A9C3C67AB6}">
      <formula1>INDIRECT("Antimicrobial[Antimicrobial]")</formula1>
    </dataValidation>
    <dataValidation type="list" allowBlank="1" showInputMessage="1" showErrorMessage="1" sqref="AJ4:AJ54" xr:uid="{B6B5E621-6399-42B8-B2E8-6FBE3E03D135}">
      <formula1>INDIRECT("Precautions")</formula1>
    </dataValidation>
    <dataValidation type="list" allowBlank="1" showInputMessage="1" showErrorMessage="1" sqref="P4:P54" xr:uid="{5877A92C-2CDA-4082-8BC8-043B3C9E6C7B}">
      <formula1>"NH/SNF ,Home ,Other Inpatient Setting ,Unknown"</formula1>
    </dataValidation>
    <dataValidation type="list" allowBlank="1" showInputMessage="1" showErrorMessage="1" sqref="F4:F54" xr:uid="{C2922911-6C5C-42E7-ADCD-0529E33B0933}">
      <formula1>"Hospital,HHA,Home,Hospice,Other"</formula1>
    </dataValidation>
    <dataValidation type="custom" allowBlank="1" showInputMessage="1" showErrorMessage="1" sqref="AD4:AD54" xr:uid="{5019BC9D-6EAA-403C-BF69-97760187F08F}">
      <formula1>""</formula1>
    </dataValidation>
    <dataValidation type="list" allowBlank="1" showInputMessage="1" showErrorMessage="1" sqref="T4:T54" xr:uid="{DAFE4F1E-959F-4E4F-B844-FA49AD570CA9}">
      <formula1>INDIRECT("Specimen_Source[Specimen Source]")</formula1>
    </dataValidation>
    <dataValidation type="list" allowBlank="1" showInputMessage="1" showErrorMessage="1" sqref="J4:J54" xr:uid="{0614068B-AB1A-4CEC-A52F-7613A34FDDEA}">
      <formula1>INDIRECT("Infection_type[infection type]")</formula1>
    </dataValidation>
    <dataValidation type="list" allowBlank="1" showInputMessage="1" showErrorMessage="1" sqref="U4:U54 AE4:AF54 O4:O54 Q4:Q54 AI4:AI54" xr:uid="{C4271FF9-21EB-44D0-BE38-2339ACC1BFED}">
      <formula1>"Yes, No"</formula1>
    </dataValidation>
    <dataValidation type="list" allowBlank="1" showInputMessage="1" showErrorMessage="1" sqref="L4:L54" xr:uid="{07CCD8D8-C993-40AA-9319-70D19434B9FF}">
      <formula1>INDIRECT("Device_Type[Device_Type]")</formula1>
    </dataValidation>
    <dataValidation type="list" allowBlank="1" showInputMessage="1" showErrorMessage="1" sqref="H4:I54" xr:uid="{B5C520F3-CBA7-4610-B199-E0BEAB78B424}">
      <formula1>"Yes, No, Unknown"</formula1>
    </dataValidation>
  </dataValidations>
  <pageMargins left="0.7" right="0.7" top="0.75" bottom="0.75" header="0.3" footer="0.3"/>
  <pageSetup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43D84-A4F8-45CB-A925-1B580771C512}">
  <dimension ref="A1:AK54"/>
  <sheetViews>
    <sheetView showGridLines="0" zoomScaleNormal="100" workbookViewId="0">
      <pane xSplit="3" ySplit="3" topLeftCell="D4" activePane="bottomRight" state="frozen"/>
      <selection pane="topRight" activeCell="W1" sqref="W1"/>
      <selection pane="bottomLeft" activeCell="W1" sqref="W1"/>
      <selection pane="bottomRight" activeCell="A2" sqref="A2:C2"/>
    </sheetView>
  </sheetViews>
  <sheetFormatPr defaultColWidth="9.140625" defaultRowHeight="15" x14ac:dyDescent="0.25"/>
  <cols>
    <col min="1" max="1" width="13.42578125" style="7" customWidth="1"/>
    <col min="2" max="3" width="11" style="7" customWidth="1"/>
    <col min="4" max="4" width="14.28515625" style="7" bestFit="1" customWidth="1"/>
    <col min="5" max="9" width="14.28515625" style="7" customWidth="1"/>
    <col min="10" max="10" width="27.7109375" style="7" customWidth="1"/>
    <col min="11" max="11" width="14.140625" style="7" customWidth="1"/>
    <col min="12" max="12" width="12" style="7" customWidth="1"/>
    <col min="13" max="13" width="16.5703125" style="7" customWidth="1"/>
    <col min="14" max="14" width="14.85546875" style="7" customWidth="1"/>
    <col min="15" max="15" width="13.42578125" style="7" customWidth="1"/>
    <col min="16" max="16" width="19.7109375" style="7" customWidth="1"/>
    <col min="17" max="17" width="12" style="7" customWidth="1"/>
    <col min="18" max="18" width="13.140625" style="7" customWidth="1"/>
    <col min="19" max="19" width="15" style="7" bestFit="1" customWidth="1"/>
    <col min="20" max="20" width="12" style="7" customWidth="1"/>
    <col min="21" max="21" width="14.7109375" style="7" customWidth="1"/>
    <col min="22" max="22" width="12" style="7" customWidth="1"/>
    <col min="23" max="23" width="18" style="7" customWidth="1"/>
    <col min="24" max="24" width="18.28515625" style="7" customWidth="1"/>
    <col min="25" max="25" width="35" style="7" customWidth="1"/>
    <col min="26" max="26" width="19.140625" style="7" customWidth="1"/>
    <col min="27" max="27" width="13.140625" style="7" bestFit="1" customWidth="1"/>
    <col min="28" max="28" width="14.7109375" style="7" customWidth="1"/>
    <col min="29" max="29" width="14.85546875" style="7" customWidth="1"/>
    <col min="30" max="30" width="12" style="7" customWidth="1"/>
    <col min="31" max="31" width="23.42578125" style="7" customWidth="1"/>
    <col min="32" max="32" width="18.28515625" style="7" customWidth="1"/>
    <col min="33" max="33" width="17.85546875" style="7" customWidth="1"/>
    <col min="34" max="35" width="19.28515625" style="7" customWidth="1"/>
    <col min="36" max="36" width="13" style="7" bestFit="1" customWidth="1"/>
    <col min="37" max="37" width="11.85546875" style="7" bestFit="1" customWidth="1"/>
    <col min="38" max="16384" width="9.140625" style="7"/>
  </cols>
  <sheetData>
    <row r="1" spans="1:37" ht="39" customHeight="1" x14ac:dyDescent="0.55000000000000004">
      <c r="A1" s="72" t="s">
        <v>111</v>
      </c>
      <c r="B1" s="72"/>
      <c r="C1" s="72"/>
      <c r="D1" s="40" t="s">
        <v>239</v>
      </c>
    </row>
    <row r="2" spans="1:37" s="18" customFormat="1" x14ac:dyDescent="0.25">
      <c r="A2" s="67" t="s">
        <v>306</v>
      </c>
      <c r="B2" s="68"/>
      <c r="C2" s="68"/>
      <c r="D2" s="70" t="s">
        <v>76</v>
      </c>
      <c r="E2" s="70"/>
      <c r="F2" s="70"/>
      <c r="G2" s="71"/>
      <c r="H2" s="33"/>
      <c r="I2" s="33"/>
      <c r="J2" s="85" t="s">
        <v>77</v>
      </c>
      <c r="K2" s="86"/>
      <c r="L2" s="87"/>
      <c r="M2" s="88" t="s">
        <v>78</v>
      </c>
      <c r="N2" s="70"/>
      <c r="O2" s="70"/>
      <c r="P2" s="71"/>
      <c r="Q2" s="89" t="s">
        <v>79</v>
      </c>
      <c r="R2" s="89"/>
      <c r="S2" s="89"/>
      <c r="T2" s="89"/>
      <c r="U2" s="89"/>
      <c r="V2" s="89"/>
      <c r="W2" s="88" t="s">
        <v>253</v>
      </c>
      <c r="X2" s="70"/>
      <c r="Y2" s="70"/>
      <c r="Z2" s="70"/>
      <c r="AA2" s="70"/>
      <c r="AB2" s="70"/>
      <c r="AC2" s="70"/>
      <c r="AD2" s="70"/>
      <c r="AE2" s="70"/>
      <c r="AF2" s="70"/>
      <c r="AG2" s="70"/>
      <c r="AH2" s="71"/>
      <c r="AI2" s="90" t="s">
        <v>80</v>
      </c>
      <c r="AJ2" s="91"/>
      <c r="AK2" s="91"/>
    </row>
    <row r="3" spans="1:37" s="19" customFormat="1" ht="90" x14ac:dyDescent="0.25">
      <c r="A3" s="5" t="s">
        <v>81</v>
      </c>
      <c r="B3" s="5" t="s">
        <v>82</v>
      </c>
      <c r="C3" s="5" t="s">
        <v>83</v>
      </c>
      <c r="D3" s="5" t="s">
        <v>84</v>
      </c>
      <c r="E3" s="5" t="s">
        <v>85</v>
      </c>
      <c r="F3" s="5" t="s">
        <v>86</v>
      </c>
      <c r="G3" s="5" t="s">
        <v>87</v>
      </c>
      <c r="H3" s="5" t="s">
        <v>236</v>
      </c>
      <c r="I3" s="5" t="s">
        <v>237</v>
      </c>
      <c r="J3" s="5" t="s">
        <v>88</v>
      </c>
      <c r="K3" s="5" t="s">
        <v>89</v>
      </c>
      <c r="L3" s="5" t="s">
        <v>90</v>
      </c>
      <c r="M3" s="5" t="s">
        <v>91</v>
      </c>
      <c r="N3" s="5" t="s">
        <v>92</v>
      </c>
      <c r="O3" s="5" t="s">
        <v>93</v>
      </c>
      <c r="P3" s="38" t="s">
        <v>235</v>
      </c>
      <c r="Q3" s="5" t="s">
        <v>94</v>
      </c>
      <c r="R3" s="5" t="s">
        <v>95</v>
      </c>
      <c r="S3" s="5" t="s">
        <v>96</v>
      </c>
      <c r="T3" s="5" t="s">
        <v>97</v>
      </c>
      <c r="U3" s="5" t="s">
        <v>305</v>
      </c>
      <c r="V3" s="5" t="s">
        <v>98</v>
      </c>
      <c r="W3" s="5" t="s">
        <v>262</v>
      </c>
      <c r="X3" s="5" t="s">
        <v>254</v>
      </c>
      <c r="Y3" s="5" t="s">
        <v>255</v>
      </c>
      <c r="Z3" s="5" t="s">
        <v>99</v>
      </c>
      <c r="AA3" s="5" t="s">
        <v>256</v>
      </c>
      <c r="AB3" s="5" t="s">
        <v>257</v>
      </c>
      <c r="AC3" s="5" t="s">
        <v>258</v>
      </c>
      <c r="AD3" s="5" t="s">
        <v>100</v>
      </c>
      <c r="AE3" s="5" t="s">
        <v>101</v>
      </c>
      <c r="AF3" s="5" t="s">
        <v>259</v>
      </c>
      <c r="AG3" s="5" t="s">
        <v>260</v>
      </c>
      <c r="AH3" s="5" t="s">
        <v>261</v>
      </c>
      <c r="AI3" s="20" t="s">
        <v>102</v>
      </c>
      <c r="AJ3" s="20" t="s">
        <v>252</v>
      </c>
      <c r="AK3" s="20" t="s">
        <v>103</v>
      </c>
    </row>
    <row r="4" spans="1:37" x14ac:dyDescent="0.25">
      <c r="A4" s="6"/>
      <c r="B4" s="6"/>
      <c r="C4" s="6"/>
      <c r="D4" s="8"/>
      <c r="E4" s="8"/>
      <c r="F4" s="6"/>
      <c r="G4" s="6"/>
      <c r="H4" s="6"/>
      <c r="I4" s="6"/>
      <c r="J4" s="6"/>
      <c r="K4" s="8"/>
      <c r="L4" s="6"/>
      <c r="M4" s="8"/>
      <c r="N4" s="8"/>
      <c r="O4" s="6"/>
      <c r="P4" s="6"/>
      <c r="Q4" s="6"/>
      <c r="R4" s="8"/>
      <c r="S4" s="6"/>
      <c r="T4" s="6"/>
      <c r="U4" s="6"/>
      <c r="V4" s="6"/>
      <c r="W4" s="64" t="str">
        <f>IF(X4="","",IFERROR(_xlfn.XLOOKUP(X4,Lookups!$H:$H,Lookups!$G:$G,""),""))</f>
        <v/>
      </c>
      <c r="X4" s="6"/>
      <c r="Y4" s="39" t="str">
        <f>IF(X4="","",IFERROR(_xlfn.XLOOKUP(X4,Lookups!$H:$H,Lookups!$I:$I,""),""))</f>
        <v/>
      </c>
      <c r="Z4" s="6"/>
      <c r="AA4" s="6"/>
      <c r="AB4" s="8"/>
      <c r="AC4" s="8"/>
      <c r="AD4" s="39" t="str">
        <f t="shared" ref="AD4:AD51" si="0">IF(OR(ISBLANK(AB4),ISBLANK(AC4)),"",(AC4-AB4)+1)</f>
        <v/>
      </c>
      <c r="AE4" s="6"/>
      <c r="AF4" s="6"/>
      <c r="AG4" s="6"/>
      <c r="AH4" s="39" t="str">
        <f>IF(AG4="","",IFERROR(_xlfn.XLOOKUP(AG4,Lookups!$H$2:$H$103,Lookups!$I$2:$I$103,""),""))</f>
        <v/>
      </c>
      <c r="AI4" s="6"/>
      <c r="AJ4" s="47"/>
      <c r="AK4" s="8"/>
    </row>
    <row r="5" spans="1:37" x14ac:dyDescent="0.25">
      <c r="A5" s="6"/>
      <c r="B5" s="6"/>
      <c r="C5" s="6"/>
      <c r="D5" s="8"/>
      <c r="E5" s="8"/>
      <c r="F5" s="6"/>
      <c r="G5" s="6"/>
      <c r="H5" s="6"/>
      <c r="I5" s="6"/>
      <c r="J5" s="6"/>
      <c r="K5" s="8"/>
      <c r="L5" s="6"/>
      <c r="M5" s="8"/>
      <c r="N5" s="8"/>
      <c r="O5" s="6"/>
      <c r="P5" s="6"/>
      <c r="Q5" s="6"/>
      <c r="R5" s="8"/>
      <c r="S5" s="6"/>
      <c r="T5" s="6"/>
      <c r="U5" s="6"/>
      <c r="V5" s="6"/>
      <c r="W5" s="64" t="str">
        <f>IF(X5="","",IFERROR(_xlfn.XLOOKUP(X5,Lookups!$H:$H,Lookups!$G:$G,""),""))</f>
        <v/>
      </c>
      <c r="X5" s="6"/>
      <c r="Y5" s="39" t="str">
        <f>IF(X5="","",IFERROR(_xlfn.XLOOKUP(X5,Lookups!$H:$H,Lookups!$I:$I,""),""))</f>
        <v/>
      </c>
      <c r="Z5" s="6"/>
      <c r="AA5" s="6"/>
      <c r="AB5" s="8"/>
      <c r="AC5" s="8"/>
      <c r="AD5" s="39" t="str">
        <f t="shared" si="0"/>
        <v/>
      </c>
      <c r="AE5" s="6"/>
      <c r="AF5" s="6"/>
      <c r="AG5" s="6"/>
      <c r="AH5" s="39" t="str">
        <f>IF(AG5="","",IFERROR(_xlfn.XLOOKUP(AG5,Lookups!$H$2:$H$103,Lookups!$I$2:$I$103,""),""))</f>
        <v/>
      </c>
      <c r="AI5" s="6"/>
      <c r="AJ5" s="47"/>
      <c r="AK5" s="8"/>
    </row>
    <row r="6" spans="1:37" x14ac:dyDescent="0.25">
      <c r="A6" s="6"/>
      <c r="B6" s="6"/>
      <c r="C6" s="6"/>
      <c r="D6" s="8"/>
      <c r="E6" s="8"/>
      <c r="F6" s="6"/>
      <c r="G6" s="6"/>
      <c r="H6" s="6"/>
      <c r="I6" s="6"/>
      <c r="J6" s="6"/>
      <c r="K6" s="8"/>
      <c r="L6" s="6"/>
      <c r="M6" s="8"/>
      <c r="N6" s="8"/>
      <c r="O6" s="6"/>
      <c r="P6" s="6"/>
      <c r="Q6" s="6"/>
      <c r="R6" s="8"/>
      <c r="S6" s="6"/>
      <c r="T6" s="6"/>
      <c r="U6" s="6"/>
      <c r="V6" s="6"/>
      <c r="W6" s="64" t="str">
        <f>IF(X6="","",IFERROR(_xlfn.XLOOKUP(X6,Lookups!$H:$H,Lookups!$G:$G,""),""))</f>
        <v/>
      </c>
      <c r="X6" s="6"/>
      <c r="Y6" s="39" t="str">
        <f>IF(X6="","",IFERROR(_xlfn.XLOOKUP(X6,Lookups!$H:$H,Lookups!$I:$I,""),""))</f>
        <v/>
      </c>
      <c r="Z6" s="6"/>
      <c r="AA6" s="6"/>
      <c r="AB6" s="8"/>
      <c r="AC6" s="8"/>
      <c r="AD6" s="39" t="str">
        <f t="shared" si="0"/>
        <v/>
      </c>
      <c r="AE6" s="6"/>
      <c r="AF6" s="6"/>
      <c r="AG6" s="6"/>
      <c r="AH6" s="39" t="str">
        <f>IF(AG6="","",IFERROR(_xlfn.XLOOKUP(AG6,Lookups!$H$2:$H$103,Lookups!$I$2:$I$103,""),""))</f>
        <v/>
      </c>
      <c r="AI6" s="6"/>
      <c r="AJ6" s="47"/>
      <c r="AK6" s="8"/>
    </row>
    <row r="7" spans="1:37" x14ac:dyDescent="0.25">
      <c r="A7" s="6"/>
      <c r="B7" s="6"/>
      <c r="C7" s="6"/>
      <c r="D7" s="8"/>
      <c r="E7" s="8"/>
      <c r="F7" s="6"/>
      <c r="G7" s="6"/>
      <c r="H7" s="6"/>
      <c r="I7" s="6"/>
      <c r="J7" s="6"/>
      <c r="K7" s="8"/>
      <c r="L7" s="6"/>
      <c r="M7" s="8"/>
      <c r="N7" s="8"/>
      <c r="O7" s="6"/>
      <c r="P7" s="6"/>
      <c r="Q7" s="6"/>
      <c r="R7" s="8"/>
      <c r="S7" s="6"/>
      <c r="T7" s="6"/>
      <c r="U7" s="6"/>
      <c r="V7" s="6"/>
      <c r="W7" s="64" t="str">
        <f>IF(X7="","",IFERROR(_xlfn.XLOOKUP(X7,Lookups!$H:$H,Lookups!$G:$G,""),""))</f>
        <v/>
      </c>
      <c r="X7" s="6"/>
      <c r="Y7" s="39" t="str">
        <f>IF(X7="","",IFERROR(_xlfn.XLOOKUP(X7,Lookups!$H:$H,Lookups!$I:$I,""),""))</f>
        <v/>
      </c>
      <c r="Z7" s="6"/>
      <c r="AA7" s="6"/>
      <c r="AB7" s="8"/>
      <c r="AC7" s="8"/>
      <c r="AD7" s="39" t="str">
        <f t="shared" si="0"/>
        <v/>
      </c>
      <c r="AE7" s="6"/>
      <c r="AF7" s="6"/>
      <c r="AG7" s="6"/>
      <c r="AH7" s="39" t="str">
        <f>IF(AG7="","",IFERROR(_xlfn.XLOOKUP(AG7,Lookups!$H$2:$H$103,Lookups!$I$2:$I$103,""),""))</f>
        <v/>
      </c>
      <c r="AI7" s="6"/>
      <c r="AJ7" s="47"/>
      <c r="AK7" s="8"/>
    </row>
    <row r="8" spans="1:37" x14ac:dyDescent="0.25">
      <c r="A8" s="6"/>
      <c r="B8" s="6"/>
      <c r="C8" s="6"/>
      <c r="D8" s="8"/>
      <c r="E8" s="8"/>
      <c r="F8" s="6"/>
      <c r="G8" s="6"/>
      <c r="H8" s="6"/>
      <c r="I8" s="6"/>
      <c r="J8" s="6"/>
      <c r="K8" s="8"/>
      <c r="L8" s="6"/>
      <c r="M8" s="8"/>
      <c r="N8" s="8"/>
      <c r="O8" s="6"/>
      <c r="P8" s="6"/>
      <c r="Q8" s="6"/>
      <c r="R8" s="8"/>
      <c r="S8" s="6"/>
      <c r="T8" s="6"/>
      <c r="U8" s="6"/>
      <c r="V8" s="6"/>
      <c r="W8" s="64" t="str">
        <f>IF(X8="","",IFERROR(_xlfn.XLOOKUP(X8,Lookups!$H:$H,Lookups!$G:$G,""),""))</f>
        <v/>
      </c>
      <c r="X8" s="6"/>
      <c r="Y8" s="39" t="str">
        <f>IF(X8="","",IFERROR(_xlfn.XLOOKUP(X8,Lookups!$H:$H,Lookups!$I:$I,""),""))</f>
        <v/>
      </c>
      <c r="Z8" s="6"/>
      <c r="AA8" s="6"/>
      <c r="AB8" s="8"/>
      <c r="AC8" s="8"/>
      <c r="AD8" s="39" t="str">
        <f t="shared" si="0"/>
        <v/>
      </c>
      <c r="AE8" s="6"/>
      <c r="AF8" s="6"/>
      <c r="AG8" s="6"/>
      <c r="AH8" s="39" t="str">
        <f>IF(AG8="","",IFERROR(_xlfn.XLOOKUP(AG8,Lookups!$H$2:$H$103,Lookups!$I$2:$I$103,""),""))</f>
        <v/>
      </c>
      <c r="AI8" s="6"/>
      <c r="AJ8" s="47"/>
      <c r="AK8" s="8"/>
    </row>
    <row r="9" spans="1:37" x14ac:dyDescent="0.25">
      <c r="A9" s="6"/>
      <c r="B9" s="6"/>
      <c r="C9" s="6"/>
      <c r="D9" s="8"/>
      <c r="E9" s="8"/>
      <c r="F9" s="6"/>
      <c r="G9" s="6"/>
      <c r="H9" s="6"/>
      <c r="I9" s="6"/>
      <c r="J9" s="6"/>
      <c r="K9" s="8"/>
      <c r="L9" s="6"/>
      <c r="M9" s="8"/>
      <c r="N9" s="8"/>
      <c r="O9" s="6"/>
      <c r="P9" s="6"/>
      <c r="Q9" s="6"/>
      <c r="R9" s="8"/>
      <c r="S9" s="6"/>
      <c r="T9" s="6"/>
      <c r="U9" s="6"/>
      <c r="V9" s="6"/>
      <c r="W9" s="64" t="str">
        <f>IF(X9="","",IFERROR(_xlfn.XLOOKUP(X9,Lookups!$H:$H,Lookups!$G:$G,""),""))</f>
        <v/>
      </c>
      <c r="X9" s="6"/>
      <c r="Y9" s="39" t="str">
        <f>IF(X9="","",IFERROR(_xlfn.XLOOKUP(X9,Lookups!$H:$H,Lookups!$I:$I,""),""))</f>
        <v/>
      </c>
      <c r="Z9" s="6"/>
      <c r="AA9" s="6"/>
      <c r="AB9" s="8"/>
      <c r="AC9" s="8"/>
      <c r="AD9" s="39" t="str">
        <f t="shared" si="0"/>
        <v/>
      </c>
      <c r="AE9" s="6"/>
      <c r="AF9" s="6"/>
      <c r="AG9" s="6"/>
      <c r="AH9" s="39" t="str">
        <f>IF(AG9="","",IFERROR(_xlfn.XLOOKUP(AG9,Lookups!$H$2:$H$103,Lookups!$I$2:$I$103,""),""))</f>
        <v/>
      </c>
      <c r="AI9" s="6"/>
      <c r="AJ9" s="47"/>
      <c r="AK9" s="8"/>
    </row>
    <row r="10" spans="1:37" x14ac:dyDescent="0.25">
      <c r="A10" s="6"/>
      <c r="B10" s="6"/>
      <c r="C10" s="6"/>
      <c r="D10" s="8"/>
      <c r="E10" s="8"/>
      <c r="F10" s="6"/>
      <c r="G10" s="6"/>
      <c r="H10" s="6"/>
      <c r="I10" s="6"/>
      <c r="J10" s="6"/>
      <c r="K10" s="8"/>
      <c r="L10" s="6"/>
      <c r="M10" s="8"/>
      <c r="N10" s="8"/>
      <c r="O10" s="6"/>
      <c r="P10" s="6"/>
      <c r="Q10" s="6"/>
      <c r="R10" s="8"/>
      <c r="S10" s="6"/>
      <c r="T10" s="6"/>
      <c r="U10" s="6"/>
      <c r="V10" s="6"/>
      <c r="W10" s="64" t="str">
        <f>IF(X10="","",IFERROR(_xlfn.XLOOKUP(X10,Lookups!$H:$H,Lookups!$G:$G,""),""))</f>
        <v/>
      </c>
      <c r="X10" s="6"/>
      <c r="Y10" s="39" t="str">
        <f>IF(X10="","",IFERROR(_xlfn.XLOOKUP(X10,Lookups!$H:$H,Lookups!$I:$I,""),""))</f>
        <v/>
      </c>
      <c r="Z10" s="6"/>
      <c r="AA10" s="6"/>
      <c r="AB10" s="8"/>
      <c r="AC10" s="8"/>
      <c r="AD10" s="39" t="str">
        <f t="shared" si="0"/>
        <v/>
      </c>
      <c r="AE10" s="6"/>
      <c r="AF10" s="6"/>
      <c r="AG10" s="6"/>
      <c r="AH10" s="39" t="str">
        <f>IF(AG10="","",IFERROR(_xlfn.XLOOKUP(AG10,Lookups!$H$2:$H$103,Lookups!$I$2:$I$103,""),""))</f>
        <v/>
      </c>
      <c r="AI10" s="6"/>
      <c r="AJ10" s="47"/>
      <c r="AK10" s="8"/>
    </row>
    <row r="11" spans="1:37" x14ac:dyDescent="0.25">
      <c r="A11" s="6"/>
      <c r="B11" s="6"/>
      <c r="C11" s="6"/>
      <c r="D11" s="8"/>
      <c r="E11" s="8"/>
      <c r="F11" s="6"/>
      <c r="G11" s="6"/>
      <c r="H11" s="6"/>
      <c r="I11" s="6"/>
      <c r="J11" s="6"/>
      <c r="K11" s="8"/>
      <c r="L11" s="6"/>
      <c r="M11" s="8"/>
      <c r="N11" s="8"/>
      <c r="O11" s="6"/>
      <c r="P11" s="6"/>
      <c r="Q11" s="6"/>
      <c r="R11" s="8"/>
      <c r="S11" s="6"/>
      <c r="T11" s="6"/>
      <c r="U11" s="6"/>
      <c r="V11" s="6"/>
      <c r="W11" s="64" t="str">
        <f>IF(X11="","",IFERROR(_xlfn.XLOOKUP(X11,Lookups!$H:$H,Lookups!$G:$G,""),""))</f>
        <v/>
      </c>
      <c r="X11" s="6"/>
      <c r="Y11" s="39" t="str">
        <f>IF(X11="","",IFERROR(_xlfn.XLOOKUP(X11,Lookups!$H:$H,Lookups!$I:$I,""),""))</f>
        <v/>
      </c>
      <c r="Z11" s="6"/>
      <c r="AA11" s="6"/>
      <c r="AB11" s="8"/>
      <c r="AC11" s="8"/>
      <c r="AD11" s="39" t="str">
        <f t="shared" si="0"/>
        <v/>
      </c>
      <c r="AE11" s="6"/>
      <c r="AF11" s="6"/>
      <c r="AG11" s="6"/>
      <c r="AH11" s="39" t="str">
        <f>IF(AG11="","",IFERROR(_xlfn.XLOOKUP(AG11,Lookups!$H$2:$H$103,Lookups!$I$2:$I$103,""),""))</f>
        <v/>
      </c>
      <c r="AI11" s="6"/>
      <c r="AJ11" s="47"/>
      <c r="AK11" s="8"/>
    </row>
    <row r="12" spans="1:37" x14ac:dyDescent="0.25">
      <c r="A12" s="6"/>
      <c r="B12" s="6"/>
      <c r="C12" s="6"/>
      <c r="D12" s="8"/>
      <c r="E12" s="8"/>
      <c r="F12" s="6"/>
      <c r="G12" s="6"/>
      <c r="H12" s="6"/>
      <c r="I12" s="6"/>
      <c r="J12" s="6"/>
      <c r="K12" s="8"/>
      <c r="L12" s="6"/>
      <c r="M12" s="8"/>
      <c r="N12" s="8"/>
      <c r="O12" s="6"/>
      <c r="P12" s="6"/>
      <c r="Q12" s="6"/>
      <c r="R12" s="8"/>
      <c r="S12" s="6"/>
      <c r="T12" s="6"/>
      <c r="U12" s="6"/>
      <c r="V12" s="6"/>
      <c r="W12" s="64" t="str">
        <f>IF(X12="","",IFERROR(_xlfn.XLOOKUP(X12,Lookups!$H:$H,Lookups!$G:$G,""),""))</f>
        <v/>
      </c>
      <c r="X12" s="6"/>
      <c r="Y12" s="39" t="str">
        <f>IF(X12="","",IFERROR(_xlfn.XLOOKUP(X12,Lookups!$H:$H,Lookups!$I:$I,""),""))</f>
        <v/>
      </c>
      <c r="Z12" s="6"/>
      <c r="AA12" s="6"/>
      <c r="AB12" s="8"/>
      <c r="AC12" s="8"/>
      <c r="AD12" s="39" t="str">
        <f t="shared" si="0"/>
        <v/>
      </c>
      <c r="AE12" s="6"/>
      <c r="AF12" s="6"/>
      <c r="AG12" s="6"/>
      <c r="AH12" s="39" t="str">
        <f>IF(AG12="","",IFERROR(_xlfn.XLOOKUP(AG12,Lookups!$H$2:$H$103,Lookups!$I$2:$I$103,""),""))</f>
        <v/>
      </c>
      <c r="AI12" s="6"/>
      <c r="AJ12" s="47"/>
      <c r="AK12" s="8"/>
    </row>
    <row r="13" spans="1:37" x14ac:dyDescent="0.25">
      <c r="A13" s="6"/>
      <c r="B13" s="6"/>
      <c r="C13" s="6"/>
      <c r="D13" s="8"/>
      <c r="E13" s="8"/>
      <c r="F13" s="6"/>
      <c r="G13" s="6"/>
      <c r="H13" s="6"/>
      <c r="I13" s="6"/>
      <c r="J13" s="6"/>
      <c r="K13" s="8"/>
      <c r="L13" s="6"/>
      <c r="M13" s="8"/>
      <c r="N13" s="8"/>
      <c r="O13" s="6"/>
      <c r="P13" s="6"/>
      <c r="Q13" s="6"/>
      <c r="R13" s="8"/>
      <c r="S13" s="6"/>
      <c r="T13" s="6"/>
      <c r="U13" s="6"/>
      <c r="V13" s="6"/>
      <c r="W13" s="64" t="str">
        <f>IF(X13="","",IFERROR(_xlfn.XLOOKUP(X13,Lookups!$H:$H,Lookups!$G:$G,""),""))</f>
        <v/>
      </c>
      <c r="X13" s="6"/>
      <c r="Y13" s="39" t="str">
        <f>IF(X13="","",IFERROR(_xlfn.XLOOKUP(X13,Lookups!$H:$H,Lookups!$I:$I,""),""))</f>
        <v/>
      </c>
      <c r="Z13" s="6"/>
      <c r="AA13" s="6"/>
      <c r="AB13" s="8"/>
      <c r="AC13" s="8"/>
      <c r="AD13" s="39" t="str">
        <f t="shared" si="0"/>
        <v/>
      </c>
      <c r="AE13" s="6"/>
      <c r="AF13" s="6"/>
      <c r="AG13" s="6"/>
      <c r="AH13" s="39" t="str">
        <f>IF(AG13="","",IFERROR(_xlfn.XLOOKUP(AG13,Lookups!$H$2:$H$103,Lookups!$I$2:$I$103,""),""))</f>
        <v/>
      </c>
      <c r="AI13" s="6"/>
      <c r="AJ13" s="47"/>
      <c r="AK13" s="8"/>
    </row>
    <row r="14" spans="1:37" x14ac:dyDescent="0.25">
      <c r="A14" s="6"/>
      <c r="B14" s="6"/>
      <c r="C14" s="6"/>
      <c r="D14" s="8"/>
      <c r="E14" s="8"/>
      <c r="F14" s="6"/>
      <c r="G14" s="6"/>
      <c r="H14" s="6"/>
      <c r="I14" s="6"/>
      <c r="J14" s="6"/>
      <c r="K14" s="8"/>
      <c r="L14" s="6"/>
      <c r="M14" s="8"/>
      <c r="N14" s="8"/>
      <c r="O14" s="6"/>
      <c r="P14" s="6"/>
      <c r="Q14" s="6"/>
      <c r="R14" s="8"/>
      <c r="S14" s="6"/>
      <c r="T14" s="6"/>
      <c r="U14" s="6"/>
      <c r="V14" s="6"/>
      <c r="W14" s="64" t="str">
        <f>IF(X14="","",IFERROR(_xlfn.XLOOKUP(X14,Lookups!$H:$H,Lookups!$G:$G,""),""))</f>
        <v/>
      </c>
      <c r="X14" s="6"/>
      <c r="Y14" s="39" t="str">
        <f>IF(X14="","",IFERROR(_xlfn.XLOOKUP(X14,Lookups!$H:$H,Lookups!$I:$I,""),""))</f>
        <v/>
      </c>
      <c r="Z14" s="6"/>
      <c r="AA14" s="6"/>
      <c r="AB14" s="8"/>
      <c r="AC14" s="8"/>
      <c r="AD14" s="39" t="str">
        <f t="shared" si="0"/>
        <v/>
      </c>
      <c r="AE14" s="6"/>
      <c r="AF14" s="6"/>
      <c r="AG14" s="6"/>
      <c r="AH14" s="39" t="str">
        <f>IF(AG14="","",IFERROR(_xlfn.XLOOKUP(AG14,Lookups!$H$2:$H$103,Lookups!$I$2:$I$103,""),""))</f>
        <v/>
      </c>
      <c r="AI14" s="6"/>
      <c r="AJ14" s="47"/>
      <c r="AK14" s="8"/>
    </row>
    <row r="15" spans="1:37" x14ac:dyDescent="0.25">
      <c r="A15" s="6"/>
      <c r="B15" s="6"/>
      <c r="C15" s="6"/>
      <c r="D15" s="8"/>
      <c r="E15" s="8"/>
      <c r="F15" s="6"/>
      <c r="G15" s="6"/>
      <c r="H15" s="6"/>
      <c r="I15" s="6"/>
      <c r="J15" s="6"/>
      <c r="K15" s="8"/>
      <c r="L15" s="6"/>
      <c r="M15" s="8"/>
      <c r="N15" s="8"/>
      <c r="O15" s="6"/>
      <c r="P15" s="6"/>
      <c r="Q15" s="6"/>
      <c r="R15" s="8"/>
      <c r="S15" s="6"/>
      <c r="T15" s="6"/>
      <c r="U15" s="6"/>
      <c r="V15" s="6"/>
      <c r="W15" s="64" t="str">
        <f>IF(X15="","",IFERROR(_xlfn.XLOOKUP(X15,Lookups!$H:$H,Lookups!$G:$G,""),""))</f>
        <v/>
      </c>
      <c r="X15" s="6"/>
      <c r="Y15" s="39" t="str">
        <f>IF(X15="","",IFERROR(_xlfn.XLOOKUP(X15,Lookups!$H:$H,Lookups!$I:$I,""),""))</f>
        <v/>
      </c>
      <c r="Z15" s="6"/>
      <c r="AA15" s="6"/>
      <c r="AB15" s="8"/>
      <c r="AC15" s="8"/>
      <c r="AD15" s="39" t="str">
        <f t="shared" si="0"/>
        <v/>
      </c>
      <c r="AE15" s="6"/>
      <c r="AF15" s="6"/>
      <c r="AG15" s="6"/>
      <c r="AH15" s="39" t="str">
        <f>IF(AG15="","",IFERROR(_xlfn.XLOOKUP(AG15,Lookups!$H$2:$H$103,Lookups!$I$2:$I$103,""),""))</f>
        <v/>
      </c>
      <c r="AI15" s="6"/>
      <c r="AJ15" s="47"/>
      <c r="AK15" s="8"/>
    </row>
    <row r="16" spans="1:37" x14ac:dyDescent="0.25">
      <c r="A16" s="6"/>
      <c r="B16" s="6"/>
      <c r="C16" s="6"/>
      <c r="D16" s="8"/>
      <c r="E16" s="8"/>
      <c r="F16" s="6"/>
      <c r="G16" s="6"/>
      <c r="H16" s="6"/>
      <c r="I16" s="6"/>
      <c r="J16" s="6"/>
      <c r="K16" s="8"/>
      <c r="L16" s="6"/>
      <c r="M16" s="8"/>
      <c r="N16" s="8"/>
      <c r="O16" s="6"/>
      <c r="P16" s="6"/>
      <c r="Q16" s="6"/>
      <c r="R16" s="8"/>
      <c r="S16" s="6"/>
      <c r="T16" s="6"/>
      <c r="U16" s="6"/>
      <c r="V16" s="6"/>
      <c r="W16" s="64" t="str">
        <f>IF(X16="","",IFERROR(_xlfn.XLOOKUP(X16,Lookups!$H:$H,Lookups!$G:$G,""),""))</f>
        <v/>
      </c>
      <c r="X16" s="6"/>
      <c r="Y16" s="39" t="str">
        <f>IF(X16="","",IFERROR(_xlfn.XLOOKUP(X16,Lookups!$H:$H,Lookups!$I:$I,""),""))</f>
        <v/>
      </c>
      <c r="Z16" s="6"/>
      <c r="AA16" s="6"/>
      <c r="AB16" s="8"/>
      <c r="AC16" s="8"/>
      <c r="AD16" s="39" t="str">
        <f t="shared" si="0"/>
        <v/>
      </c>
      <c r="AE16" s="6"/>
      <c r="AF16" s="6"/>
      <c r="AG16" s="6"/>
      <c r="AH16" s="39" t="str">
        <f>IF(AG16="","",IFERROR(_xlfn.XLOOKUP(AG16,Lookups!$H$2:$H$103,Lookups!$I$2:$I$103,""),""))</f>
        <v/>
      </c>
      <c r="AI16" s="6"/>
      <c r="AJ16" s="47"/>
      <c r="AK16" s="8"/>
    </row>
    <row r="17" spans="1:37" x14ac:dyDescent="0.25">
      <c r="A17" s="6"/>
      <c r="B17" s="6"/>
      <c r="C17" s="6"/>
      <c r="D17" s="8"/>
      <c r="E17" s="8"/>
      <c r="F17" s="6"/>
      <c r="G17" s="6"/>
      <c r="H17" s="6"/>
      <c r="I17" s="6"/>
      <c r="J17" s="6"/>
      <c r="K17" s="8"/>
      <c r="L17" s="6"/>
      <c r="M17" s="8"/>
      <c r="N17" s="8"/>
      <c r="O17" s="6"/>
      <c r="P17" s="6"/>
      <c r="Q17" s="6"/>
      <c r="R17" s="8"/>
      <c r="S17" s="6"/>
      <c r="T17" s="6"/>
      <c r="U17" s="6"/>
      <c r="V17" s="6"/>
      <c r="W17" s="64" t="str">
        <f>IF(X17="","",IFERROR(_xlfn.XLOOKUP(X17,Lookups!$H:$H,Lookups!$G:$G,""),""))</f>
        <v/>
      </c>
      <c r="X17" s="6"/>
      <c r="Y17" s="39" t="str">
        <f>IF(X17="","",IFERROR(_xlfn.XLOOKUP(X17,Lookups!$H:$H,Lookups!$I:$I,""),""))</f>
        <v/>
      </c>
      <c r="Z17" s="6"/>
      <c r="AA17" s="6"/>
      <c r="AB17" s="8"/>
      <c r="AC17" s="8"/>
      <c r="AD17" s="39" t="str">
        <f t="shared" si="0"/>
        <v/>
      </c>
      <c r="AE17" s="6"/>
      <c r="AF17" s="6"/>
      <c r="AG17" s="6"/>
      <c r="AH17" s="39" t="str">
        <f>IF(AG17="","",IFERROR(_xlfn.XLOOKUP(AG17,Lookups!$H$2:$H$103,Lookups!$I$2:$I$103,""),""))</f>
        <v/>
      </c>
      <c r="AI17" s="6"/>
      <c r="AJ17" s="47"/>
      <c r="AK17" s="8"/>
    </row>
    <row r="18" spans="1:37" x14ac:dyDescent="0.25">
      <c r="A18" s="6"/>
      <c r="B18" s="6"/>
      <c r="C18" s="6"/>
      <c r="D18" s="8"/>
      <c r="E18" s="8"/>
      <c r="F18" s="6"/>
      <c r="G18" s="6"/>
      <c r="H18" s="6"/>
      <c r="I18" s="6"/>
      <c r="J18" s="6"/>
      <c r="K18" s="8"/>
      <c r="L18" s="6"/>
      <c r="M18" s="8"/>
      <c r="N18" s="8"/>
      <c r="O18" s="6"/>
      <c r="P18" s="6"/>
      <c r="Q18" s="6"/>
      <c r="R18" s="8"/>
      <c r="S18" s="6"/>
      <c r="T18" s="6"/>
      <c r="U18" s="6"/>
      <c r="V18" s="6"/>
      <c r="W18" s="64" t="str">
        <f>IF(X18="","",IFERROR(_xlfn.XLOOKUP(X18,Lookups!$H:$H,Lookups!$G:$G,""),""))</f>
        <v/>
      </c>
      <c r="X18" s="6"/>
      <c r="Y18" s="39" t="str">
        <f>IF(X18="","",IFERROR(_xlfn.XLOOKUP(X18,Lookups!$H:$H,Lookups!$I:$I,""),""))</f>
        <v/>
      </c>
      <c r="Z18" s="6"/>
      <c r="AA18" s="6"/>
      <c r="AB18" s="8"/>
      <c r="AC18" s="8"/>
      <c r="AD18" s="39" t="str">
        <f t="shared" si="0"/>
        <v/>
      </c>
      <c r="AE18" s="6"/>
      <c r="AF18" s="6"/>
      <c r="AG18" s="6"/>
      <c r="AH18" s="39" t="str">
        <f>IF(AG18="","",IFERROR(_xlfn.XLOOKUP(AG18,Lookups!$H$2:$H$103,Lookups!$I$2:$I$103,""),""))</f>
        <v/>
      </c>
      <c r="AI18" s="6"/>
      <c r="AJ18" s="47"/>
      <c r="AK18" s="8"/>
    </row>
    <row r="19" spans="1:37" x14ac:dyDescent="0.25">
      <c r="A19" s="6"/>
      <c r="B19" s="6"/>
      <c r="C19" s="6"/>
      <c r="D19" s="8"/>
      <c r="E19" s="8"/>
      <c r="F19" s="6"/>
      <c r="G19" s="6"/>
      <c r="H19" s="6"/>
      <c r="I19" s="6"/>
      <c r="J19" s="6"/>
      <c r="K19" s="8"/>
      <c r="L19" s="6"/>
      <c r="M19" s="8"/>
      <c r="N19" s="8"/>
      <c r="O19" s="6"/>
      <c r="P19" s="6"/>
      <c r="Q19" s="6"/>
      <c r="R19" s="8"/>
      <c r="S19" s="6"/>
      <c r="T19" s="6"/>
      <c r="U19" s="6"/>
      <c r="V19" s="6"/>
      <c r="W19" s="64" t="str">
        <f>IF(X19="","",IFERROR(_xlfn.XLOOKUP(X19,Lookups!$H:$H,Lookups!$G:$G,""),""))</f>
        <v/>
      </c>
      <c r="X19" s="6"/>
      <c r="Y19" s="39" t="str">
        <f>IF(X19="","",IFERROR(_xlfn.XLOOKUP(X19,Lookups!$H:$H,Lookups!$I:$I,""),""))</f>
        <v/>
      </c>
      <c r="Z19" s="6"/>
      <c r="AA19" s="6"/>
      <c r="AB19" s="8"/>
      <c r="AC19" s="8"/>
      <c r="AD19" s="39" t="str">
        <f t="shared" si="0"/>
        <v/>
      </c>
      <c r="AE19" s="6"/>
      <c r="AF19" s="6"/>
      <c r="AG19" s="6"/>
      <c r="AH19" s="39" t="str">
        <f>IF(AG19="","",IFERROR(_xlfn.XLOOKUP(AG19,Lookups!$H$2:$H$103,Lookups!$I$2:$I$103,""),""))</f>
        <v/>
      </c>
      <c r="AI19" s="6"/>
      <c r="AJ19" s="47"/>
      <c r="AK19" s="8"/>
    </row>
    <row r="20" spans="1:37" x14ac:dyDescent="0.25">
      <c r="A20" s="6"/>
      <c r="B20" s="6"/>
      <c r="C20" s="6"/>
      <c r="D20" s="8"/>
      <c r="E20" s="8"/>
      <c r="F20" s="6"/>
      <c r="G20" s="6"/>
      <c r="H20" s="6"/>
      <c r="I20" s="6"/>
      <c r="J20" s="6"/>
      <c r="K20" s="8"/>
      <c r="L20" s="6"/>
      <c r="M20" s="8"/>
      <c r="N20" s="8"/>
      <c r="O20" s="6"/>
      <c r="P20" s="6"/>
      <c r="Q20" s="6"/>
      <c r="R20" s="8"/>
      <c r="S20" s="6"/>
      <c r="T20" s="6"/>
      <c r="U20" s="6"/>
      <c r="V20" s="6"/>
      <c r="W20" s="64" t="str">
        <f>IF(X20="","",IFERROR(_xlfn.XLOOKUP(X20,Lookups!$H:$H,Lookups!$G:$G,""),""))</f>
        <v/>
      </c>
      <c r="X20" s="6"/>
      <c r="Y20" s="39" t="str">
        <f>IF(X20="","",IFERROR(_xlfn.XLOOKUP(X20,Lookups!$H:$H,Lookups!$I:$I,""),""))</f>
        <v/>
      </c>
      <c r="Z20" s="6"/>
      <c r="AA20" s="6"/>
      <c r="AB20" s="8"/>
      <c r="AC20" s="8"/>
      <c r="AD20" s="39" t="str">
        <f t="shared" si="0"/>
        <v/>
      </c>
      <c r="AE20" s="6"/>
      <c r="AF20" s="6"/>
      <c r="AG20" s="6"/>
      <c r="AH20" s="39" t="str">
        <f>IF(AG20="","",IFERROR(_xlfn.XLOOKUP(AG20,Lookups!$H$2:$H$103,Lookups!$I$2:$I$103,""),""))</f>
        <v/>
      </c>
      <c r="AI20" s="6"/>
      <c r="AJ20" s="47"/>
      <c r="AK20" s="8"/>
    </row>
    <row r="21" spans="1:37" x14ac:dyDescent="0.25">
      <c r="A21" s="6"/>
      <c r="B21" s="6"/>
      <c r="C21" s="6"/>
      <c r="D21" s="8"/>
      <c r="E21" s="8"/>
      <c r="F21" s="6"/>
      <c r="G21" s="6"/>
      <c r="H21" s="6"/>
      <c r="I21" s="6"/>
      <c r="J21" s="6"/>
      <c r="K21" s="8"/>
      <c r="L21" s="6"/>
      <c r="M21" s="8"/>
      <c r="N21" s="8"/>
      <c r="O21" s="6"/>
      <c r="P21" s="6"/>
      <c r="Q21" s="6"/>
      <c r="R21" s="8"/>
      <c r="S21" s="6"/>
      <c r="T21" s="6"/>
      <c r="U21" s="6"/>
      <c r="V21" s="6"/>
      <c r="W21" s="64" t="str">
        <f>IF(X21="","",IFERROR(_xlfn.XLOOKUP(X21,Lookups!$H:$H,Lookups!$G:$G,""),""))</f>
        <v/>
      </c>
      <c r="X21" s="6"/>
      <c r="Y21" s="39" t="str">
        <f>IF(X21="","",IFERROR(_xlfn.XLOOKUP(X21,Lookups!$H:$H,Lookups!$I:$I,""),""))</f>
        <v/>
      </c>
      <c r="Z21" s="6"/>
      <c r="AA21" s="6"/>
      <c r="AB21" s="8"/>
      <c r="AC21" s="8"/>
      <c r="AD21" s="39" t="str">
        <f t="shared" si="0"/>
        <v/>
      </c>
      <c r="AE21" s="6"/>
      <c r="AF21" s="6"/>
      <c r="AG21" s="6"/>
      <c r="AH21" s="39" t="str">
        <f>IF(AG21="","",IFERROR(_xlfn.XLOOKUP(AG21,Lookups!$H$2:$H$103,Lookups!$I$2:$I$103,""),""))</f>
        <v/>
      </c>
      <c r="AI21" s="6"/>
      <c r="AJ21" s="47"/>
      <c r="AK21" s="8"/>
    </row>
    <row r="22" spans="1:37" x14ac:dyDescent="0.25">
      <c r="A22" s="6"/>
      <c r="B22" s="6"/>
      <c r="C22" s="6"/>
      <c r="D22" s="8"/>
      <c r="E22" s="8"/>
      <c r="F22" s="6"/>
      <c r="G22" s="6"/>
      <c r="H22" s="6"/>
      <c r="I22" s="6"/>
      <c r="J22" s="6"/>
      <c r="K22" s="8"/>
      <c r="L22" s="6"/>
      <c r="M22" s="8"/>
      <c r="N22" s="8"/>
      <c r="O22" s="6"/>
      <c r="P22" s="6"/>
      <c r="Q22" s="6"/>
      <c r="R22" s="8"/>
      <c r="S22" s="6"/>
      <c r="T22" s="6"/>
      <c r="U22" s="6"/>
      <c r="V22" s="6"/>
      <c r="W22" s="64" t="str">
        <f>IF(X22="","",IFERROR(_xlfn.XLOOKUP(X22,Lookups!$H:$H,Lookups!$G:$G,""),""))</f>
        <v/>
      </c>
      <c r="X22" s="6"/>
      <c r="Y22" s="39" t="str">
        <f>IF(X22="","",IFERROR(_xlfn.XLOOKUP(X22,Lookups!$H:$H,Lookups!$I:$I,""),""))</f>
        <v/>
      </c>
      <c r="Z22" s="6"/>
      <c r="AA22" s="6"/>
      <c r="AB22" s="8"/>
      <c r="AC22" s="8"/>
      <c r="AD22" s="39" t="str">
        <f t="shared" si="0"/>
        <v/>
      </c>
      <c r="AE22" s="6"/>
      <c r="AF22" s="6"/>
      <c r="AG22" s="6"/>
      <c r="AH22" s="39" t="str">
        <f>IF(AG22="","",IFERROR(_xlfn.XLOOKUP(AG22,Lookups!$H$2:$H$103,Lookups!$I$2:$I$103,""),""))</f>
        <v/>
      </c>
      <c r="AI22" s="6"/>
      <c r="AJ22" s="47"/>
      <c r="AK22" s="8"/>
    </row>
    <row r="23" spans="1:37" x14ac:dyDescent="0.25">
      <c r="A23" s="6"/>
      <c r="B23" s="6"/>
      <c r="C23" s="6"/>
      <c r="D23" s="8"/>
      <c r="E23" s="8"/>
      <c r="F23" s="6"/>
      <c r="G23" s="6"/>
      <c r="H23" s="6"/>
      <c r="I23" s="6"/>
      <c r="J23" s="6"/>
      <c r="K23" s="8"/>
      <c r="L23" s="6"/>
      <c r="M23" s="8"/>
      <c r="N23" s="8"/>
      <c r="O23" s="6"/>
      <c r="P23" s="6"/>
      <c r="Q23" s="6"/>
      <c r="R23" s="8"/>
      <c r="S23" s="6"/>
      <c r="T23" s="6"/>
      <c r="U23" s="6"/>
      <c r="V23" s="6"/>
      <c r="W23" s="64" t="str">
        <f>IF(X23="","",IFERROR(_xlfn.XLOOKUP(X23,Lookups!$H:$H,Lookups!$G:$G,""),""))</f>
        <v/>
      </c>
      <c r="X23" s="6"/>
      <c r="Y23" s="39" t="str">
        <f>IF(X23="","",IFERROR(_xlfn.XLOOKUP(X23,Lookups!$H:$H,Lookups!$I:$I,""),""))</f>
        <v/>
      </c>
      <c r="Z23" s="6"/>
      <c r="AA23" s="6"/>
      <c r="AB23" s="8"/>
      <c r="AC23" s="8"/>
      <c r="AD23" s="39" t="str">
        <f t="shared" si="0"/>
        <v/>
      </c>
      <c r="AE23" s="6"/>
      <c r="AF23" s="6"/>
      <c r="AG23" s="6"/>
      <c r="AH23" s="39" t="str">
        <f>IF(AG23="","",IFERROR(_xlfn.XLOOKUP(AG23,Lookups!$H$2:$H$103,Lookups!$I$2:$I$103,""),""))</f>
        <v/>
      </c>
      <c r="AI23" s="6"/>
      <c r="AJ23" s="47"/>
      <c r="AK23" s="8"/>
    </row>
    <row r="24" spans="1:37" x14ac:dyDescent="0.25">
      <c r="A24" s="6"/>
      <c r="B24" s="6"/>
      <c r="C24" s="6"/>
      <c r="D24" s="8"/>
      <c r="E24" s="8"/>
      <c r="F24" s="6"/>
      <c r="G24" s="6"/>
      <c r="H24" s="6"/>
      <c r="I24" s="6"/>
      <c r="J24" s="6"/>
      <c r="K24" s="8"/>
      <c r="L24" s="6"/>
      <c r="M24" s="8"/>
      <c r="N24" s="8"/>
      <c r="O24" s="6"/>
      <c r="P24" s="6"/>
      <c r="Q24" s="6"/>
      <c r="R24" s="8"/>
      <c r="S24" s="6"/>
      <c r="T24" s="6"/>
      <c r="U24" s="6"/>
      <c r="V24" s="6"/>
      <c r="W24" s="64" t="str">
        <f>IF(X24="","",IFERROR(_xlfn.XLOOKUP(X24,Lookups!$H:$H,Lookups!$G:$G,""),""))</f>
        <v/>
      </c>
      <c r="X24" s="6"/>
      <c r="Y24" s="39" t="str">
        <f>IF(X24="","",IFERROR(_xlfn.XLOOKUP(X24,Lookups!$H:$H,Lookups!$I:$I,""),""))</f>
        <v/>
      </c>
      <c r="Z24" s="6"/>
      <c r="AA24" s="6"/>
      <c r="AB24" s="8"/>
      <c r="AC24" s="8"/>
      <c r="AD24" s="39" t="str">
        <f t="shared" si="0"/>
        <v/>
      </c>
      <c r="AE24" s="6"/>
      <c r="AF24" s="6"/>
      <c r="AG24" s="6"/>
      <c r="AH24" s="39" t="str">
        <f>IF(AG24="","",IFERROR(_xlfn.XLOOKUP(AG24,Lookups!$H$2:$H$103,Lookups!$I$2:$I$103,""),""))</f>
        <v/>
      </c>
      <c r="AI24" s="6"/>
      <c r="AJ24" s="47"/>
      <c r="AK24" s="8"/>
    </row>
    <row r="25" spans="1:37" x14ac:dyDescent="0.25">
      <c r="A25" s="6"/>
      <c r="B25" s="6"/>
      <c r="C25" s="6"/>
      <c r="D25" s="8"/>
      <c r="E25" s="8"/>
      <c r="F25" s="6"/>
      <c r="G25" s="6"/>
      <c r="H25" s="6"/>
      <c r="I25" s="6"/>
      <c r="J25" s="6"/>
      <c r="K25" s="8"/>
      <c r="L25" s="6"/>
      <c r="M25" s="8"/>
      <c r="N25" s="8"/>
      <c r="O25" s="6"/>
      <c r="P25" s="6"/>
      <c r="Q25" s="6"/>
      <c r="R25" s="8"/>
      <c r="S25" s="6"/>
      <c r="T25" s="6"/>
      <c r="U25" s="6"/>
      <c r="V25" s="6"/>
      <c r="W25" s="64" t="str">
        <f>IF(X25="","",IFERROR(_xlfn.XLOOKUP(X25,Lookups!$H:$H,Lookups!$G:$G,""),""))</f>
        <v/>
      </c>
      <c r="X25" s="6"/>
      <c r="Y25" s="39" t="str">
        <f>IF(X25="","",IFERROR(_xlfn.XLOOKUP(X25,Lookups!$H:$H,Lookups!$I:$I,""),""))</f>
        <v/>
      </c>
      <c r="Z25" s="6"/>
      <c r="AA25" s="6"/>
      <c r="AB25" s="8"/>
      <c r="AC25" s="8"/>
      <c r="AD25" s="39" t="str">
        <f t="shared" si="0"/>
        <v/>
      </c>
      <c r="AE25" s="6"/>
      <c r="AF25" s="6"/>
      <c r="AG25" s="6"/>
      <c r="AH25" s="39" t="str">
        <f>IF(AG25="","",IFERROR(_xlfn.XLOOKUP(AG25,Lookups!$H$2:$H$103,Lookups!$I$2:$I$103,""),""))</f>
        <v/>
      </c>
      <c r="AI25" s="6"/>
      <c r="AJ25" s="47"/>
      <c r="AK25" s="8"/>
    </row>
    <row r="26" spans="1:37" x14ac:dyDescent="0.25">
      <c r="A26" s="6"/>
      <c r="B26" s="6"/>
      <c r="C26" s="6"/>
      <c r="D26" s="8"/>
      <c r="E26" s="8"/>
      <c r="F26" s="6"/>
      <c r="G26" s="6"/>
      <c r="H26" s="6"/>
      <c r="I26" s="6"/>
      <c r="J26" s="6"/>
      <c r="K26" s="8"/>
      <c r="L26" s="6"/>
      <c r="M26" s="8"/>
      <c r="N26" s="8"/>
      <c r="O26" s="6"/>
      <c r="P26" s="6"/>
      <c r="Q26" s="6"/>
      <c r="R26" s="8"/>
      <c r="S26" s="6"/>
      <c r="T26" s="6"/>
      <c r="U26" s="6"/>
      <c r="V26" s="6"/>
      <c r="W26" s="64" t="str">
        <f>IF(X26="","",IFERROR(_xlfn.XLOOKUP(X26,Lookups!$H:$H,Lookups!$G:$G,""),""))</f>
        <v/>
      </c>
      <c r="X26" s="6"/>
      <c r="Y26" s="39" t="str">
        <f>IF(X26="","",IFERROR(_xlfn.XLOOKUP(X26,Lookups!$H:$H,Lookups!$I:$I,""),""))</f>
        <v/>
      </c>
      <c r="Z26" s="6"/>
      <c r="AA26" s="6"/>
      <c r="AB26" s="8"/>
      <c r="AC26" s="8"/>
      <c r="AD26" s="39" t="str">
        <f t="shared" si="0"/>
        <v/>
      </c>
      <c r="AE26" s="6"/>
      <c r="AF26" s="6"/>
      <c r="AG26" s="6"/>
      <c r="AH26" s="39" t="str">
        <f>IF(AG26="","",IFERROR(_xlfn.XLOOKUP(AG26,Lookups!$H$2:$H$103,Lookups!$I$2:$I$103,""),""))</f>
        <v/>
      </c>
      <c r="AI26" s="6"/>
      <c r="AJ26" s="47"/>
      <c r="AK26" s="8"/>
    </row>
    <row r="27" spans="1:37" x14ac:dyDescent="0.25">
      <c r="A27" s="6"/>
      <c r="B27" s="6"/>
      <c r="C27" s="6"/>
      <c r="D27" s="8"/>
      <c r="E27" s="8"/>
      <c r="F27" s="6"/>
      <c r="G27" s="6"/>
      <c r="H27" s="6"/>
      <c r="I27" s="6"/>
      <c r="J27" s="6"/>
      <c r="K27" s="8"/>
      <c r="L27" s="6"/>
      <c r="M27" s="8"/>
      <c r="N27" s="8"/>
      <c r="O27" s="6"/>
      <c r="P27" s="6"/>
      <c r="Q27" s="6"/>
      <c r="R27" s="8"/>
      <c r="S27" s="6"/>
      <c r="T27" s="6"/>
      <c r="U27" s="6"/>
      <c r="V27" s="6"/>
      <c r="W27" s="64" t="str">
        <f>IF(X27="","",IFERROR(_xlfn.XLOOKUP(X27,Lookups!$H:$H,Lookups!$G:$G,""),""))</f>
        <v/>
      </c>
      <c r="X27" s="6"/>
      <c r="Y27" s="39" t="str">
        <f>IF(X27="","",IFERROR(_xlfn.XLOOKUP(X27,Lookups!$H:$H,Lookups!$I:$I,""),""))</f>
        <v/>
      </c>
      <c r="Z27" s="6"/>
      <c r="AA27" s="6"/>
      <c r="AB27" s="8"/>
      <c r="AC27" s="8"/>
      <c r="AD27" s="39" t="str">
        <f t="shared" si="0"/>
        <v/>
      </c>
      <c r="AE27" s="6"/>
      <c r="AF27" s="6"/>
      <c r="AG27" s="6"/>
      <c r="AH27" s="39" t="str">
        <f>IF(AG27="","",IFERROR(_xlfn.XLOOKUP(AG27,Lookups!$H$2:$H$103,Lookups!$I$2:$I$103,""),""))</f>
        <v/>
      </c>
      <c r="AI27" s="6"/>
      <c r="AJ27" s="47"/>
      <c r="AK27" s="8"/>
    </row>
    <row r="28" spans="1:37" x14ac:dyDescent="0.25">
      <c r="A28" s="6"/>
      <c r="B28" s="6"/>
      <c r="C28" s="6"/>
      <c r="D28" s="8"/>
      <c r="E28" s="8"/>
      <c r="F28" s="6"/>
      <c r="G28" s="6"/>
      <c r="H28" s="6"/>
      <c r="I28" s="6"/>
      <c r="J28" s="6"/>
      <c r="K28" s="8"/>
      <c r="L28" s="6"/>
      <c r="M28" s="8"/>
      <c r="N28" s="8"/>
      <c r="O28" s="6"/>
      <c r="P28" s="6"/>
      <c r="Q28" s="6"/>
      <c r="R28" s="8"/>
      <c r="S28" s="6"/>
      <c r="T28" s="6"/>
      <c r="U28" s="6"/>
      <c r="V28" s="6"/>
      <c r="W28" s="64" t="str">
        <f>IF(X28="","",IFERROR(_xlfn.XLOOKUP(X28,Lookups!$H:$H,Lookups!$G:$G,""),""))</f>
        <v/>
      </c>
      <c r="X28" s="6"/>
      <c r="Y28" s="39" t="str">
        <f>IF(X28="","",IFERROR(_xlfn.XLOOKUP(X28,Lookups!$H:$H,Lookups!$I:$I,""),""))</f>
        <v/>
      </c>
      <c r="Z28" s="6"/>
      <c r="AA28" s="6"/>
      <c r="AB28" s="8"/>
      <c r="AC28" s="8"/>
      <c r="AD28" s="39" t="str">
        <f t="shared" si="0"/>
        <v/>
      </c>
      <c r="AE28" s="6"/>
      <c r="AF28" s="6"/>
      <c r="AG28" s="6"/>
      <c r="AH28" s="39" t="str">
        <f>IF(AG28="","",IFERROR(_xlfn.XLOOKUP(AG28,Lookups!$H$2:$H$103,Lookups!$I$2:$I$103,""),""))</f>
        <v/>
      </c>
      <c r="AI28" s="6"/>
      <c r="AJ28" s="47"/>
      <c r="AK28" s="8"/>
    </row>
    <row r="29" spans="1:37" x14ac:dyDescent="0.25">
      <c r="A29" s="6"/>
      <c r="B29" s="6"/>
      <c r="C29" s="6"/>
      <c r="D29" s="8"/>
      <c r="E29" s="8"/>
      <c r="F29" s="6"/>
      <c r="G29" s="6"/>
      <c r="H29" s="6"/>
      <c r="I29" s="6"/>
      <c r="J29" s="6"/>
      <c r="K29" s="8"/>
      <c r="L29" s="6"/>
      <c r="M29" s="8"/>
      <c r="N29" s="8"/>
      <c r="O29" s="6"/>
      <c r="P29" s="6"/>
      <c r="Q29" s="6"/>
      <c r="R29" s="8"/>
      <c r="S29" s="6"/>
      <c r="T29" s="6"/>
      <c r="U29" s="6"/>
      <c r="V29" s="6"/>
      <c r="W29" s="64" t="str">
        <f>IF(X29="","",IFERROR(_xlfn.XLOOKUP(X29,Lookups!$H:$H,Lookups!$G:$G,""),""))</f>
        <v/>
      </c>
      <c r="X29" s="6"/>
      <c r="Y29" s="39" t="str">
        <f>IF(X29="","",IFERROR(_xlfn.XLOOKUP(X29,Lookups!$H:$H,Lookups!$I:$I,""),""))</f>
        <v/>
      </c>
      <c r="Z29" s="6"/>
      <c r="AA29" s="6"/>
      <c r="AB29" s="8"/>
      <c r="AC29" s="8"/>
      <c r="AD29" s="39" t="str">
        <f t="shared" si="0"/>
        <v/>
      </c>
      <c r="AE29" s="6"/>
      <c r="AF29" s="6"/>
      <c r="AG29" s="6"/>
      <c r="AH29" s="39" t="str">
        <f>IF(AG29="","",IFERROR(_xlfn.XLOOKUP(AG29,Lookups!$H$2:$H$103,Lookups!$I$2:$I$103,""),""))</f>
        <v/>
      </c>
      <c r="AI29" s="6"/>
      <c r="AJ29" s="47"/>
      <c r="AK29" s="8"/>
    </row>
    <row r="30" spans="1:37" x14ac:dyDescent="0.25">
      <c r="A30" s="6"/>
      <c r="B30" s="6"/>
      <c r="C30" s="6"/>
      <c r="D30" s="8"/>
      <c r="E30" s="8"/>
      <c r="F30" s="6"/>
      <c r="G30" s="6"/>
      <c r="H30" s="6"/>
      <c r="I30" s="6"/>
      <c r="J30" s="6"/>
      <c r="K30" s="8"/>
      <c r="L30" s="6"/>
      <c r="M30" s="8"/>
      <c r="N30" s="8"/>
      <c r="O30" s="6"/>
      <c r="P30" s="6"/>
      <c r="Q30" s="6"/>
      <c r="R30" s="8"/>
      <c r="S30" s="6"/>
      <c r="T30" s="6"/>
      <c r="U30" s="6"/>
      <c r="V30" s="6"/>
      <c r="W30" s="64" t="str">
        <f>IF(X30="","",IFERROR(_xlfn.XLOOKUP(X30,Lookups!$H:$H,Lookups!$G:$G,""),""))</f>
        <v/>
      </c>
      <c r="X30" s="6"/>
      <c r="Y30" s="39" t="str">
        <f>IF(X30="","",IFERROR(_xlfn.XLOOKUP(X30,Lookups!$H:$H,Lookups!$I:$I,""),""))</f>
        <v/>
      </c>
      <c r="Z30" s="6"/>
      <c r="AA30" s="6"/>
      <c r="AB30" s="8"/>
      <c r="AC30" s="8"/>
      <c r="AD30" s="39" t="str">
        <f t="shared" si="0"/>
        <v/>
      </c>
      <c r="AE30" s="6"/>
      <c r="AF30" s="6"/>
      <c r="AG30" s="6"/>
      <c r="AH30" s="39" t="str">
        <f>IF(AG30="","",IFERROR(_xlfn.XLOOKUP(AG30,Lookups!$H$2:$H$103,Lookups!$I$2:$I$103,""),""))</f>
        <v/>
      </c>
      <c r="AI30" s="6"/>
      <c r="AJ30" s="47"/>
      <c r="AK30" s="8"/>
    </row>
    <row r="31" spans="1:37" x14ac:dyDescent="0.25">
      <c r="A31" s="6"/>
      <c r="B31" s="6"/>
      <c r="C31" s="6"/>
      <c r="D31" s="8"/>
      <c r="E31" s="8"/>
      <c r="F31" s="6"/>
      <c r="G31" s="6"/>
      <c r="H31" s="6"/>
      <c r="I31" s="6"/>
      <c r="J31" s="6"/>
      <c r="K31" s="8"/>
      <c r="L31" s="6"/>
      <c r="M31" s="8"/>
      <c r="N31" s="8"/>
      <c r="O31" s="6"/>
      <c r="P31" s="6"/>
      <c r="Q31" s="6"/>
      <c r="R31" s="8"/>
      <c r="S31" s="6"/>
      <c r="T31" s="6"/>
      <c r="U31" s="6"/>
      <c r="V31" s="6"/>
      <c r="W31" s="64" t="str">
        <f>IF(X31="","",IFERROR(_xlfn.XLOOKUP(X31,Lookups!$H:$H,Lookups!$G:$G,""),""))</f>
        <v/>
      </c>
      <c r="X31" s="6"/>
      <c r="Y31" s="39" t="str">
        <f>IF(X31="","",IFERROR(_xlfn.XLOOKUP(X31,Lookups!$H:$H,Lookups!$I:$I,""),""))</f>
        <v/>
      </c>
      <c r="Z31" s="6"/>
      <c r="AA31" s="6"/>
      <c r="AB31" s="8"/>
      <c r="AC31" s="8"/>
      <c r="AD31" s="39" t="str">
        <f t="shared" si="0"/>
        <v/>
      </c>
      <c r="AE31" s="6"/>
      <c r="AF31" s="6"/>
      <c r="AG31" s="6"/>
      <c r="AH31" s="39" t="str">
        <f>IF(AG31="","",IFERROR(_xlfn.XLOOKUP(AG31,Lookups!$H$2:$H$103,Lookups!$I$2:$I$103,""),""))</f>
        <v/>
      </c>
      <c r="AI31" s="6"/>
      <c r="AJ31" s="47"/>
      <c r="AK31" s="8"/>
    </row>
    <row r="32" spans="1:37" x14ac:dyDescent="0.25">
      <c r="A32" s="6"/>
      <c r="B32" s="6"/>
      <c r="C32" s="6"/>
      <c r="D32" s="8"/>
      <c r="E32" s="8"/>
      <c r="F32" s="6"/>
      <c r="G32" s="6"/>
      <c r="H32" s="6"/>
      <c r="I32" s="6"/>
      <c r="J32" s="6"/>
      <c r="K32" s="8"/>
      <c r="L32" s="6"/>
      <c r="M32" s="8"/>
      <c r="N32" s="8"/>
      <c r="O32" s="6"/>
      <c r="P32" s="6"/>
      <c r="Q32" s="6"/>
      <c r="R32" s="8"/>
      <c r="S32" s="6"/>
      <c r="T32" s="6"/>
      <c r="U32" s="6"/>
      <c r="V32" s="6"/>
      <c r="W32" s="64" t="str">
        <f>IF(X32="","",IFERROR(_xlfn.XLOOKUP(X32,Lookups!$H:$H,Lookups!$G:$G,""),""))</f>
        <v/>
      </c>
      <c r="X32" s="6"/>
      <c r="Y32" s="39" t="str">
        <f>IF(X32="","",IFERROR(_xlfn.XLOOKUP(X32,Lookups!$H:$H,Lookups!$I:$I,""),""))</f>
        <v/>
      </c>
      <c r="Z32" s="6"/>
      <c r="AA32" s="6"/>
      <c r="AB32" s="8"/>
      <c r="AC32" s="8"/>
      <c r="AD32" s="39" t="str">
        <f t="shared" si="0"/>
        <v/>
      </c>
      <c r="AE32" s="6"/>
      <c r="AF32" s="6"/>
      <c r="AG32" s="6"/>
      <c r="AH32" s="39" t="str">
        <f>IF(AG32="","",IFERROR(_xlfn.XLOOKUP(AG32,Lookups!$H$2:$H$103,Lookups!$I$2:$I$103,""),""))</f>
        <v/>
      </c>
      <c r="AI32" s="6"/>
      <c r="AJ32" s="47"/>
      <c r="AK32" s="8"/>
    </row>
    <row r="33" spans="1:37" x14ac:dyDescent="0.25">
      <c r="A33" s="6"/>
      <c r="B33" s="6"/>
      <c r="C33" s="6"/>
      <c r="D33" s="8"/>
      <c r="E33" s="8"/>
      <c r="F33" s="6"/>
      <c r="G33" s="6"/>
      <c r="H33" s="6"/>
      <c r="I33" s="6"/>
      <c r="J33" s="6"/>
      <c r="K33" s="8"/>
      <c r="L33" s="6"/>
      <c r="M33" s="8"/>
      <c r="N33" s="8"/>
      <c r="O33" s="6"/>
      <c r="P33" s="6"/>
      <c r="Q33" s="6"/>
      <c r="R33" s="8"/>
      <c r="S33" s="6"/>
      <c r="T33" s="6"/>
      <c r="U33" s="6"/>
      <c r="V33" s="6"/>
      <c r="W33" s="64" t="str">
        <f>IF(X33="","",IFERROR(_xlfn.XLOOKUP(X33,Lookups!$H:$H,Lookups!$G:$G,""),""))</f>
        <v/>
      </c>
      <c r="X33" s="6"/>
      <c r="Y33" s="39" t="str">
        <f>IF(X33="","",IFERROR(_xlfn.XLOOKUP(X33,Lookups!$H:$H,Lookups!$I:$I,""),""))</f>
        <v/>
      </c>
      <c r="Z33" s="6"/>
      <c r="AA33" s="6"/>
      <c r="AB33" s="8"/>
      <c r="AC33" s="8"/>
      <c r="AD33" s="39" t="str">
        <f t="shared" si="0"/>
        <v/>
      </c>
      <c r="AE33" s="6"/>
      <c r="AF33" s="6"/>
      <c r="AG33" s="6"/>
      <c r="AH33" s="39" t="str">
        <f>IF(AG33="","",IFERROR(_xlfn.XLOOKUP(AG33,Lookups!$H$2:$H$103,Lookups!$I$2:$I$103,""),""))</f>
        <v/>
      </c>
      <c r="AI33" s="6"/>
      <c r="AJ33" s="47"/>
      <c r="AK33" s="8"/>
    </row>
    <row r="34" spans="1:37" x14ac:dyDescent="0.25">
      <c r="A34" s="6"/>
      <c r="B34" s="6"/>
      <c r="C34" s="6"/>
      <c r="D34" s="8"/>
      <c r="E34" s="8"/>
      <c r="F34" s="6"/>
      <c r="G34" s="6"/>
      <c r="H34" s="6"/>
      <c r="I34" s="6"/>
      <c r="J34" s="6"/>
      <c r="K34" s="8"/>
      <c r="L34" s="6"/>
      <c r="M34" s="8"/>
      <c r="N34" s="8"/>
      <c r="O34" s="6"/>
      <c r="P34" s="6"/>
      <c r="Q34" s="6"/>
      <c r="R34" s="8"/>
      <c r="S34" s="6"/>
      <c r="T34" s="6"/>
      <c r="U34" s="6"/>
      <c r="V34" s="6"/>
      <c r="W34" s="64" t="str">
        <f>IF(X34="","",IFERROR(_xlfn.XLOOKUP(X34,Lookups!$H:$H,Lookups!$G:$G,""),""))</f>
        <v/>
      </c>
      <c r="X34" s="6"/>
      <c r="Y34" s="39" t="str">
        <f>IF(X34="","",IFERROR(_xlfn.XLOOKUP(X34,Lookups!$H:$H,Lookups!$I:$I,""),""))</f>
        <v/>
      </c>
      <c r="Z34" s="6"/>
      <c r="AA34" s="6"/>
      <c r="AB34" s="8"/>
      <c r="AC34" s="8"/>
      <c r="AD34" s="39" t="str">
        <f t="shared" si="0"/>
        <v/>
      </c>
      <c r="AE34" s="6"/>
      <c r="AF34" s="6"/>
      <c r="AG34" s="6"/>
      <c r="AH34" s="39" t="str">
        <f>IF(AG34="","",IFERROR(_xlfn.XLOOKUP(AG34,Lookups!$H$2:$H$103,Lookups!$I$2:$I$103,""),""))</f>
        <v/>
      </c>
      <c r="AI34" s="6"/>
      <c r="AJ34" s="47"/>
      <c r="AK34" s="8"/>
    </row>
    <row r="35" spans="1:37" x14ac:dyDescent="0.25">
      <c r="A35" s="6"/>
      <c r="B35" s="6"/>
      <c r="C35" s="6"/>
      <c r="D35" s="8"/>
      <c r="E35" s="8"/>
      <c r="F35" s="6"/>
      <c r="G35" s="6"/>
      <c r="H35" s="6"/>
      <c r="I35" s="6"/>
      <c r="J35" s="6"/>
      <c r="K35" s="8"/>
      <c r="L35" s="6"/>
      <c r="M35" s="8"/>
      <c r="N35" s="8"/>
      <c r="O35" s="6"/>
      <c r="P35" s="6"/>
      <c r="Q35" s="6"/>
      <c r="R35" s="8"/>
      <c r="S35" s="6"/>
      <c r="T35" s="6"/>
      <c r="U35" s="6"/>
      <c r="V35" s="6"/>
      <c r="W35" s="64" t="str">
        <f>IF(X35="","",IFERROR(_xlfn.XLOOKUP(X35,Lookups!$H:$H,Lookups!$G:$G,""),""))</f>
        <v/>
      </c>
      <c r="X35" s="6"/>
      <c r="Y35" s="39" t="str">
        <f>IF(X35="","",IFERROR(_xlfn.XLOOKUP(X35,Lookups!$H:$H,Lookups!$I:$I,""),""))</f>
        <v/>
      </c>
      <c r="Z35" s="6"/>
      <c r="AA35" s="6"/>
      <c r="AB35" s="8"/>
      <c r="AC35" s="8"/>
      <c r="AD35" s="39" t="str">
        <f t="shared" si="0"/>
        <v/>
      </c>
      <c r="AE35" s="6"/>
      <c r="AF35" s="6"/>
      <c r="AG35" s="6"/>
      <c r="AH35" s="39" t="str">
        <f>IF(AG35="","",IFERROR(_xlfn.XLOOKUP(AG35,Lookups!$H$2:$H$103,Lookups!$I$2:$I$103,""),""))</f>
        <v/>
      </c>
      <c r="AI35" s="6"/>
      <c r="AJ35" s="47"/>
      <c r="AK35" s="8"/>
    </row>
    <row r="36" spans="1:37" x14ac:dyDescent="0.25">
      <c r="A36" s="6"/>
      <c r="B36" s="6"/>
      <c r="C36" s="6"/>
      <c r="D36" s="8"/>
      <c r="E36" s="8"/>
      <c r="F36" s="6"/>
      <c r="G36" s="6"/>
      <c r="H36" s="6"/>
      <c r="I36" s="6"/>
      <c r="J36" s="6"/>
      <c r="K36" s="8"/>
      <c r="L36" s="6"/>
      <c r="M36" s="8"/>
      <c r="N36" s="8"/>
      <c r="O36" s="6"/>
      <c r="P36" s="6"/>
      <c r="Q36" s="6"/>
      <c r="R36" s="8"/>
      <c r="S36" s="6"/>
      <c r="T36" s="6"/>
      <c r="U36" s="6"/>
      <c r="V36" s="6"/>
      <c r="W36" s="64" t="str">
        <f>IF(X36="","",IFERROR(_xlfn.XLOOKUP(X36,Lookups!$H:$H,Lookups!$G:$G,""),""))</f>
        <v/>
      </c>
      <c r="X36" s="6"/>
      <c r="Y36" s="39" t="str">
        <f>IF(X36="","",IFERROR(_xlfn.XLOOKUP(X36,Lookups!$H:$H,Lookups!$I:$I,""),""))</f>
        <v/>
      </c>
      <c r="Z36" s="6"/>
      <c r="AA36" s="6"/>
      <c r="AB36" s="8"/>
      <c r="AC36" s="8"/>
      <c r="AD36" s="39" t="str">
        <f t="shared" si="0"/>
        <v/>
      </c>
      <c r="AE36" s="6"/>
      <c r="AF36" s="6"/>
      <c r="AG36" s="6"/>
      <c r="AH36" s="39" t="str">
        <f>IF(AG36="","",IFERROR(_xlfn.XLOOKUP(AG36,Lookups!$H$2:$H$103,Lookups!$I$2:$I$103,""),""))</f>
        <v/>
      </c>
      <c r="AI36" s="6"/>
      <c r="AJ36" s="47"/>
      <c r="AK36" s="8"/>
    </row>
    <row r="37" spans="1:37" x14ac:dyDescent="0.25">
      <c r="A37" s="6"/>
      <c r="B37" s="6"/>
      <c r="C37" s="6"/>
      <c r="D37" s="8"/>
      <c r="E37" s="8"/>
      <c r="F37" s="6"/>
      <c r="G37" s="6"/>
      <c r="H37" s="6"/>
      <c r="I37" s="6"/>
      <c r="J37" s="6"/>
      <c r="K37" s="8"/>
      <c r="L37" s="6"/>
      <c r="M37" s="8"/>
      <c r="N37" s="8"/>
      <c r="O37" s="6"/>
      <c r="P37" s="6"/>
      <c r="Q37" s="6"/>
      <c r="R37" s="8"/>
      <c r="S37" s="6"/>
      <c r="T37" s="6"/>
      <c r="U37" s="6"/>
      <c r="V37" s="6"/>
      <c r="W37" s="64" t="str">
        <f>IF(X37="","",IFERROR(_xlfn.XLOOKUP(X37,Lookups!$H:$H,Lookups!$G:$G,""),""))</f>
        <v/>
      </c>
      <c r="X37" s="6"/>
      <c r="Y37" s="39" t="str">
        <f>IF(X37="","",IFERROR(_xlfn.XLOOKUP(X37,Lookups!$H:$H,Lookups!$I:$I,""),""))</f>
        <v/>
      </c>
      <c r="Z37" s="6"/>
      <c r="AA37" s="6"/>
      <c r="AB37" s="8"/>
      <c r="AC37" s="8"/>
      <c r="AD37" s="39" t="str">
        <f t="shared" si="0"/>
        <v/>
      </c>
      <c r="AE37" s="6"/>
      <c r="AF37" s="6"/>
      <c r="AG37" s="6"/>
      <c r="AH37" s="39" t="str">
        <f>IF(AG37="","",IFERROR(_xlfn.XLOOKUP(AG37,Lookups!$H$2:$H$103,Lookups!$I$2:$I$103,""),""))</f>
        <v/>
      </c>
      <c r="AI37" s="6"/>
      <c r="AJ37" s="47"/>
      <c r="AK37" s="8"/>
    </row>
    <row r="38" spans="1:37" x14ac:dyDescent="0.25">
      <c r="A38" s="6"/>
      <c r="B38" s="6"/>
      <c r="C38" s="6"/>
      <c r="D38" s="8"/>
      <c r="E38" s="8"/>
      <c r="F38" s="6"/>
      <c r="G38" s="6"/>
      <c r="H38" s="6"/>
      <c r="I38" s="6"/>
      <c r="J38" s="6"/>
      <c r="K38" s="8"/>
      <c r="L38" s="6"/>
      <c r="M38" s="8"/>
      <c r="N38" s="8"/>
      <c r="O38" s="6"/>
      <c r="P38" s="6"/>
      <c r="Q38" s="6"/>
      <c r="R38" s="8"/>
      <c r="S38" s="6"/>
      <c r="T38" s="6"/>
      <c r="U38" s="6"/>
      <c r="V38" s="6"/>
      <c r="W38" s="64" t="str">
        <f>IF(X38="","",IFERROR(_xlfn.XLOOKUP(X38,Lookups!$H:$H,Lookups!$G:$G,""),""))</f>
        <v/>
      </c>
      <c r="X38" s="6"/>
      <c r="Y38" s="39" t="str">
        <f>IF(X38="","",IFERROR(_xlfn.XLOOKUP(X38,Lookups!$H:$H,Lookups!$I:$I,""),""))</f>
        <v/>
      </c>
      <c r="Z38" s="6"/>
      <c r="AA38" s="6"/>
      <c r="AB38" s="8"/>
      <c r="AC38" s="8"/>
      <c r="AD38" s="39" t="str">
        <f t="shared" si="0"/>
        <v/>
      </c>
      <c r="AE38" s="6"/>
      <c r="AF38" s="6"/>
      <c r="AG38" s="6"/>
      <c r="AH38" s="39" t="str">
        <f>IF(AG38="","",IFERROR(_xlfn.XLOOKUP(AG38,Lookups!$H$2:$H$103,Lookups!$I$2:$I$103,""),""))</f>
        <v/>
      </c>
      <c r="AI38" s="6"/>
      <c r="AJ38" s="47"/>
      <c r="AK38" s="8"/>
    </row>
    <row r="39" spans="1:37" x14ac:dyDescent="0.25">
      <c r="A39" s="6"/>
      <c r="B39" s="6"/>
      <c r="C39" s="6"/>
      <c r="D39" s="8"/>
      <c r="E39" s="8"/>
      <c r="F39" s="6"/>
      <c r="G39" s="6"/>
      <c r="H39" s="6"/>
      <c r="I39" s="6"/>
      <c r="J39" s="6"/>
      <c r="K39" s="8"/>
      <c r="L39" s="6"/>
      <c r="M39" s="8"/>
      <c r="N39" s="8"/>
      <c r="O39" s="6"/>
      <c r="P39" s="6"/>
      <c r="Q39" s="6"/>
      <c r="R39" s="8"/>
      <c r="S39" s="6"/>
      <c r="T39" s="6"/>
      <c r="U39" s="6"/>
      <c r="V39" s="6"/>
      <c r="W39" s="64" t="str">
        <f>IF(X39="","",IFERROR(_xlfn.XLOOKUP(X39,Lookups!$H:$H,Lookups!$G:$G,""),""))</f>
        <v/>
      </c>
      <c r="X39" s="6"/>
      <c r="Y39" s="39" t="str">
        <f>IF(X39="","",IFERROR(_xlfn.XLOOKUP(X39,Lookups!$H:$H,Lookups!$I:$I,""),""))</f>
        <v/>
      </c>
      <c r="Z39" s="6"/>
      <c r="AA39" s="6"/>
      <c r="AB39" s="8"/>
      <c r="AC39" s="8"/>
      <c r="AD39" s="39" t="str">
        <f t="shared" si="0"/>
        <v/>
      </c>
      <c r="AE39" s="6"/>
      <c r="AF39" s="6"/>
      <c r="AG39" s="6"/>
      <c r="AH39" s="39" t="str">
        <f>IF(AG39="","",IFERROR(_xlfn.XLOOKUP(AG39,Lookups!$H$2:$H$103,Lookups!$I$2:$I$103,""),""))</f>
        <v/>
      </c>
      <c r="AI39" s="6"/>
      <c r="AJ39" s="47"/>
      <c r="AK39" s="8"/>
    </row>
    <row r="40" spans="1:37" x14ac:dyDescent="0.25">
      <c r="A40" s="6"/>
      <c r="B40" s="6"/>
      <c r="C40" s="6"/>
      <c r="D40" s="8"/>
      <c r="E40" s="8"/>
      <c r="F40" s="6"/>
      <c r="G40" s="6"/>
      <c r="H40" s="6"/>
      <c r="I40" s="6"/>
      <c r="J40" s="6"/>
      <c r="K40" s="8"/>
      <c r="L40" s="6"/>
      <c r="M40" s="8"/>
      <c r="N40" s="8"/>
      <c r="O40" s="6"/>
      <c r="P40" s="6"/>
      <c r="Q40" s="6"/>
      <c r="R40" s="8"/>
      <c r="S40" s="6"/>
      <c r="T40" s="6"/>
      <c r="U40" s="6"/>
      <c r="V40" s="6"/>
      <c r="W40" s="64" t="str">
        <f>IF(X40="","",IFERROR(_xlfn.XLOOKUP(X40,Lookups!$H:$H,Lookups!$G:$G,""),""))</f>
        <v/>
      </c>
      <c r="X40" s="6"/>
      <c r="Y40" s="39" t="str">
        <f>IF(X40="","",IFERROR(_xlfn.XLOOKUP(X40,Lookups!$H:$H,Lookups!$I:$I,""),""))</f>
        <v/>
      </c>
      <c r="Z40" s="6"/>
      <c r="AA40" s="6"/>
      <c r="AB40" s="8"/>
      <c r="AC40" s="8"/>
      <c r="AD40" s="39" t="str">
        <f t="shared" si="0"/>
        <v/>
      </c>
      <c r="AE40" s="6"/>
      <c r="AF40" s="6"/>
      <c r="AG40" s="6"/>
      <c r="AH40" s="39" t="str">
        <f>IF(AG40="","",IFERROR(_xlfn.XLOOKUP(AG40,Lookups!$H$2:$H$103,Lookups!$I$2:$I$103,""),""))</f>
        <v/>
      </c>
      <c r="AI40" s="6"/>
      <c r="AJ40" s="47"/>
      <c r="AK40" s="8"/>
    </row>
    <row r="41" spans="1:37" x14ac:dyDescent="0.25">
      <c r="A41" s="6"/>
      <c r="B41" s="6"/>
      <c r="C41" s="6"/>
      <c r="D41" s="8"/>
      <c r="E41" s="8"/>
      <c r="F41" s="6"/>
      <c r="G41" s="6"/>
      <c r="H41" s="6"/>
      <c r="I41" s="6"/>
      <c r="J41" s="6"/>
      <c r="K41" s="8"/>
      <c r="L41" s="6"/>
      <c r="M41" s="8"/>
      <c r="N41" s="8"/>
      <c r="O41" s="6"/>
      <c r="P41" s="6"/>
      <c r="Q41" s="6"/>
      <c r="R41" s="8"/>
      <c r="S41" s="6"/>
      <c r="T41" s="6"/>
      <c r="U41" s="6"/>
      <c r="V41" s="6"/>
      <c r="W41" s="64" t="str">
        <f>IF(X41="","",IFERROR(_xlfn.XLOOKUP(X41,Lookups!$H:$H,Lookups!$G:$G,""),""))</f>
        <v/>
      </c>
      <c r="X41" s="6"/>
      <c r="Y41" s="39" t="str">
        <f>IF(X41="","",IFERROR(_xlfn.XLOOKUP(X41,Lookups!$H:$H,Lookups!$I:$I,""),""))</f>
        <v/>
      </c>
      <c r="Z41" s="6"/>
      <c r="AA41" s="6"/>
      <c r="AB41" s="8"/>
      <c r="AC41" s="8"/>
      <c r="AD41" s="39" t="str">
        <f t="shared" si="0"/>
        <v/>
      </c>
      <c r="AE41" s="6"/>
      <c r="AF41" s="6"/>
      <c r="AG41" s="6"/>
      <c r="AH41" s="39" t="str">
        <f>IF(AG41="","",IFERROR(_xlfn.XLOOKUP(AG41,Lookups!$H$2:$H$103,Lookups!$I$2:$I$103,""),""))</f>
        <v/>
      </c>
      <c r="AI41" s="6"/>
      <c r="AJ41" s="47"/>
      <c r="AK41" s="8"/>
    </row>
    <row r="42" spans="1:37" x14ac:dyDescent="0.25">
      <c r="A42" s="6"/>
      <c r="B42" s="6"/>
      <c r="C42" s="6"/>
      <c r="D42" s="8"/>
      <c r="E42" s="8"/>
      <c r="F42" s="6"/>
      <c r="G42" s="6"/>
      <c r="H42" s="6"/>
      <c r="I42" s="6"/>
      <c r="J42" s="6"/>
      <c r="K42" s="8"/>
      <c r="L42" s="6"/>
      <c r="M42" s="8"/>
      <c r="N42" s="8"/>
      <c r="O42" s="6"/>
      <c r="P42" s="6"/>
      <c r="Q42" s="6"/>
      <c r="R42" s="8"/>
      <c r="S42" s="6"/>
      <c r="T42" s="6"/>
      <c r="U42" s="6"/>
      <c r="V42" s="6"/>
      <c r="W42" s="64" t="str">
        <f>IF(X42="","",IFERROR(_xlfn.XLOOKUP(X42,Lookups!$H:$H,Lookups!$G:$G,""),""))</f>
        <v/>
      </c>
      <c r="X42" s="6"/>
      <c r="Y42" s="39" t="str">
        <f>IF(X42="","",IFERROR(_xlfn.XLOOKUP(X42,Lookups!$H:$H,Lookups!$I:$I,""),""))</f>
        <v/>
      </c>
      <c r="Z42" s="6"/>
      <c r="AA42" s="6"/>
      <c r="AB42" s="8"/>
      <c r="AC42" s="8"/>
      <c r="AD42" s="39" t="str">
        <f t="shared" si="0"/>
        <v/>
      </c>
      <c r="AE42" s="6"/>
      <c r="AF42" s="6"/>
      <c r="AG42" s="6"/>
      <c r="AH42" s="39" t="str">
        <f>IF(AG42="","",IFERROR(_xlfn.XLOOKUP(AG42,Lookups!$H$2:$H$103,Lookups!$I$2:$I$103,""),""))</f>
        <v/>
      </c>
      <c r="AI42" s="6"/>
      <c r="AJ42" s="47"/>
      <c r="AK42" s="8"/>
    </row>
    <row r="43" spans="1:37" x14ac:dyDescent="0.25">
      <c r="A43" s="6"/>
      <c r="B43" s="6"/>
      <c r="C43" s="6"/>
      <c r="D43" s="8"/>
      <c r="E43" s="8"/>
      <c r="F43" s="6"/>
      <c r="G43" s="6"/>
      <c r="H43" s="6"/>
      <c r="I43" s="6"/>
      <c r="J43" s="6"/>
      <c r="K43" s="8"/>
      <c r="L43" s="6"/>
      <c r="M43" s="8"/>
      <c r="N43" s="8"/>
      <c r="O43" s="6"/>
      <c r="P43" s="6"/>
      <c r="Q43" s="6"/>
      <c r="R43" s="8"/>
      <c r="S43" s="6"/>
      <c r="T43" s="6"/>
      <c r="U43" s="6"/>
      <c r="V43" s="6"/>
      <c r="W43" s="64" t="str">
        <f>IF(X43="","",IFERROR(_xlfn.XLOOKUP(X43,Lookups!$H:$H,Lookups!$G:$G,""),""))</f>
        <v/>
      </c>
      <c r="X43" s="6"/>
      <c r="Y43" s="39" t="str">
        <f>IF(X43="","",IFERROR(_xlfn.XLOOKUP(X43,Lookups!$H:$H,Lookups!$I:$I,""),""))</f>
        <v/>
      </c>
      <c r="Z43" s="6"/>
      <c r="AA43" s="6"/>
      <c r="AB43" s="8"/>
      <c r="AC43" s="8"/>
      <c r="AD43" s="39" t="str">
        <f t="shared" si="0"/>
        <v/>
      </c>
      <c r="AE43" s="6"/>
      <c r="AF43" s="6"/>
      <c r="AG43" s="6"/>
      <c r="AH43" s="39" t="str">
        <f>IF(AG43="","",IFERROR(_xlfn.XLOOKUP(AG43,Lookups!$H$2:$H$103,Lookups!$I$2:$I$103,""),""))</f>
        <v/>
      </c>
      <c r="AI43" s="6"/>
      <c r="AJ43" s="47"/>
      <c r="AK43" s="8"/>
    </row>
    <row r="44" spans="1:37" x14ac:dyDescent="0.25">
      <c r="A44" s="6"/>
      <c r="B44" s="6"/>
      <c r="C44" s="6"/>
      <c r="D44" s="8"/>
      <c r="E44" s="8"/>
      <c r="F44" s="6"/>
      <c r="G44" s="6"/>
      <c r="H44" s="6"/>
      <c r="I44" s="6"/>
      <c r="J44" s="6"/>
      <c r="K44" s="8"/>
      <c r="L44" s="6"/>
      <c r="M44" s="8"/>
      <c r="N44" s="8"/>
      <c r="O44" s="6"/>
      <c r="P44" s="6"/>
      <c r="Q44" s="6"/>
      <c r="R44" s="8"/>
      <c r="S44" s="6"/>
      <c r="T44" s="6"/>
      <c r="U44" s="6"/>
      <c r="V44" s="6"/>
      <c r="W44" s="64" t="str">
        <f>IF(X44="","",IFERROR(_xlfn.XLOOKUP(X44,Lookups!$H:$H,Lookups!$G:$G,""),""))</f>
        <v/>
      </c>
      <c r="X44" s="6"/>
      <c r="Y44" s="39" t="str">
        <f>IF(X44="","",IFERROR(_xlfn.XLOOKUP(X44,Lookups!$H:$H,Lookups!$I:$I,""),""))</f>
        <v/>
      </c>
      <c r="Z44" s="6"/>
      <c r="AA44" s="6"/>
      <c r="AB44" s="8"/>
      <c r="AC44" s="8"/>
      <c r="AD44" s="39" t="str">
        <f t="shared" si="0"/>
        <v/>
      </c>
      <c r="AE44" s="6"/>
      <c r="AF44" s="6"/>
      <c r="AG44" s="6"/>
      <c r="AH44" s="39" t="str">
        <f>IF(AG44="","",IFERROR(_xlfn.XLOOKUP(AG44,Lookups!$H$2:$H$103,Lookups!$I$2:$I$103,""),""))</f>
        <v/>
      </c>
      <c r="AI44" s="6"/>
      <c r="AJ44" s="47"/>
      <c r="AK44" s="8"/>
    </row>
    <row r="45" spans="1:37" x14ac:dyDescent="0.25">
      <c r="A45" s="6"/>
      <c r="B45" s="6"/>
      <c r="C45" s="6"/>
      <c r="D45" s="8"/>
      <c r="E45" s="8"/>
      <c r="F45" s="6"/>
      <c r="G45" s="6"/>
      <c r="H45" s="6"/>
      <c r="I45" s="6"/>
      <c r="J45" s="6"/>
      <c r="K45" s="8"/>
      <c r="L45" s="6"/>
      <c r="M45" s="8"/>
      <c r="N45" s="8"/>
      <c r="O45" s="6"/>
      <c r="P45" s="6"/>
      <c r="Q45" s="6"/>
      <c r="R45" s="8"/>
      <c r="S45" s="6"/>
      <c r="T45" s="6"/>
      <c r="U45" s="6"/>
      <c r="V45" s="6"/>
      <c r="W45" s="64" t="str">
        <f>IF(X45="","",IFERROR(_xlfn.XLOOKUP(X45,Lookups!$H:$H,Lookups!$G:$G,""),""))</f>
        <v/>
      </c>
      <c r="X45" s="6"/>
      <c r="Y45" s="39" t="str">
        <f>IF(X45="","",IFERROR(_xlfn.XLOOKUP(X45,Lookups!$H:$H,Lookups!$I:$I,""),""))</f>
        <v/>
      </c>
      <c r="Z45" s="6"/>
      <c r="AA45" s="6"/>
      <c r="AB45" s="8"/>
      <c r="AC45" s="8"/>
      <c r="AD45" s="39" t="str">
        <f t="shared" si="0"/>
        <v/>
      </c>
      <c r="AE45" s="6"/>
      <c r="AF45" s="6"/>
      <c r="AG45" s="6"/>
      <c r="AH45" s="39" t="str">
        <f>IF(AG45="","",IFERROR(_xlfn.XLOOKUP(AG45,Lookups!$H$2:$H$103,Lookups!$I$2:$I$103,""),""))</f>
        <v/>
      </c>
      <c r="AI45" s="6"/>
      <c r="AJ45" s="47"/>
      <c r="AK45" s="8"/>
    </row>
    <row r="46" spans="1:37" x14ac:dyDescent="0.25">
      <c r="A46" s="6"/>
      <c r="B46" s="6"/>
      <c r="C46" s="6"/>
      <c r="D46" s="8"/>
      <c r="E46" s="8"/>
      <c r="F46" s="6"/>
      <c r="G46" s="6"/>
      <c r="H46" s="6"/>
      <c r="I46" s="6"/>
      <c r="J46" s="6"/>
      <c r="K46" s="8"/>
      <c r="L46" s="6"/>
      <c r="M46" s="8"/>
      <c r="N46" s="8"/>
      <c r="O46" s="6"/>
      <c r="P46" s="6"/>
      <c r="Q46" s="6"/>
      <c r="R46" s="8"/>
      <c r="S46" s="6"/>
      <c r="T46" s="6"/>
      <c r="U46" s="6"/>
      <c r="V46" s="6"/>
      <c r="W46" s="64" t="str">
        <f>IF(X46="","",IFERROR(_xlfn.XLOOKUP(X46,Lookups!$H:$H,Lookups!$G:$G,""),""))</f>
        <v/>
      </c>
      <c r="X46" s="6"/>
      <c r="Y46" s="39" t="str">
        <f>IF(X46="","",IFERROR(_xlfn.XLOOKUP(X46,Lookups!$H:$H,Lookups!$I:$I,""),""))</f>
        <v/>
      </c>
      <c r="Z46" s="6"/>
      <c r="AA46" s="6"/>
      <c r="AB46" s="8"/>
      <c r="AC46" s="8"/>
      <c r="AD46" s="39" t="str">
        <f t="shared" si="0"/>
        <v/>
      </c>
      <c r="AE46" s="6"/>
      <c r="AF46" s="6"/>
      <c r="AG46" s="6"/>
      <c r="AH46" s="39" t="str">
        <f>IF(AG46="","",IFERROR(_xlfn.XLOOKUP(AG46,Lookups!$H$2:$H$103,Lookups!$I$2:$I$103,""),""))</f>
        <v/>
      </c>
      <c r="AI46" s="6"/>
      <c r="AJ46" s="47"/>
      <c r="AK46" s="8"/>
    </row>
    <row r="47" spans="1:37" x14ac:dyDescent="0.25">
      <c r="A47" s="6"/>
      <c r="B47" s="6"/>
      <c r="C47" s="6"/>
      <c r="D47" s="8"/>
      <c r="E47" s="8"/>
      <c r="F47" s="6"/>
      <c r="G47" s="6"/>
      <c r="H47" s="6"/>
      <c r="I47" s="6"/>
      <c r="J47" s="6"/>
      <c r="K47" s="8"/>
      <c r="L47" s="6"/>
      <c r="M47" s="8"/>
      <c r="N47" s="8"/>
      <c r="O47" s="6"/>
      <c r="P47" s="6"/>
      <c r="Q47" s="6"/>
      <c r="R47" s="8"/>
      <c r="S47" s="6"/>
      <c r="T47" s="6"/>
      <c r="U47" s="6"/>
      <c r="V47" s="6"/>
      <c r="W47" s="64" t="str">
        <f>IF(X47="","",IFERROR(_xlfn.XLOOKUP(X47,Lookups!$H:$H,Lookups!$G:$G,""),""))</f>
        <v/>
      </c>
      <c r="X47" s="6"/>
      <c r="Y47" s="39" t="str">
        <f>IF(X47="","",IFERROR(_xlfn.XLOOKUP(X47,Lookups!$H:$H,Lookups!$I:$I,""),""))</f>
        <v/>
      </c>
      <c r="Z47" s="6"/>
      <c r="AA47" s="6"/>
      <c r="AB47" s="8"/>
      <c r="AC47" s="8"/>
      <c r="AD47" s="39" t="str">
        <f t="shared" si="0"/>
        <v/>
      </c>
      <c r="AE47" s="6"/>
      <c r="AF47" s="6"/>
      <c r="AG47" s="6"/>
      <c r="AH47" s="39" t="str">
        <f>IF(AG47="","",IFERROR(_xlfn.XLOOKUP(AG47,Lookups!$H$2:$H$103,Lookups!$I$2:$I$103,""),""))</f>
        <v/>
      </c>
      <c r="AI47" s="6"/>
      <c r="AJ47" s="47"/>
      <c r="AK47" s="8"/>
    </row>
    <row r="48" spans="1:37" x14ac:dyDescent="0.25">
      <c r="A48" s="6"/>
      <c r="B48" s="6"/>
      <c r="C48" s="6"/>
      <c r="D48" s="8"/>
      <c r="E48" s="8"/>
      <c r="F48" s="6"/>
      <c r="G48" s="6"/>
      <c r="H48" s="6"/>
      <c r="I48" s="6"/>
      <c r="J48" s="6"/>
      <c r="K48" s="8"/>
      <c r="L48" s="6"/>
      <c r="M48" s="8"/>
      <c r="N48" s="8"/>
      <c r="O48" s="6"/>
      <c r="P48" s="6"/>
      <c r="Q48" s="6"/>
      <c r="R48" s="8"/>
      <c r="S48" s="6"/>
      <c r="T48" s="6"/>
      <c r="U48" s="6"/>
      <c r="V48" s="6"/>
      <c r="W48" s="64" t="str">
        <f>IF(X48="","",IFERROR(_xlfn.XLOOKUP(X48,Lookups!$H:$H,Lookups!$G:$G,""),""))</f>
        <v/>
      </c>
      <c r="X48" s="6"/>
      <c r="Y48" s="39" t="str">
        <f>IF(X48="","",IFERROR(_xlfn.XLOOKUP(X48,Lookups!$H:$H,Lookups!$I:$I,""),""))</f>
        <v/>
      </c>
      <c r="Z48" s="6"/>
      <c r="AA48" s="6"/>
      <c r="AB48" s="8"/>
      <c r="AC48" s="8"/>
      <c r="AD48" s="39" t="str">
        <f t="shared" si="0"/>
        <v/>
      </c>
      <c r="AE48" s="6"/>
      <c r="AF48" s="6"/>
      <c r="AG48" s="6"/>
      <c r="AH48" s="39" t="str">
        <f>IF(AG48="","",IFERROR(_xlfn.XLOOKUP(AG48,Lookups!$H$2:$H$103,Lookups!$I$2:$I$103,""),""))</f>
        <v/>
      </c>
      <c r="AI48" s="6"/>
      <c r="AJ48" s="47"/>
      <c r="AK48" s="8"/>
    </row>
    <row r="49" spans="1:37" x14ac:dyDescent="0.25">
      <c r="A49" s="6"/>
      <c r="B49" s="6"/>
      <c r="C49" s="6"/>
      <c r="D49" s="8"/>
      <c r="E49" s="8"/>
      <c r="F49" s="6"/>
      <c r="G49" s="6"/>
      <c r="H49" s="6"/>
      <c r="I49" s="6"/>
      <c r="J49" s="6"/>
      <c r="K49" s="8"/>
      <c r="L49" s="6"/>
      <c r="M49" s="8"/>
      <c r="N49" s="8"/>
      <c r="O49" s="6"/>
      <c r="P49" s="6"/>
      <c r="Q49" s="6"/>
      <c r="R49" s="8"/>
      <c r="S49" s="6"/>
      <c r="T49" s="6"/>
      <c r="U49" s="6"/>
      <c r="V49" s="6"/>
      <c r="W49" s="64" t="str">
        <f>IF(X49="","",IFERROR(_xlfn.XLOOKUP(X49,Lookups!$H:$H,Lookups!$G:$G,""),""))</f>
        <v/>
      </c>
      <c r="X49" s="6"/>
      <c r="Y49" s="39" t="str">
        <f>IF(X49="","",IFERROR(_xlfn.XLOOKUP(X49,Lookups!$H:$H,Lookups!$I:$I,""),""))</f>
        <v/>
      </c>
      <c r="Z49" s="6"/>
      <c r="AA49" s="6"/>
      <c r="AB49" s="8"/>
      <c r="AC49" s="8"/>
      <c r="AD49" s="39" t="str">
        <f t="shared" si="0"/>
        <v/>
      </c>
      <c r="AE49" s="6"/>
      <c r="AF49" s="6"/>
      <c r="AG49" s="6"/>
      <c r="AH49" s="39" t="str">
        <f>IF(AG49="","",IFERROR(_xlfn.XLOOKUP(AG49,Lookups!$H$2:$H$103,Lookups!$I$2:$I$103,""),""))</f>
        <v/>
      </c>
      <c r="AI49" s="6"/>
      <c r="AJ49" s="47"/>
      <c r="AK49" s="8"/>
    </row>
    <row r="50" spans="1:37" x14ac:dyDescent="0.25">
      <c r="A50" s="6"/>
      <c r="B50" s="6"/>
      <c r="C50" s="6"/>
      <c r="D50" s="8"/>
      <c r="E50" s="8"/>
      <c r="F50" s="6"/>
      <c r="G50" s="6"/>
      <c r="H50" s="6"/>
      <c r="I50" s="6"/>
      <c r="J50" s="6"/>
      <c r="K50" s="8"/>
      <c r="L50" s="6"/>
      <c r="M50" s="8"/>
      <c r="N50" s="8"/>
      <c r="O50" s="6"/>
      <c r="P50" s="6"/>
      <c r="Q50" s="6"/>
      <c r="R50" s="8"/>
      <c r="S50" s="6"/>
      <c r="T50" s="6"/>
      <c r="U50" s="6"/>
      <c r="V50" s="6"/>
      <c r="W50" s="64" t="str">
        <f>IF(X50="","",IFERROR(_xlfn.XLOOKUP(X50,Lookups!$H:$H,Lookups!$G:$G,""),""))</f>
        <v/>
      </c>
      <c r="X50" s="6"/>
      <c r="Y50" s="39" t="str">
        <f>IF(X50="","",IFERROR(_xlfn.XLOOKUP(X50,Lookups!$H:$H,Lookups!$I:$I,""),""))</f>
        <v/>
      </c>
      <c r="Z50" s="6"/>
      <c r="AA50" s="6"/>
      <c r="AB50" s="8"/>
      <c r="AC50" s="8"/>
      <c r="AD50" s="39" t="str">
        <f t="shared" si="0"/>
        <v/>
      </c>
      <c r="AE50" s="6"/>
      <c r="AF50" s="6"/>
      <c r="AG50" s="6"/>
      <c r="AH50" s="39" t="str">
        <f>IF(AG50="","",IFERROR(_xlfn.XLOOKUP(AG50,Lookups!$H$2:$H$103,Lookups!$I$2:$I$103,""),""))</f>
        <v/>
      </c>
      <c r="AI50" s="6"/>
      <c r="AJ50" s="47"/>
      <c r="AK50" s="8"/>
    </row>
    <row r="51" spans="1:37" x14ac:dyDescent="0.25">
      <c r="A51" s="6"/>
      <c r="B51" s="6"/>
      <c r="C51" s="6"/>
      <c r="D51" s="8"/>
      <c r="E51" s="8"/>
      <c r="F51" s="6"/>
      <c r="G51" s="6"/>
      <c r="H51" s="6"/>
      <c r="I51" s="6"/>
      <c r="J51" s="6"/>
      <c r="K51" s="8"/>
      <c r="L51" s="6"/>
      <c r="M51" s="8"/>
      <c r="N51" s="8"/>
      <c r="O51" s="6"/>
      <c r="P51" s="6"/>
      <c r="Q51" s="6"/>
      <c r="R51" s="8"/>
      <c r="S51" s="6"/>
      <c r="T51" s="6"/>
      <c r="U51" s="6"/>
      <c r="V51" s="6"/>
      <c r="W51" s="64" t="str">
        <f>IF(X51="","",IFERROR(_xlfn.XLOOKUP(X51,Lookups!$H:$H,Lookups!$G:$G,""),""))</f>
        <v/>
      </c>
      <c r="X51" s="6"/>
      <c r="Y51" s="39" t="str">
        <f>IF(X51="","",IFERROR(_xlfn.XLOOKUP(X51,Lookups!$H:$H,Lookups!$I:$I,""),""))</f>
        <v/>
      </c>
      <c r="Z51" s="6"/>
      <c r="AA51" s="6"/>
      <c r="AB51" s="8"/>
      <c r="AC51" s="8"/>
      <c r="AD51" s="39" t="str">
        <f t="shared" si="0"/>
        <v/>
      </c>
      <c r="AE51" s="6"/>
      <c r="AF51" s="6"/>
      <c r="AG51" s="6"/>
      <c r="AH51" s="39" t="str">
        <f>IF(AG51="","",IFERROR(_xlfn.XLOOKUP(AG51,Lookups!$H$2:$H$103,Lookups!$I$2:$I$103,""),""))</f>
        <v/>
      </c>
      <c r="AI51" s="6"/>
      <c r="AJ51" s="47"/>
      <c r="AK51" s="8"/>
    </row>
    <row r="52" spans="1:37" x14ac:dyDescent="0.25">
      <c r="A52" s="6"/>
      <c r="B52" s="6"/>
      <c r="C52" s="6"/>
      <c r="D52" s="8"/>
      <c r="E52" s="8"/>
      <c r="F52" s="6"/>
      <c r="G52" s="6"/>
      <c r="H52" s="6"/>
      <c r="I52" s="6"/>
      <c r="J52" s="6"/>
      <c r="K52" s="8"/>
      <c r="L52" s="6"/>
      <c r="M52" s="8"/>
      <c r="N52" s="8"/>
      <c r="O52" s="6"/>
      <c r="P52" s="6"/>
      <c r="Q52" s="6"/>
      <c r="R52" s="8"/>
      <c r="S52" s="6"/>
      <c r="T52" s="6"/>
      <c r="U52" s="6"/>
      <c r="V52" s="6"/>
      <c r="W52" s="64" t="str">
        <f>IF(X52="","",IFERROR(_xlfn.XLOOKUP(X52,Lookups!$H:$H,Lookups!$G:$G,""),""))</f>
        <v/>
      </c>
      <c r="X52" s="6"/>
      <c r="Y52" s="39" t="str">
        <f>IF(X52="","",IFERROR(_xlfn.XLOOKUP(X52,Lookups!$H:$H,Lookups!$I:$I,""),""))</f>
        <v/>
      </c>
      <c r="Z52" s="6"/>
      <c r="AA52" s="6"/>
      <c r="AB52" s="8"/>
      <c r="AC52" s="8"/>
      <c r="AD52" s="39" t="str">
        <f>IF(OR(ISBLANK(AB52),ISBLANK(AC52)),"",(AC52-AB52)+1)</f>
        <v/>
      </c>
      <c r="AE52" s="6"/>
      <c r="AF52" s="6"/>
      <c r="AG52" s="6"/>
      <c r="AH52" s="39" t="str">
        <f>IF(AG52="","",IFERROR(_xlfn.XLOOKUP(AG52,Lookups!$H$2:$H$103,Lookups!$I$2:$I$103,""),""))</f>
        <v/>
      </c>
      <c r="AI52" s="6"/>
      <c r="AJ52" s="47"/>
      <c r="AK52" s="8"/>
    </row>
    <row r="53" spans="1:37" x14ac:dyDescent="0.25">
      <c r="A53" s="6"/>
      <c r="B53" s="6"/>
      <c r="C53" s="6"/>
      <c r="D53" s="8"/>
      <c r="E53" s="8"/>
      <c r="F53" s="6"/>
      <c r="G53" s="6"/>
      <c r="H53" s="6"/>
      <c r="I53" s="6"/>
      <c r="J53" s="6"/>
      <c r="K53" s="8"/>
      <c r="L53" s="6"/>
      <c r="M53" s="8"/>
      <c r="N53" s="8"/>
      <c r="O53" s="6"/>
      <c r="P53" s="6"/>
      <c r="Q53" s="6"/>
      <c r="R53" s="8"/>
      <c r="S53" s="6"/>
      <c r="T53" s="6"/>
      <c r="U53" s="6"/>
      <c r="V53" s="6"/>
      <c r="W53" s="64" t="str">
        <f>IF(X53="","",IFERROR(_xlfn.XLOOKUP(X53,Lookups!$H:$H,Lookups!$G:$G,""),""))</f>
        <v/>
      </c>
      <c r="X53" s="6"/>
      <c r="Y53" s="39" t="str">
        <f>IF(X53="","",IFERROR(_xlfn.XLOOKUP(X53,Lookups!$H:$H,Lookups!$I:$I,""),""))</f>
        <v/>
      </c>
      <c r="Z53" s="6"/>
      <c r="AA53" s="6"/>
      <c r="AB53" s="8"/>
      <c r="AC53" s="8"/>
      <c r="AD53" s="39" t="str">
        <f>IF(OR(ISBLANK(AB53),ISBLANK(AC53)),"",(AC53-AB53)+1)</f>
        <v/>
      </c>
      <c r="AE53" s="6"/>
      <c r="AF53" s="6"/>
      <c r="AG53" s="6"/>
      <c r="AH53" s="39" t="str">
        <f>IF(AG53="","",IFERROR(_xlfn.XLOOKUP(AG53,Lookups!$H$2:$H$103,Lookups!$I$2:$I$103,""),""))</f>
        <v/>
      </c>
      <c r="AI53" s="6"/>
      <c r="AJ53" s="47"/>
      <c r="AK53" s="8"/>
    </row>
    <row r="54" spans="1:37" x14ac:dyDescent="0.25">
      <c r="A54" s="6"/>
      <c r="B54" s="6"/>
      <c r="C54" s="6"/>
      <c r="D54" s="8"/>
      <c r="E54" s="8"/>
      <c r="F54" s="6"/>
      <c r="G54" s="6"/>
      <c r="H54" s="6"/>
      <c r="I54" s="6"/>
      <c r="J54" s="6"/>
      <c r="K54" s="8"/>
      <c r="L54" s="6"/>
      <c r="M54" s="8"/>
      <c r="N54" s="8"/>
      <c r="O54" s="6"/>
      <c r="P54" s="6"/>
      <c r="Q54" s="6"/>
      <c r="R54" s="8"/>
      <c r="S54" s="6"/>
      <c r="T54" s="6"/>
      <c r="U54" s="6"/>
      <c r="V54" s="6"/>
      <c r="W54" s="64" t="str">
        <f>IF(X54="","",IFERROR(_xlfn.XLOOKUP(X54,Lookups!$H:$H,Lookups!$G:$G,""),""))</f>
        <v/>
      </c>
      <c r="X54" s="6"/>
      <c r="Y54" s="39" t="str">
        <f>IF(X54="","",IFERROR(_xlfn.XLOOKUP(X54,Lookups!$H:$H,Lookups!$I:$I,""),""))</f>
        <v/>
      </c>
      <c r="Z54" s="6"/>
      <c r="AA54" s="6"/>
      <c r="AB54" s="8"/>
      <c r="AC54" s="8"/>
      <c r="AD54" s="39" t="str">
        <f>IF(OR(ISBLANK(AB54),ISBLANK(AC54)),"",(AC54-AB54)+1)</f>
        <v/>
      </c>
      <c r="AE54" s="6"/>
      <c r="AF54" s="6"/>
      <c r="AG54" s="6"/>
      <c r="AH54" s="39" t="str">
        <f>IF(AG54="","",IFERROR(_xlfn.XLOOKUP(AG54,Lookups!$H$2:$H$103,Lookups!$I$2:$I$103,""),""))</f>
        <v/>
      </c>
      <c r="AI54" s="6"/>
      <c r="AJ54" s="47"/>
      <c r="AK54" s="8"/>
    </row>
  </sheetData>
  <sheetProtection formatCells="0" formatColumns="0" formatRows="0" insertRows="0" deleteRows="0" sort="0" autoFilter="0" pivotTables="0"/>
  <mergeCells count="8">
    <mergeCell ref="W2:AH2"/>
    <mergeCell ref="AI2:AK2"/>
    <mergeCell ref="A1:C1"/>
    <mergeCell ref="A2:C2"/>
    <mergeCell ref="D2:G2"/>
    <mergeCell ref="J2:L2"/>
    <mergeCell ref="M2:P2"/>
    <mergeCell ref="Q2:V2"/>
  </mergeCells>
  <dataValidations count="11">
    <dataValidation type="list" allowBlank="1" showInputMessage="1" showErrorMessage="1" sqref="L4:L54" xr:uid="{D7606AB5-5092-4458-8684-70F2D24B1E5E}">
      <formula1>INDIRECT("Device_Type[Device_Type]")</formula1>
    </dataValidation>
    <dataValidation type="list" allowBlank="1" showInputMessage="1" showErrorMessage="1" sqref="U4:U54 AE4:AF54 O4:O54 Q4:Q54 AI4:AI54" xr:uid="{A0FCD29F-2A39-4369-B7AD-6ED6A87FF91E}">
      <formula1>"Yes, No"</formula1>
    </dataValidation>
    <dataValidation type="list" allowBlank="1" showInputMessage="1" showErrorMessage="1" sqref="J4:J54" xr:uid="{C237B826-EB51-4C93-96E2-9107CCAA80F2}">
      <formula1>INDIRECT("Infection_type[infection type]")</formula1>
    </dataValidation>
    <dataValidation type="list" allowBlank="1" showInputMessage="1" showErrorMessage="1" sqref="T4:T54" xr:uid="{4648C9E7-37C3-4E0A-9BEC-A536CCFB960B}">
      <formula1>INDIRECT("Specimen_Source[Specimen Source]")</formula1>
    </dataValidation>
    <dataValidation type="custom" allowBlank="1" showInputMessage="1" showErrorMessage="1" sqref="AD4:AD54" xr:uid="{367C7B60-5262-4BC7-ADC3-D90808C5F439}">
      <formula1>""</formula1>
    </dataValidation>
    <dataValidation type="list" allowBlank="1" showInputMessage="1" showErrorMessage="1" sqref="F4:F54" xr:uid="{6E77BCE3-9E7D-4B8A-B86B-D9E6B6AF52A0}">
      <formula1>"Hospital,HHA,Home,Hospice,Other"</formula1>
    </dataValidation>
    <dataValidation type="list" allowBlank="1" showInputMessage="1" showErrorMessage="1" sqref="P4:P54" xr:uid="{1ABC769A-80C1-4976-8627-55476B981DC4}">
      <formula1>"NH/SNF ,Home ,Other Inpatient Setting ,Unknown"</formula1>
    </dataValidation>
    <dataValidation type="list" allowBlank="1" showInputMessage="1" showErrorMessage="1" sqref="AJ4:AJ54" xr:uid="{0D44A933-99B7-4534-A980-7265E030590E}">
      <formula1>INDIRECT("Precautions")</formula1>
    </dataValidation>
    <dataValidation type="list" allowBlank="1" showInputMessage="1" showErrorMessage="1" sqref="AG4:AG54 X4:X54" xr:uid="{1EEA1B14-BAFC-40AD-98D6-59AF8B36C71C}">
      <formula1>INDIRECT("Antimicrobial[Antimicrobial]")</formula1>
    </dataValidation>
    <dataValidation type="list" allowBlank="1" showInputMessage="1" showErrorMessage="1" sqref="AA4:AA54" xr:uid="{62C55A5C-500F-456A-BD32-E8CEEAA8D962}">
      <formula1>INDIRECT("Antimicrobial_Origination[Antimicrobial Origination]")</formula1>
    </dataValidation>
    <dataValidation type="list" allowBlank="1" showInputMessage="1" showErrorMessage="1" sqref="H4:I54" xr:uid="{A7ACB8AE-7C80-4E4F-B9E8-63FA1AA1841D}">
      <formula1>"Yes, No, Unknown"</formula1>
    </dataValidation>
  </dataValidations>
  <pageMargins left="0.7" right="0.7" top="0.75" bottom="0.75" header="0.3" footer="0.3"/>
  <pageSetup orientation="landscape"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DD269-FDFA-43E5-B8B8-3FAF4FBA10BC}">
  <dimension ref="A1:AK54"/>
  <sheetViews>
    <sheetView showGridLines="0" zoomScaleNormal="100" workbookViewId="0">
      <pane xSplit="3" ySplit="3" topLeftCell="D4" activePane="bottomRight" state="frozen"/>
      <selection pane="topRight" activeCell="W1" sqref="W1"/>
      <selection pane="bottomLeft" activeCell="W1" sqref="W1"/>
      <selection pane="bottomRight" activeCell="A2" sqref="A2:C2"/>
    </sheetView>
  </sheetViews>
  <sheetFormatPr defaultColWidth="9.140625" defaultRowHeight="15" x14ac:dyDescent="0.25"/>
  <cols>
    <col min="1" max="1" width="13.42578125" style="7" customWidth="1"/>
    <col min="2" max="3" width="11" style="7" customWidth="1"/>
    <col min="4" max="4" width="14.28515625" style="7" bestFit="1" customWidth="1"/>
    <col min="5" max="9" width="14.28515625" style="7" customWidth="1"/>
    <col min="10" max="10" width="27.7109375" style="7" customWidth="1"/>
    <col min="11" max="11" width="14.140625" style="7" customWidth="1"/>
    <col min="12" max="12" width="12" style="7" customWidth="1"/>
    <col min="13" max="13" width="16.5703125" style="7" customWidth="1"/>
    <col min="14" max="14" width="14.85546875" style="7" customWidth="1"/>
    <col min="15" max="15" width="13.42578125" style="7" customWidth="1"/>
    <col min="16" max="16" width="19.7109375" style="7" customWidth="1"/>
    <col min="17" max="17" width="12" style="7" customWidth="1"/>
    <col min="18" max="18" width="13.140625" style="7" customWidth="1"/>
    <col min="19" max="19" width="15" style="7" bestFit="1" customWidth="1"/>
    <col min="20" max="20" width="12" style="7" customWidth="1"/>
    <col min="21" max="21" width="14.7109375" style="7" customWidth="1"/>
    <col min="22" max="22" width="12" style="7" customWidth="1"/>
    <col min="23" max="23" width="18" style="7" customWidth="1"/>
    <col min="24" max="24" width="18.28515625" style="7" customWidth="1"/>
    <col min="25" max="25" width="35" style="7" customWidth="1"/>
    <col min="26" max="26" width="19.140625" style="7" customWidth="1"/>
    <col min="27" max="27" width="13.140625" style="7" bestFit="1" customWidth="1"/>
    <col min="28" max="28" width="14.7109375" style="7" customWidth="1"/>
    <col min="29" max="29" width="14.85546875" style="7" customWidth="1"/>
    <col min="30" max="30" width="12" style="7" customWidth="1"/>
    <col min="31" max="31" width="23.42578125" style="7" customWidth="1"/>
    <col min="32" max="32" width="18.28515625" style="7" customWidth="1"/>
    <col min="33" max="33" width="17.85546875" style="7" customWidth="1"/>
    <col min="34" max="35" width="19.28515625" style="7" customWidth="1"/>
    <col min="36" max="36" width="13" style="7" bestFit="1" customWidth="1"/>
    <col min="37" max="37" width="11.85546875" style="7" bestFit="1" customWidth="1"/>
    <col min="38" max="16384" width="9.140625" style="7"/>
  </cols>
  <sheetData>
    <row r="1" spans="1:37" ht="39" customHeight="1" x14ac:dyDescent="0.55000000000000004">
      <c r="A1" s="72" t="s">
        <v>112</v>
      </c>
      <c r="B1" s="72"/>
      <c r="C1" s="72"/>
      <c r="D1" s="40" t="s">
        <v>239</v>
      </c>
    </row>
    <row r="2" spans="1:37" s="18" customFormat="1" x14ac:dyDescent="0.25">
      <c r="A2" s="67" t="s">
        <v>306</v>
      </c>
      <c r="B2" s="68"/>
      <c r="C2" s="68"/>
      <c r="D2" s="70" t="s">
        <v>76</v>
      </c>
      <c r="E2" s="70"/>
      <c r="F2" s="70"/>
      <c r="G2" s="71"/>
      <c r="H2" s="33"/>
      <c r="I2" s="33"/>
      <c r="J2" s="85" t="s">
        <v>77</v>
      </c>
      <c r="K2" s="86"/>
      <c r="L2" s="87"/>
      <c r="M2" s="88" t="s">
        <v>78</v>
      </c>
      <c r="N2" s="70"/>
      <c r="O2" s="70"/>
      <c r="P2" s="71"/>
      <c r="Q2" s="89" t="s">
        <v>79</v>
      </c>
      <c r="R2" s="89"/>
      <c r="S2" s="89"/>
      <c r="T2" s="89"/>
      <c r="U2" s="89"/>
      <c r="V2" s="89"/>
      <c r="W2" s="88" t="s">
        <v>253</v>
      </c>
      <c r="X2" s="70"/>
      <c r="Y2" s="70"/>
      <c r="Z2" s="70"/>
      <c r="AA2" s="70"/>
      <c r="AB2" s="70"/>
      <c r="AC2" s="70"/>
      <c r="AD2" s="70"/>
      <c r="AE2" s="70"/>
      <c r="AF2" s="70"/>
      <c r="AG2" s="70"/>
      <c r="AH2" s="71"/>
      <c r="AI2" s="90" t="s">
        <v>80</v>
      </c>
      <c r="AJ2" s="91"/>
      <c r="AK2" s="91"/>
    </row>
    <row r="3" spans="1:37" s="19" customFormat="1" ht="90" x14ac:dyDescent="0.25">
      <c r="A3" s="5" t="s">
        <v>81</v>
      </c>
      <c r="B3" s="5" t="s">
        <v>82</v>
      </c>
      <c r="C3" s="5" t="s">
        <v>83</v>
      </c>
      <c r="D3" s="5" t="s">
        <v>84</v>
      </c>
      <c r="E3" s="5" t="s">
        <v>85</v>
      </c>
      <c r="F3" s="5" t="s">
        <v>86</v>
      </c>
      <c r="G3" s="5" t="s">
        <v>87</v>
      </c>
      <c r="H3" s="5" t="s">
        <v>236</v>
      </c>
      <c r="I3" s="5" t="s">
        <v>237</v>
      </c>
      <c r="J3" s="5" t="s">
        <v>88</v>
      </c>
      <c r="K3" s="5" t="s">
        <v>89</v>
      </c>
      <c r="L3" s="5" t="s">
        <v>90</v>
      </c>
      <c r="M3" s="5" t="s">
        <v>91</v>
      </c>
      <c r="N3" s="5" t="s">
        <v>92</v>
      </c>
      <c r="O3" s="5" t="s">
        <v>93</v>
      </c>
      <c r="P3" s="38" t="s">
        <v>235</v>
      </c>
      <c r="Q3" s="5" t="s">
        <v>94</v>
      </c>
      <c r="R3" s="5" t="s">
        <v>95</v>
      </c>
      <c r="S3" s="5" t="s">
        <v>96</v>
      </c>
      <c r="T3" s="5" t="s">
        <v>97</v>
      </c>
      <c r="U3" s="5" t="s">
        <v>305</v>
      </c>
      <c r="V3" s="5" t="s">
        <v>98</v>
      </c>
      <c r="W3" s="5" t="s">
        <v>262</v>
      </c>
      <c r="X3" s="5" t="s">
        <v>254</v>
      </c>
      <c r="Y3" s="5" t="s">
        <v>255</v>
      </c>
      <c r="Z3" s="5" t="s">
        <v>99</v>
      </c>
      <c r="AA3" s="5" t="s">
        <v>256</v>
      </c>
      <c r="AB3" s="5" t="s">
        <v>257</v>
      </c>
      <c r="AC3" s="5" t="s">
        <v>258</v>
      </c>
      <c r="AD3" s="5" t="s">
        <v>100</v>
      </c>
      <c r="AE3" s="5" t="s">
        <v>101</v>
      </c>
      <c r="AF3" s="5" t="s">
        <v>259</v>
      </c>
      <c r="AG3" s="5" t="s">
        <v>260</v>
      </c>
      <c r="AH3" s="5" t="s">
        <v>261</v>
      </c>
      <c r="AI3" s="20" t="s">
        <v>102</v>
      </c>
      <c r="AJ3" s="20" t="s">
        <v>252</v>
      </c>
      <c r="AK3" s="20" t="s">
        <v>103</v>
      </c>
    </row>
    <row r="4" spans="1:37" x14ac:dyDescent="0.25">
      <c r="A4" s="6"/>
      <c r="B4" s="6"/>
      <c r="C4" s="6"/>
      <c r="D4" s="8"/>
      <c r="E4" s="8"/>
      <c r="F4" s="6"/>
      <c r="G4" s="6"/>
      <c r="H4" s="6"/>
      <c r="I4" s="6"/>
      <c r="J4" s="6"/>
      <c r="K4" s="8"/>
      <c r="L4" s="6"/>
      <c r="M4" s="8"/>
      <c r="N4" s="8"/>
      <c r="O4" s="6"/>
      <c r="P4" s="6"/>
      <c r="Q4" s="6"/>
      <c r="R4" s="8"/>
      <c r="S4" s="6"/>
      <c r="T4" s="6"/>
      <c r="U4" s="6"/>
      <c r="V4" s="6"/>
      <c r="W4" s="64" t="str">
        <f>IF(X4="","",IFERROR(_xlfn.XLOOKUP(X4,Lookups!$H:$H,Lookups!$G:$G,""),""))</f>
        <v/>
      </c>
      <c r="X4" s="6"/>
      <c r="Y4" s="39" t="str">
        <f>IF(X4="","",IFERROR(_xlfn.XLOOKUP(X4,Lookups!$H:$H,Lookups!$I:$I,""),""))</f>
        <v/>
      </c>
      <c r="Z4" s="6"/>
      <c r="AA4" s="6"/>
      <c r="AB4" s="8"/>
      <c r="AC4" s="8"/>
      <c r="AD4" s="39" t="str">
        <f t="shared" ref="AD4:AD51" si="0">IF(OR(ISBLANK(AB4),ISBLANK(AC4)),"",(AC4-AB4)+1)</f>
        <v/>
      </c>
      <c r="AE4" s="6"/>
      <c r="AF4" s="6"/>
      <c r="AG4" s="6"/>
      <c r="AH4" s="39" t="str">
        <f>IF(AG4="","",IFERROR(_xlfn.XLOOKUP(AG4,Lookups!$H$2:$H$103,Lookups!$I$2:$I$103,""),""))</f>
        <v/>
      </c>
      <c r="AI4" s="6"/>
      <c r="AJ4" s="47"/>
      <c r="AK4" s="8"/>
    </row>
    <row r="5" spans="1:37" x14ac:dyDescent="0.25">
      <c r="A5" s="6"/>
      <c r="B5" s="6"/>
      <c r="C5" s="6"/>
      <c r="D5" s="8"/>
      <c r="E5" s="8"/>
      <c r="F5" s="6"/>
      <c r="G5" s="6"/>
      <c r="H5" s="6"/>
      <c r="I5" s="6"/>
      <c r="J5" s="6"/>
      <c r="K5" s="8"/>
      <c r="L5" s="6"/>
      <c r="M5" s="8"/>
      <c r="N5" s="8"/>
      <c r="O5" s="6"/>
      <c r="P5" s="6"/>
      <c r="Q5" s="6"/>
      <c r="R5" s="8"/>
      <c r="S5" s="6"/>
      <c r="T5" s="6"/>
      <c r="U5" s="6"/>
      <c r="V5" s="6"/>
      <c r="W5" s="64" t="str">
        <f>IF(X5="","",IFERROR(_xlfn.XLOOKUP(X5,Lookups!$H:$H,Lookups!$G:$G,""),""))</f>
        <v/>
      </c>
      <c r="X5" s="6"/>
      <c r="Y5" s="39" t="str">
        <f>IF(X5="","",IFERROR(_xlfn.XLOOKUP(X5,Lookups!$H:$H,Lookups!$I:$I,""),""))</f>
        <v/>
      </c>
      <c r="Z5" s="6"/>
      <c r="AA5" s="6"/>
      <c r="AB5" s="8"/>
      <c r="AC5" s="8"/>
      <c r="AD5" s="39" t="str">
        <f t="shared" si="0"/>
        <v/>
      </c>
      <c r="AE5" s="6"/>
      <c r="AF5" s="6"/>
      <c r="AG5" s="6"/>
      <c r="AH5" s="39" t="str">
        <f>IF(AG5="","",IFERROR(_xlfn.XLOOKUP(AG5,Lookups!$H$2:$H$103,Lookups!$I$2:$I$103,""),""))</f>
        <v/>
      </c>
      <c r="AI5" s="6"/>
      <c r="AJ5" s="47"/>
      <c r="AK5" s="8"/>
    </row>
    <row r="6" spans="1:37" x14ac:dyDescent="0.25">
      <c r="A6" s="6"/>
      <c r="B6" s="6"/>
      <c r="C6" s="6"/>
      <c r="D6" s="8"/>
      <c r="E6" s="8"/>
      <c r="F6" s="6"/>
      <c r="G6" s="6"/>
      <c r="H6" s="6"/>
      <c r="I6" s="6"/>
      <c r="J6" s="6"/>
      <c r="K6" s="8"/>
      <c r="L6" s="6"/>
      <c r="M6" s="8"/>
      <c r="N6" s="8"/>
      <c r="O6" s="6"/>
      <c r="P6" s="6"/>
      <c r="Q6" s="6"/>
      <c r="R6" s="8"/>
      <c r="S6" s="6"/>
      <c r="T6" s="6"/>
      <c r="U6" s="6"/>
      <c r="V6" s="6"/>
      <c r="W6" s="64" t="str">
        <f>IF(X6="","",IFERROR(_xlfn.XLOOKUP(X6,Lookups!$H:$H,Lookups!$G:$G,""),""))</f>
        <v/>
      </c>
      <c r="X6" s="6"/>
      <c r="Y6" s="39" t="str">
        <f>IF(X6="","",IFERROR(_xlfn.XLOOKUP(X6,Lookups!$H:$H,Lookups!$I:$I,""),""))</f>
        <v/>
      </c>
      <c r="Z6" s="6"/>
      <c r="AA6" s="6"/>
      <c r="AB6" s="8"/>
      <c r="AC6" s="8"/>
      <c r="AD6" s="39" t="str">
        <f t="shared" si="0"/>
        <v/>
      </c>
      <c r="AE6" s="6"/>
      <c r="AF6" s="6"/>
      <c r="AG6" s="6"/>
      <c r="AH6" s="39" t="str">
        <f>IF(AG6="","",IFERROR(_xlfn.XLOOKUP(AG6,Lookups!$H$2:$H$103,Lookups!$I$2:$I$103,""),""))</f>
        <v/>
      </c>
      <c r="AI6" s="6"/>
      <c r="AJ6" s="47"/>
      <c r="AK6" s="8"/>
    </row>
    <row r="7" spans="1:37" x14ac:dyDescent="0.25">
      <c r="A7" s="6"/>
      <c r="B7" s="6"/>
      <c r="C7" s="6"/>
      <c r="D7" s="8"/>
      <c r="E7" s="8"/>
      <c r="F7" s="6"/>
      <c r="G7" s="6"/>
      <c r="H7" s="6"/>
      <c r="I7" s="6"/>
      <c r="J7" s="6"/>
      <c r="K7" s="8"/>
      <c r="L7" s="6"/>
      <c r="M7" s="8"/>
      <c r="N7" s="8"/>
      <c r="O7" s="6"/>
      <c r="P7" s="6"/>
      <c r="Q7" s="6"/>
      <c r="R7" s="8"/>
      <c r="S7" s="6"/>
      <c r="T7" s="6"/>
      <c r="U7" s="6"/>
      <c r="V7" s="6"/>
      <c r="W7" s="64" t="str">
        <f>IF(X7="","",IFERROR(_xlfn.XLOOKUP(X7,Lookups!$H:$H,Lookups!$G:$G,""),""))</f>
        <v/>
      </c>
      <c r="X7" s="6"/>
      <c r="Y7" s="39" t="str">
        <f>IF(X7="","",IFERROR(_xlfn.XLOOKUP(X7,Lookups!$H:$H,Lookups!$I:$I,""),""))</f>
        <v/>
      </c>
      <c r="Z7" s="6"/>
      <c r="AA7" s="6"/>
      <c r="AB7" s="8"/>
      <c r="AC7" s="8"/>
      <c r="AD7" s="39" t="str">
        <f t="shared" si="0"/>
        <v/>
      </c>
      <c r="AE7" s="6"/>
      <c r="AF7" s="6"/>
      <c r="AG7" s="6"/>
      <c r="AH7" s="39" t="str">
        <f>IF(AG7="","",IFERROR(_xlfn.XLOOKUP(AG7,Lookups!$H$2:$H$103,Lookups!$I$2:$I$103,""),""))</f>
        <v/>
      </c>
      <c r="AI7" s="6"/>
      <c r="AJ7" s="47"/>
      <c r="AK7" s="8"/>
    </row>
    <row r="8" spans="1:37" x14ac:dyDescent="0.25">
      <c r="A8" s="6"/>
      <c r="B8" s="6"/>
      <c r="C8" s="6"/>
      <c r="D8" s="8"/>
      <c r="E8" s="8"/>
      <c r="F8" s="6"/>
      <c r="G8" s="6"/>
      <c r="H8" s="6"/>
      <c r="I8" s="6"/>
      <c r="J8" s="6"/>
      <c r="K8" s="8"/>
      <c r="L8" s="6"/>
      <c r="M8" s="8"/>
      <c r="N8" s="8"/>
      <c r="O8" s="6"/>
      <c r="P8" s="6"/>
      <c r="Q8" s="6"/>
      <c r="R8" s="8"/>
      <c r="S8" s="6"/>
      <c r="T8" s="6"/>
      <c r="U8" s="6"/>
      <c r="V8" s="6"/>
      <c r="W8" s="64" t="str">
        <f>IF(X8="","",IFERROR(_xlfn.XLOOKUP(X8,Lookups!$H:$H,Lookups!$G:$G,""),""))</f>
        <v/>
      </c>
      <c r="X8" s="6"/>
      <c r="Y8" s="39" t="str">
        <f>IF(X8="","",IFERROR(_xlfn.XLOOKUP(X8,Lookups!$H:$H,Lookups!$I:$I,""),""))</f>
        <v/>
      </c>
      <c r="Z8" s="6"/>
      <c r="AA8" s="6"/>
      <c r="AB8" s="8"/>
      <c r="AC8" s="8"/>
      <c r="AD8" s="39" t="str">
        <f t="shared" si="0"/>
        <v/>
      </c>
      <c r="AE8" s="6"/>
      <c r="AF8" s="6"/>
      <c r="AG8" s="6"/>
      <c r="AH8" s="39" t="str">
        <f>IF(AG8="","",IFERROR(_xlfn.XLOOKUP(AG8,Lookups!$H$2:$H$103,Lookups!$I$2:$I$103,""),""))</f>
        <v/>
      </c>
      <c r="AI8" s="6"/>
      <c r="AJ8" s="47"/>
      <c r="AK8" s="8"/>
    </row>
    <row r="9" spans="1:37" x14ac:dyDescent="0.25">
      <c r="A9" s="6"/>
      <c r="B9" s="6"/>
      <c r="C9" s="6"/>
      <c r="D9" s="8"/>
      <c r="E9" s="8"/>
      <c r="F9" s="6"/>
      <c r="G9" s="6"/>
      <c r="H9" s="6"/>
      <c r="I9" s="6"/>
      <c r="J9" s="6"/>
      <c r="K9" s="8"/>
      <c r="L9" s="6"/>
      <c r="M9" s="8"/>
      <c r="N9" s="8"/>
      <c r="O9" s="6"/>
      <c r="P9" s="6"/>
      <c r="Q9" s="6"/>
      <c r="R9" s="8"/>
      <c r="S9" s="6"/>
      <c r="T9" s="6"/>
      <c r="U9" s="6"/>
      <c r="V9" s="6"/>
      <c r="W9" s="64" t="str">
        <f>IF(X9="","",IFERROR(_xlfn.XLOOKUP(X9,Lookups!$H:$H,Lookups!$G:$G,""),""))</f>
        <v/>
      </c>
      <c r="X9" s="6"/>
      <c r="Y9" s="39" t="str">
        <f>IF(X9="","",IFERROR(_xlfn.XLOOKUP(X9,Lookups!$H:$H,Lookups!$I:$I,""),""))</f>
        <v/>
      </c>
      <c r="Z9" s="6"/>
      <c r="AA9" s="6"/>
      <c r="AB9" s="8"/>
      <c r="AC9" s="8"/>
      <c r="AD9" s="39" t="str">
        <f t="shared" si="0"/>
        <v/>
      </c>
      <c r="AE9" s="6"/>
      <c r="AF9" s="6"/>
      <c r="AG9" s="6"/>
      <c r="AH9" s="39" t="str">
        <f>IF(AG9="","",IFERROR(_xlfn.XLOOKUP(AG9,Lookups!$H$2:$H$103,Lookups!$I$2:$I$103,""),""))</f>
        <v/>
      </c>
      <c r="AI9" s="6"/>
      <c r="AJ9" s="47"/>
      <c r="AK9" s="8"/>
    </row>
    <row r="10" spans="1:37" x14ac:dyDescent="0.25">
      <c r="A10" s="6"/>
      <c r="B10" s="6"/>
      <c r="C10" s="6"/>
      <c r="D10" s="8"/>
      <c r="E10" s="8"/>
      <c r="F10" s="6"/>
      <c r="G10" s="6"/>
      <c r="H10" s="6"/>
      <c r="I10" s="6"/>
      <c r="J10" s="6"/>
      <c r="K10" s="8"/>
      <c r="L10" s="6"/>
      <c r="M10" s="8"/>
      <c r="N10" s="8"/>
      <c r="O10" s="6"/>
      <c r="P10" s="6"/>
      <c r="Q10" s="6"/>
      <c r="R10" s="8"/>
      <c r="S10" s="6"/>
      <c r="T10" s="6"/>
      <c r="U10" s="6"/>
      <c r="V10" s="6"/>
      <c r="W10" s="64" t="str">
        <f>IF(X10="","",IFERROR(_xlfn.XLOOKUP(X10,Lookups!$H:$H,Lookups!$G:$G,""),""))</f>
        <v/>
      </c>
      <c r="X10" s="6"/>
      <c r="Y10" s="39" t="str">
        <f>IF(X10="","",IFERROR(_xlfn.XLOOKUP(X10,Lookups!$H:$H,Lookups!$I:$I,""),""))</f>
        <v/>
      </c>
      <c r="Z10" s="6"/>
      <c r="AA10" s="6"/>
      <c r="AB10" s="8"/>
      <c r="AC10" s="8"/>
      <c r="AD10" s="39" t="str">
        <f t="shared" si="0"/>
        <v/>
      </c>
      <c r="AE10" s="6"/>
      <c r="AF10" s="6"/>
      <c r="AG10" s="6"/>
      <c r="AH10" s="39" t="str">
        <f>IF(AG10="","",IFERROR(_xlfn.XLOOKUP(AG10,Lookups!$H$2:$H$103,Lookups!$I$2:$I$103,""),""))</f>
        <v/>
      </c>
      <c r="AI10" s="6"/>
      <c r="AJ10" s="47"/>
      <c r="AK10" s="8"/>
    </row>
    <row r="11" spans="1:37" x14ac:dyDescent="0.25">
      <c r="A11" s="6"/>
      <c r="B11" s="6"/>
      <c r="C11" s="6"/>
      <c r="D11" s="8"/>
      <c r="E11" s="8"/>
      <c r="F11" s="6"/>
      <c r="G11" s="6"/>
      <c r="H11" s="6"/>
      <c r="I11" s="6"/>
      <c r="J11" s="6"/>
      <c r="K11" s="8"/>
      <c r="L11" s="6"/>
      <c r="M11" s="8"/>
      <c r="N11" s="8"/>
      <c r="O11" s="6"/>
      <c r="P11" s="6"/>
      <c r="Q11" s="6"/>
      <c r="R11" s="8"/>
      <c r="S11" s="6"/>
      <c r="T11" s="6"/>
      <c r="U11" s="6"/>
      <c r="V11" s="6"/>
      <c r="W11" s="64" t="str">
        <f>IF(X11="","",IFERROR(_xlfn.XLOOKUP(X11,Lookups!$H:$H,Lookups!$G:$G,""),""))</f>
        <v/>
      </c>
      <c r="X11" s="6"/>
      <c r="Y11" s="39" t="str">
        <f>IF(X11="","",IFERROR(_xlfn.XLOOKUP(X11,Lookups!$H:$H,Lookups!$I:$I,""),""))</f>
        <v/>
      </c>
      <c r="Z11" s="6"/>
      <c r="AA11" s="6"/>
      <c r="AB11" s="8"/>
      <c r="AC11" s="8"/>
      <c r="AD11" s="39" t="str">
        <f t="shared" si="0"/>
        <v/>
      </c>
      <c r="AE11" s="6"/>
      <c r="AF11" s="6"/>
      <c r="AG11" s="6"/>
      <c r="AH11" s="39" t="str">
        <f>IF(AG11="","",IFERROR(_xlfn.XLOOKUP(AG11,Lookups!$H$2:$H$103,Lookups!$I$2:$I$103,""),""))</f>
        <v/>
      </c>
      <c r="AI11" s="6"/>
      <c r="AJ11" s="47"/>
      <c r="AK11" s="8"/>
    </row>
    <row r="12" spans="1:37" x14ac:dyDescent="0.25">
      <c r="A12" s="6"/>
      <c r="B12" s="6"/>
      <c r="C12" s="6"/>
      <c r="D12" s="8"/>
      <c r="E12" s="8"/>
      <c r="F12" s="6"/>
      <c r="G12" s="6"/>
      <c r="H12" s="6"/>
      <c r="I12" s="6"/>
      <c r="J12" s="6"/>
      <c r="K12" s="8"/>
      <c r="L12" s="6"/>
      <c r="M12" s="8"/>
      <c r="N12" s="8"/>
      <c r="O12" s="6"/>
      <c r="P12" s="6"/>
      <c r="Q12" s="6"/>
      <c r="R12" s="8"/>
      <c r="S12" s="6"/>
      <c r="T12" s="6"/>
      <c r="U12" s="6"/>
      <c r="V12" s="6"/>
      <c r="W12" s="64" t="str">
        <f>IF(X12="","",IFERROR(_xlfn.XLOOKUP(X12,Lookups!$H:$H,Lookups!$G:$G,""),""))</f>
        <v/>
      </c>
      <c r="X12" s="6"/>
      <c r="Y12" s="39" t="str">
        <f>IF(X12="","",IFERROR(_xlfn.XLOOKUP(X12,Lookups!$H:$H,Lookups!$I:$I,""),""))</f>
        <v/>
      </c>
      <c r="Z12" s="6"/>
      <c r="AA12" s="6"/>
      <c r="AB12" s="8"/>
      <c r="AC12" s="8"/>
      <c r="AD12" s="39" t="str">
        <f t="shared" si="0"/>
        <v/>
      </c>
      <c r="AE12" s="6"/>
      <c r="AF12" s="6"/>
      <c r="AG12" s="6"/>
      <c r="AH12" s="39" t="str">
        <f>IF(AG12="","",IFERROR(_xlfn.XLOOKUP(AG12,Lookups!$H$2:$H$103,Lookups!$I$2:$I$103,""),""))</f>
        <v/>
      </c>
      <c r="AI12" s="6"/>
      <c r="AJ12" s="47"/>
      <c r="AK12" s="8"/>
    </row>
    <row r="13" spans="1:37" x14ac:dyDescent="0.25">
      <c r="A13" s="6"/>
      <c r="B13" s="6"/>
      <c r="C13" s="6"/>
      <c r="D13" s="8"/>
      <c r="E13" s="8"/>
      <c r="F13" s="6"/>
      <c r="G13" s="6"/>
      <c r="H13" s="6"/>
      <c r="I13" s="6"/>
      <c r="J13" s="6"/>
      <c r="K13" s="8"/>
      <c r="L13" s="6"/>
      <c r="M13" s="8"/>
      <c r="N13" s="8"/>
      <c r="O13" s="6"/>
      <c r="P13" s="6"/>
      <c r="Q13" s="6"/>
      <c r="R13" s="8"/>
      <c r="S13" s="6"/>
      <c r="T13" s="6"/>
      <c r="U13" s="6"/>
      <c r="V13" s="6"/>
      <c r="W13" s="64" t="str">
        <f>IF(X13="","",IFERROR(_xlfn.XLOOKUP(X13,Lookups!$H:$H,Lookups!$G:$G,""),""))</f>
        <v/>
      </c>
      <c r="X13" s="6"/>
      <c r="Y13" s="39" t="str">
        <f>IF(X13="","",IFERROR(_xlfn.XLOOKUP(X13,Lookups!$H:$H,Lookups!$I:$I,""),""))</f>
        <v/>
      </c>
      <c r="Z13" s="6"/>
      <c r="AA13" s="6"/>
      <c r="AB13" s="8"/>
      <c r="AC13" s="8"/>
      <c r="AD13" s="39" t="str">
        <f t="shared" si="0"/>
        <v/>
      </c>
      <c r="AE13" s="6"/>
      <c r="AF13" s="6"/>
      <c r="AG13" s="6"/>
      <c r="AH13" s="39" t="str">
        <f>IF(AG13="","",IFERROR(_xlfn.XLOOKUP(AG13,Lookups!$H$2:$H$103,Lookups!$I$2:$I$103,""),""))</f>
        <v/>
      </c>
      <c r="AI13" s="6"/>
      <c r="AJ13" s="47"/>
      <c r="AK13" s="8"/>
    </row>
    <row r="14" spans="1:37" x14ac:dyDescent="0.25">
      <c r="A14" s="6"/>
      <c r="B14" s="6"/>
      <c r="C14" s="6"/>
      <c r="D14" s="8"/>
      <c r="E14" s="8"/>
      <c r="F14" s="6"/>
      <c r="G14" s="6"/>
      <c r="H14" s="6"/>
      <c r="I14" s="6"/>
      <c r="J14" s="6"/>
      <c r="K14" s="8"/>
      <c r="L14" s="6"/>
      <c r="M14" s="8"/>
      <c r="N14" s="8"/>
      <c r="O14" s="6"/>
      <c r="P14" s="6"/>
      <c r="Q14" s="6"/>
      <c r="R14" s="8"/>
      <c r="S14" s="6"/>
      <c r="T14" s="6"/>
      <c r="U14" s="6"/>
      <c r="V14" s="6"/>
      <c r="W14" s="64" t="str">
        <f>IF(X14="","",IFERROR(_xlfn.XLOOKUP(X14,Lookups!$H:$H,Lookups!$G:$G,""),""))</f>
        <v/>
      </c>
      <c r="X14" s="6"/>
      <c r="Y14" s="39" t="str">
        <f>IF(X14="","",IFERROR(_xlfn.XLOOKUP(X14,Lookups!$H:$H,Lookups!$I:$I,""),""))</f>
        <v/>
      </c>
      <c r="Z14" s="6"/>
      <c r="AA14" s="6"/>
      <c r="AB14" s="8"/>
      <c r="AC14" s="8"/>
      <c r="AD14" s="39" t="str">
        <f t="shared" si="0"/>
        <v/>
      </c>
      <c r="AE14" s="6"/>
      <c r="AF14" s="6"/>
      <c r="AG14" s="6"/>
      <c r="AH14" s="39" t="str">
        <f>IF(AG14="","",IFERROR(_xlfn.XLOOKUP(AG14,Lookups!$H$2:$H$103,Lookups!$I$2:$I$103,""),""))</f>
        <v/>
      </c>
      <c r="AI14" s="6"/>
      <c r="AJ14" s="47"/>
      <c r="AK14" s="8"/>
    </row>
    <row r="15" spans="1:37" x14ac:dyDescent="0.25">
      <c r="A15" s="6"/>
      <c r="B15" s="6"/>
      <c r="C15" s="6"/>
      <c r="D15" s="8"/>
      <c r="E15" s="8"/>
      <c r="F15" s="6"/>
      <c r="G15" s="6"/>
      <c r="H15" s="6"/>
      <c r="I15" s="6"/>
      <c r="J15" s="6"/>
      <c r="K15" s="8"/>
      <c r="L15" s="6"/>
      <c r="M15" s="8"/>
      <c r="N15" s="8"/>
      <c r="O15" s="6"/>
      <c r="P15" s="6"/>
      <c r="Q15" s="6"/>
      <c r="R15" s="8"/>
      <c r="S15" s="6"/>
      <c r="T15" s="6"/>
      <c r="U15" s="6"/>
      <c r="V15" s="6"/>
      <c r="W15" s="64" t="str">
        <f>IF(X15="","",IFERROR(_xlfn.XLOOKUP(X15,Lookups!$H:$H,Lookups!$G:$G,""),""))</f>
        <v/>
      </c>
      <c r="X15" s="6"/>
      <c r="Y15" s="39" t="str">
        <f>IF(X15="","",IFERROR(_xlfn.XLOOKUP(X15,Lookups!$H:$H,Lookups!$I:$I,""),""))</f>
        <v/>
      </c>
      <c r="Z15" s="6"/>
      <c r="AA15" s="6"/>
      <c r="AB15" s="8"/>
      <c r="AC15" s="8"/>
      <c r="AD15" s="39" t="str">
        <f t="shared" si="0"/>
        <v/>
      </c>
      <c r="AE15" s="6"/>
      <c r="AF15" s="6"/>
      <c r="AG15" s="6"/>
      <c r="AH15" s="39" t="str">
        <f>IF(AG15="","",IFERROR(_xlfn.XLOOKUP(AG15,Lookups!$H$2:$H$103,Lookups!$I$2:$I$103,""),""))</f>
        <v/>
      </c>
      <c r="AI15" s="6"/>
      <c r="AJ15" s="47"/>
      <c r="AK15" s="8"/>
    </row>
    <row r="16" spans="1:37" x14ac:dyDescent="0.25">
      <c r="A16" s="6"/>
      <c r="B16" s="6"/>
      <c r="C16" s="6"/>
      <c r="D16" s="8"/>
      <c r="E16" s="8"/>
      <c r="F16" s="6"/>
      <c r="G16" s="6"/>
      <c r="H16" s="6"/>
      <c r="I16" s="6"/>
      <c r="J16" s="6"/>
      <c r="K16" s="8"/>
      <c r="L16" s="6"/>
      <c r="M16" s="8"/>
      <c r="N16" s="8"/>
      <c r="O16" s="6"/>
      <c r="P16" s="6"/>
      <c r="Q16" s="6"/>
      <c r="R16" s="8"/>
      <c r="S16" s="6"/>
      <c r="T16" s="6"/>
      <c r="U16" s="6"/>
      <c r="V16" s="6"/>
      <c r="W16" s="64" t="str">
        <f>IF(X16="","",IFERROR(_xlfn.XLOOKUP(X16,Lookups!$H:$H,Lookups!$G:$G,""),""))</f>
        <v/>
      </c>
      <c r="X16" s="6"/>
      <c r="Y16" s="39" t="str">
        <f>IF(X16="","",IFERROR(_xlfn.XLOOKUP(X16,Lookups!$H:$H,Lookups!$I:$I,""),""))</f>
        <v/>
      </c>
      <c r="Z16" s="6"/>
      <c r="AA16" s="6"/>
      <c r="AB16" s="8"/>
      <c r="AC16" s="8"/>
      <c r="AD16" s="39" t="str">
        <f t="shared" si="0"/>
        <v/>
      </c>
      <c r="AE16" s="6"/>
      <c r="AF16" s="6"/>
      <c r="AG16" s="6"/>
      <c r="AH16" s="39" t="str">
        <f>IF(AG16="","",IFERROR(_xlfn.XLOOKUP(AG16,Lookups!$H$2:$H$103,Lookups!$I$2:$I$103,""),""))</f>
        <v/>
      </c>
      <c r="AI16" s="6"/>
      <c r="AJ16" s="47"/>
      <c r="AK16" s="8"/>
    </row>
    <row r="17" spans="1:37" x14ac:dyDescent="0.25">
      <c r="A17" s="6"/>
      <c r="B17" s="6"/>
      <c r="C17" s="6"/>
      <c r="D17" s="8"/>
      <c r="E17" s="8"/>
      <c r="F17" s="6"/>
      <c r="G17" s="6"/>
      <c r="H17" s="6"/>
      <c r="I17" s="6"/>
      <c r="J17" s="6"/>
      <c r="K17" s="8"/>
      <c r="L17" s="6"/>
      <c r="M17" s="8"/>
      <c r="N17" s="8"/>
      <c r="O17" s="6"/>
      <c r="P17" s="6"/>
      <c r="Q17" s="6"/>
      <c r="R17" s="8"/>
      <c r="S17" s="6"/>
      <c r="T17" s="6"/>
      <c r="U17" s="6"/>
      <c r="V17" s="6"/>
      <c r="W17" s="64" t="str">
        <f>IF(X17="","",IFERROR(_xlfn.XLOOKUP(X17,Lookups!$H:$H,Lookups!$G:$G,""),""))</f>
        <v/>
      </c>
      <c r="X17" s="6"/>
      <c r="Y17" s="39" t="str">
        <f>IF(X17="","",IFERROR(_xlfn.XLOOKUP(X17,Lookups!$H:$H,Lookups!$I:$I,""),""))</f>
        <v/>
      </c>
      <c r="Z17" s="6"/>
      <c r="AA17" s="6"/>
      <c r="AB17" s="8"/>
      <c r="AC17" s="8"/>
      <c r="AD17" s="39" t="str">
        <f t="shared" si="0"/>
        <v/>
      </c>
      <c r="AE17" s="6"/>
      <c r="AF17" s="6"/>
      <c r="AG17" s="6"/>
      <c r="AH17" s="39" t="str">
        <f>IF(AG17="","",IFERROR(_xlfn.XLOOKUP(AG17,Lookups!$H$2:$H$103,Lookups!$I$2:$I$103,""),""))</f>
        <v/>
      </c>
      <c r="AI17" s="6"/>
      <c r="AJ17" s="47"/>
      <c r="AK17" s="8"/>
    </row>
    <row r="18" spans="1:37" x14ac:dyDescent="0.25">
      <c r="A18" s="6"/>
      <c r="B18" s="6"/>
      <c r="C18" s="6"/>
      <c r="D18" s="8"/>
      <c r="E18" s="8"/>
      <c r="F18" s="6"/>
      <c r="G18" s="6"/>
      <c r="H18" s="6"/>
      <c r="I18" s="6"/>
      <c r="J18" s="6"/>
      <c r="K18" s="8"/>
      <c r="L18" s="6"/>
      <c r="M18" s="8"/>
      <c r="N18" s="8"/>
      <c r="O18" s="6"/>
      <c r="P18" s="6"/>
      <c r="Q18" s="6"/>
      <c r="R18" s="8"/>
      <c r="S18" s="6"/>
      <c r="T18" s="6"/>
      <c r="U18" s="6"/>
      <c r="V18" s="6"/>
      <c r="W18" s="64" t="str">
        <f>IF(X18="","",IFERROR(_xlfn.XLOOKUP(X18,Lookups!$H:$H,Lookups!$G:$G,""),""))</f>
        <v/>
      </c>
      <c r="X18" s="6"/>
      <c r="Y18" s="39" t="str">
        <f>IF(X18="","",IFERROR(_xlfn.XLOOKUP(X18,Lookups!$H:$H,Lookups!$I:$I,""),""))</f>
        <v/>
      </c>
      <c r="Z18" s="6"/>
      <c r="AA18" s="6"/>
      <c r="AB18" s="8"/>
      <c r="AC18" s="8"/>
      <c r="AD18" s="39" t="str">
        <f t="shared" si="0"/>
        <v/>
      </c>
      <c r="AE18" s="6"/>
      <c r="AF18" s="6"/>
      <c r="AG18" s="6"/>
      <c r="AH18" s="39" t="str">
        <f>IF(AG18="","",IFERROR(_xlfn.XLOOKUP(AG18,Lookups!$H$2:$H$103,Lookups!$I$2:$I$103,""),""))</f>
        <v/>
      </c>
      <c r="AI18" s="6"/>
      <c r="AJ18" s="47"/>
      <c r="AK18" s="8"/>
    </row>
    <row r="19" spans="1:37" x14ac:dyDescent="0.25">
      <c r="A19" s="6"/>
      <c r="B19" s="6"/>
      <c r="C19" s="6"/>
      <c r="D19" s="8"/>
      <c r="E19" s="8"/>
      <c r="F19" s="6"/>
      <c r="G19" s="6"/>
      <c r="H19" s="6"/>
      <c r="I19" s="6"/>
      <c r="J19" s="6"/>
      <c r="K19" s="8"/>
      <c r="L19" s="6"/>
      <c r="M19" s="8"/>
      <c r="N19" s="8"/>
      <c r="O19" s="6"/>
      <c r="P19" s="6"/>
      <c r="Q19" s="6"/>
      <c r="R19" s="8"/>
      <c r="S19" s="6"/>
      <c r="T19" s="6"/>
      <c r="U19" s="6"/>
      <c r="V19" s="6"/>
      <c r="W19" s="64" t="str">
        <f>IF(X19="","",IFERROR(_xlfn.XLOOKUP(X19,Lookups!$H:$H,Lookups!$G:$G,""),""))</f>
        <v/>
      </c>
      <c r="X19" s="6"/>
      <c r="Y19" s="39" t="str">
        <f>IF(X19="","",IFERROR(_xlfn.XLOOKUP(X19,Lookups!$H:$H,Lookups!$I:$I,""),""))</f>
        <v/>
      </c>
      <c r="Z19" s="6"/>
      <c r="AA19" s="6"/>
      <c r="AB19" s="8"/>
      <c r="AC19" s="8"/>
      <c r="AD19" s="39" t="str">
        <f t="shared" si="0"/>
        <v/>
      </c>
      <c r="AE19" s="6"/>
      <c r="AF19" s="6"/>
      <c r="AG19" s="6"/>
      <c r="AH19" s="39" t="str">
        <f>IF(AG19="","",IFERROR(_xlfn.XLOOKUP(AG19,Lookups!$H$2:$H$103,Lookups!$I$2:$I$103,""),""))</f>
        <v/>
      </c>
      <c r="AI19" s="6"/>
      <c r="AJ19" s="47"/>
      <c r="AK19" s="8"/>
    </row>
    <row r="20" spans="1:37" x14ac:dyDescent="0.25">
      <c r="A20" s="6"/>
      <c r="B20" s="6"/>
      <c r="C20" s="6"/>
      <c r="D20" s="8"/>
      <c r="E20" s="8"/>
      <c r="F20" s="6"/>
      <c r="G20" s="6"/>
      <c r="H20" s="6"/>
      <c r="I20" s="6"/>
      <c r="J20" s="6"/>
      <c r="K20" s="8"/>
      <c r="L20" s="6"/>
      <c r="M20" s="8"/>
      <c r="N20" s="8"/>
      <c r="O20" s="6"/>
      <c r="P20" s="6"/>
      <c r="Q20" s="6"/>
      <c r="R20" s="8"/>
      <c r="S20" s="6"/>
      <c r="T20" s="6"/>
      <c r="U20" s="6"/>
      <c r="V20" s="6"/>
      <c r="W20" s="64" t="str">
        <f>IF(X20="","",IFERROR(_xlfn.XLOOKUP(X20,Lookups!$H:$H,Lookups!$G:$G,""),""))</f>
        <v/>
      </c>
      <c r="X20" s="6"/>
      <c r="Y20" s="39" t="str">
        <f>IF(X20="","",IFERROR(_xlfn.XLOOKUP(X20,Lookups!$H:$H,Lookups!$I:$I,""),""))</f>
        <v/>
      </c>
      <c r="Z20" s="6"/>
      <c r="AA20" s="6"/>
      <c r="AB20" s="8"/>
      <c r="AC20" s="8"/>
      <c r="AD20" s="39" t="str">
        <f t="shared" si="0"/>
        <v/>
      </c>
      <c r="AE20" s="6"/>
      <c r="AF20" s="6"/>
      <c r="AG20" s="6"/>
      <c r="AH20" s="39" t="str">
        <f>IF(AG20="","",IFERROR(_xlfn.XLOOKUP(AG20,Lookups!$H$2:$H$103,Lookups!$I$2:$I$103,""),""))</f>
        <v/>
      </c>
      <c r="AI20" s="6"/>
      <c r="AJ20" s="47"/>
      <c r="AK20" s="8"/>
    </row>
    <row r="21" spans="1:37" x14ac:dyDescent="0.25">
      <c r="A21" s="6"/>
      <c r="B21" s="6"/>
      <c r="C21" s="6"/>
      <c r="D21" s="8"/>
      <c r="E21" s="8"/>
      <c r="F21" s="6"/>
      <c r="G21" s="6"/>
      <c r="H21" s="6"/>
      <c r="I21" s="6"/>
      <c r="J21" s="6"/>
      <c r="K21" s="8"/>
      <c r="L21" s="6"/>
      <c r="M21" s="8"/>
      <c r="N21" s="8"/>
      <c r="O21" s="6"/>
      <c r="P21" s="6"/>
      <c r="Q21" s="6"/>
      <c r="R21" s="8"/>
      <c r="S21" s="6"/>
      <c r="T21" s="6"/>
      <c r="U21" s="6"/>
      <c r="V21" s="6"/>
      <c r="W21" s="64" t="str">
        <f>IF(X21="","",IFERROR(_xlfn.XLOOKUP(X21,Lookups!$H:$H,Lookups!$G:$G,""),""))</f>
        <v/>
      </c>
      <c r="X21" s="6"/>
      <c r="Y21" s="39" t="str">
        <f>IF(X21="","",IFERROR(_xlfn.XLOOKUP(X21,Lookups!$H:$H,Lookups!$I:$I,""),""))</f>
        <v/>
      </c>
      <c r="Z21" s="6"/>
      <c r="AA21" s="6"/>
      <c r="AB21" s="8"/>
      <c r="AC21" s="8"/>
      <c r="AD21" s="39" t="str">
        <f t="shared" si="0"/>
        <v/>
      </c>
      <c r="AE21" s="6"/>
      <c r="AF21" s="6"/>
      <c r="AG21" s="6"/>
      <c r="AH21" s="39" t="str">
        <f>IF(AG21="","",IFERROR(_xlfn.XLOOKUP(AG21,Lookups!$H$2:$H$103,Lookups!$I$2:$I$103,""),""))</f>
        <v/>
      </c>
      <c r="AI21" s="6"/>
      <c r="AJ21" s="47"/>
      <c r="AK21" s="8"/>
    </row>
    <row r="22" spans="1:37" x14ac:dyDescent="0.25">
      <c r="A22" s="6"/>
      <c r="B22" s="6"/>
      <c r="C22" s="6"/>
      <c r="D22" s="8"/>
      <c r="E22" s="8"/>
      <c r="F22" s="6"/>
      <c r="G22" s="6"/>
      <c r="H22" s="6"/>
      <c r="I22" s="6"/>
      <c r="J22" s="6"/>
      <c r="K22" s="8"/>
      <c r="L22" s="6"/>
      <c r="M22" s="8"/>
      <c r="N22" s="8"/>
      <c r="O22" s="6"/>
      <c r="P22" s="6"/>
      <c r="Q22" s="6"/>
      <c r="R22" s="8"/>
      <c r="S22" s="6"/>
      <c r="T22" s="6"/>
      <c r="U22" s="6"/>
      <c r="V22" s="6"/>
      <c r="W22" s="64" t="str">
        <f>IF(X22="","",IFERROR(_xlfn.XLOOKUP(X22,Lookups!$H:$H,Lookups!$G:$G,""),""))</f>
        <v/>
      </c>
      <c r="X22" s="6"/>
      <c r="Y22" s="39" t="str">
        <f>IF(X22="","",IFERROR(_xlfn.XLOOKUP(X22,Lookups!$H:$H,Lookups!$I:$I,""),""))</f>
        <v/>
      </c>
      <c r="Z22" s="6"/>
      <c r="AA22" s="6"/>
      <c r="AB22" s="8"/>
      <c r="AC22" s="8"/>
      <c r="AD22" s="39" t="str">
        <f t="shared" si="0"/>
        <v/>
      </c>
      <c r="AE22" s="6"/>
      <c r="AF22" s="6"/>
      <c r="AG22" s="6"/>
      <c r="AH22" s="39" t="str">
        <f>IF(AG22="","",IFERROR(_xlfn.XLOOKUP(AG22,Lookups!$H$2:$H$103,Lookups!$I$2:$I$103,""),""))</f>
        <v/>
      </c>
      <c r="AI22" s="6"/>
      <c r="AJ22" s="47"/>
      <c r="AK22" s="8"/>
    </row>
    <row r="23" spans="1:37" x14ac:dyDescent="0.25">
      <c r="A23" s="6"/>
      <c r="B23" s="6"/>
      <c r="C23" s="6"/>
      <c r="D23" s="8"/>
      <c r="E23" s="8"/>
      <c r="F23" s="6"/>
      <c r="G23" s="6"/>
      <c r="H23" s="6"/>
      <c r="I23" s="6"/>
      <c r="J23" s="6"/>
      <c r="K23" s="8"/>
      <c r="L23" s="6"/>
      <c r="M23" s="8"/>
      <c r="N23" s="8"/>
      <c r="O23" s="6"/>
      <c r="P23" s="6"/>
      <c r="Q23" s="6"/>
      <c r="R23" s="8"/>
      <c r="S23" s="6"/>
      <c r="T23" s="6"/>
      <c r="U23" s="6"/>
      <c r="V23" s="6"/>
      <c r="W23" s="64" t="str">
        <f>IF(X23="","",IFERROR(_xlfn.XLOOKUP(X23,Lookups!$H:$H,Lookups!$G:$G,""),""))</f>
        <v/>
      </c>
      <c r="X23" s="6"/>
      <c r="Y23" s="39" t="str">
        <f>IF(X23="","",IFERROR(_xlfn.XLOOKUP(X23,Lookups!$H:$H,Lookups!$I:$I,""),""))</f>
        <v/>
      </c>
      <c r="Z23" s="6"/>
      <c r="AA23" s="6"/>
      <c r="AB23" s="8"/>
      <c r="AC23" s="8"/>
      <c r="AD23" s="39" t="str">
        <f t="shared" si="0"/>
        <v/>
      </c>
      <c r="AE23" s="6"/>
      <c r="AF23" s="6"/>
      <c r="AG23" s="6"/>
      <c r="AH23" s="39" t="str">
        <f>IF(AG23="","",IFERROR(_xlfn.XLOOKUP(AG23,Lookups!$H$2:$H$103,Lookups!$I$2:$I$103,""),""))</f>
        <v/>
      </c>
      <c r="AI23" s="6"/>
      <c r="AJ23" s="47"/>
      <c r="AK23" s="8"/>
    </row>
    <row r="24" spans="1:37" x14ac:dyDescent="0.25">
      <c r="A24" s="6"/>
      <c r="B24" s="6"/>
      <c r="C24" s="6"/>
      <c r="D24" s="8"/>
      <c r="E24" s="8"/>
      <c r="F24" s="6"/>
      <c r="G24" s="6"/>
      <c r="H24" s="6"/>
      <c r="I24" s="6"/>
      <c r="J24" s="6"/>
      <c r="K24" s="8"/>
      <c r="L24" s="6"/>
      <c r="M24" s="8"/>
      <c r="N24" s="8"/>
      <c r="O24" s="6"/>
      <c r="P24" s="6"/>
      <c r="Q24" s="6"/>
      <c r="R24" s="8"/>
      <c r="S24" s="6"/>
      <c r="T24" s="6"/>
      <c r="U24" s="6"/>
      <c r="V24" s="6"/>
      <c r="W24" s="64" t="str">
        <f>IF(X24="","",IFERROR(_xlfn.XLOOKUP(X24,Lookups!$H:$H,Lookups!$G:$G,""),""))</f>
        <v/>
      </c>
      <c r="X24" s="6"/>
      <c r="Y24" s="39" t="str">
        <f>IF(X24="","",IFERROR(_xlfn.XLOOKUP(X24,Lookups!$H:$H,Lookups!$I:$I,""),""))</f>
        <v/>
      </c>
      <c r="Z24" s="6"/>
      <c r="AA24" s="6"/>
      <c r="AB24" s="8"/>
      <c r="AC24" s="8"/>
      <c r="AD24" s="39" t="str">
        <f t="shared" si="0"/>
        <v/>
      </c>
      <c r="AE24" s="6"/>
      <c r="AF24" s="6"/>
      <c r="AG24" s="6"/>
      <c r="AH24" s="39" t="str">
        <f>IF(AG24="","",IFERROR(_xlfn.XLOOKUP(AG24,Lookups!$H$2:$H$103,Lookups!$I$2:$I$103,""),""))</f>
        <v/>
      </c>
      <c r="AI24" s="6"/>
      <c r="AJ24" s="47"/>
      <c r="AK24" s="8"/>
    </row>
    <row r="25" spans="1:37" x14ac:dyDescent="0.25">
      <c r="A25" s="6"/>
      <c r="B25" s="6"/>
      <c r="C25" s="6"/>
      <c r="D25" s="8"/>
      <c r="E25" s="8"/>
      <c r="F25" s="6"/>
      <c r="G25" s="6"/>
      <c r="H25" s="6"/>
      <c r="I25" s="6"/>
      <c r="J25" s="6"/>
      <c r="K25" s="8"/>
      <c r="L25" s="6"/>
      <c r="M25" s="8"/>
      <c r="N25" s="8"/>
      <c r="O25" s="6"/>
      <c r="P25" s="6"/>
      <c r="Q25" s="6"/>
      <c r="R25" s="8"/>
      <c r="S25" s="6"/>
      <c r="T25" s="6"/>
      <c r="U25" s="6"/>
      <c r="V25" s="6"/>
      <c r="W25" s="64" t="str">
        <f>IF(X25="","",IFERROR(_xlfn.XLOOKUP(X25,Lookups!$H:$H,Lookups!$G:$G,""),""))</f>
        <v/>
      </c>
      <c r="X25" s="6"/>
      <c r="Y25" s="39" t="str">
        <f>IF(X25="","",IFERROR(_xlfn.XLOOKUP(X25,Lookups!$H:$H,Lookups!$I:$I,""),""))</f>
        <v/>
      </c>
      <c r="Z25" s="6"/>
      <c r="AA25" s="6"/>
      <c r="AB25" s="8"/>
      <c r="AC25" s="8"/>
      <c r="AD25" s="39" t="str">
        <f t="shared" si="0"/>
        <v/>
      </c>
      <c r="AE25" s="6"/>
      <c r="AF25" s="6"/>
      <c r="AG25" s="6"/>
      <c r="AH25" s="39" t="str">
        <f>IF(AG25="","",IFERROR(_xlfn.XLOOKUP(AG25,Lookups!$H$2:$H$103,Lookups!$I$2:$I$103,""),""))</f>
        <v/>
      </c>
      <c r="AI25" s="6"/>
      <c r="AJ25" s="47"/>
      <c r="AK25" s="8"/>
    </row>
    <row r="26" spans="1:37" x14ac:dyDescent="0.25">
      <c r="A26" s="6"/>
      <c r="B26" s="6"/>
      <c r="C26" s="6"/>
      <c r="D26" s="8"/>
      <c r="E26" s="8"/>
      <c r="F26" s="6"/>
      <c r="G26" s="6"/>
      <c r="H26" s="6"/>
      <c r="I26" s="6"/>
      <c r="J26" s="6"/>
      <c r="K26" s="8"/>
      <c r="L26" s="6"/>
      <c r="M26" s="8"/>
      <c r="N26" s="8"/>
      <c r="O26" s="6"/>
      <c r="P26" s="6"/>
      <c r="Q26" s="6"/>
      <c r="R26" s="8"/>
      <c r="S26" s="6"/>
      <c r="T26" s="6"/>
      <c r="U26" s="6"/>
      <c r="V26" s="6"/>
      <c r="W26" s="64" t="str">
        <f>IF(X26="","",IFERROR(_xlfn.XLOOKUP(X26,Lookups!$H:$H,Lookups!$G:$G,""),""))</f>
        <v/>
      </c>
      <c r="X26" s="6"/>
      <c r="Y26" s="39" t="str">
        <f>IF(X26="","",IFERROR(_xlfn.XLOOKUP(X26,Lookups!$H:$H,Lookups!$I:$I,""),""))</f>
        <v/>
      </c>
      <c r="Z26" s="6"/>
      <c r="AA26" s="6"/>
      <c r="AB26" s="8"/>
      <c r="AC26" s="8"/>
      <c r="AD26" s="39" t="str">
        <f t="shared" si="0"/>
        <v/>
      </c>
      <c r="AE26" s="6"/>
      <c r="AF26" s="6"/>
      <c r="AG26" s="6"/>
      <c r="AH26" s="39" t="str">
        <f>IF(AG26="","",IFERROR(_xlfn.XLOOKUP(AG26,Lookups!$H$2:$H$103,Lookups!$I$2:$I$103,""),""))</f>
        <v/>
      </c>
      <c r="AI26" s="6"/>
      <c r="AJ26" s="47"/>
      <c r="AK26" s="8"/>
    </row>
    <row r="27" spans="1:37" x14ac:dyDescent="0.25">
      <c r="A27" s="6"/>
      <c r="B27" s="6"/>
      <c r="C27" s="6"/>
      <c r="D27" s="8"/>
      <c r="E27" s="8"/>
      <c r="F27" s="6"/>
      <c r="G27" s="6"/>
      <c r="H27" s="6"/>
      <c r="I27" s="6"/>
      <c r="J27" s="6"/>
      <c r="K27" s="8"/>
      <c r="L27" s="6"/>
      <c r="M27" s="8"/>
      <c r="N27" s="8"/>
      <c r="O27" s="6"/>
      <c r="P27" s="6"/>
      <c r="Q27" s="6"/>
      <c r="R27" s="8"/>
      <c r="S27" s="6"/>
      <c r="T27" s="6"/>
      <c r="U27" s="6"/>
      <c r="V27" s="6"/>
      <c r="W27" s="64" t="str">
        <f>IF(X27="","",IFERROR(_xlfn.XLOOKUP(X27,Lookups!$H:$H,Lookups!$G:$G,""),""))</f>
        <v/>
      </c>
      <c r="X27" s="6"/>
      <c r="Y27" s="39" t="str">
        <f>IF(X27="","",IFERROR(_xlfn.XLOOKUP(X27,Lookups!$H:$H,Lookups!$I:$I,""),""))</f>
        <v/>
      </c>
      <c r="Z27" s="6"/>
      <c r="AA27" s="6"/>
      <c r="AB27" s="8"/>
      <c r="AC27" s="8"/>
      <c r="AD27" s="39" t="str">
        <f t="shared" si="0"/>
        <v/>
      </c>
      <c r="AE27" s="6"/>
      <c r="AF27" s="6"/>
      <c r="AG27" s="6"/>
      <c r="AH27" s="39" t="str">
        <f>IF(AG27="","",IFERROR(_xlfn.XLOOKUP(AG27,Lookups!$H$2:$H$103,Lookups!$I$2:$I$103,""),""))</f>
        <v/>
      </c>
      <c r="AI27" s="6"/>
      <c r="AJ27" s="47"/>
      <c r="AK27" s="8"/>
    </row>
    <row r="28" spans="1:37" x14ac:dyDescent="0.25">
      <c r="A28" s="6"/>
      <c r="B28" s="6"/>
      <c r="C28" s="6"/>
      <c r="D28" s="8"/>
      <c r="E28" s="8"/>
      <c r="F28" s="6"/>
      <c r="G28" s="6"/>
      <c r="H28" s="6"/>
      <c r="I28" s="6"/>
      <c r="J28" s="6"/>
      <c r="K28" s="8"/>
      <c r="L28" s="6"/>
      <c r="M28" s="8"/>
      <c r="N28" s="8"/>
      <c r="O28" s="6"/>
      <c r="P28" s="6"/>
      <c r="Q28" s="6"/>
      <c r="R28" s="8"/>
      <c r="S28" s="6"/>
      <c r="T28" s="6"/>
      <c r="U28" s="6"/>
      <c r="V28" s="6"/>
      <c r="W28" s="64" t="str">
        <f>IF(X28="","",IFERROR(_xlfn.XLOOKUP(X28,Lookups!$H:$H,Lookups!$G:$G,""),""))</f>
        <v/>
      </c>
      <c r="X28" s="6"/>
      <c r="Y28" s="39" t="str">
        <f>IF(X28="","",IFERROR(_xlfn.XLOOKUP(X28,Lookups!$H:$H,Lookups!$I:$I,""),""))</f>
        <v/>
      </c>
      <c r="Z28" s="6"/>
      <c r="AA28" s="6"/>
      <c r="AB28" s="8"/>
      <c r="AC28" s="8"/>
      <c r="AD28" s="39" t="str">
        <f t="shared" si="0"/>
        <v/>
      </c>
      <c r="AE28" s="6"/>
      <c r="AF28" s="6"/>
      <c r="AG28" s="6"/>
      <c r="AH28" s="39" t="str">
        <f>IF(AG28="","",IFERROR(_xlfn.XLOOKUP(AG28,Lookups!$H$2:$H$103,Lookups!$I$2:$I$103,""),""))</f>
        <v/>
      </c>
      <c r="AI28" s="6"/>
      <c r="AJ28" s="47"/>
      <c r="AK28" s="8"/>
    </row>
    <row r="29" spans="1:37" x14ac:dyDescent="0.25">
      <c r="A29" s="6"/>
      <c r="B29" s="6"/>
      <c r="C29" s="6"/>
      <c r="D29" s="8"/>
      <c r="E29" s="8"/>
      <c r="F29" s="6"/>
      <c r="G29" s="6"/>
      <c r="H29" s="6"/>
      <c r="I29" s="6"/>
      <c r="J29" s="6"/>
      <c r="K29" s="8"/>
      <c r="L29" s="6"/>
      <c r="M29" s="8"/>
      <c r="N29" s="8"/>
      <c r="O29" s="6"/>
      <c r="P29" s="6"/>
      <c r="Q29" s="6"/>
      <c r="R29" s="8"/>
      <c r="S29" s="6"/>
      <c r="T29" s="6"/>
      <c r="U29" s="6"/>
      <c r="V29" s="6"/>
      <c r="W29" s="64" t="str">
        <f>IF(X29="","",IFERROR(_xlfn.XLOOKUP(X29,Lookups!$H:$H,Lookups!$G:$G,""),""))</f>
        <v/>
      </c>
      <c r="X29" s="6"/>
      <c r="Y29" s="39" t="str">
        <f>IF(X29="","",IFERROR(_xlfn.XLOOKUP(X29,Lookups!$H:$H,Lookups!$I:$I,""),""))</f>
        <v/>
      </c>
      <c r="Z29" s="6"/>
      <c r="AA29" s="6"/>
      <c r="AB29" s="8"/>
      <c r="AC29" s="8"/>
      <c r="AD29" s="39" t="str">
        <f t="shared" si="0"/>
        <v/>
      </c>
      <c r="AE29" s="6"/>
      <c r="AF29" s="6"/>
      <c r="AG29" s="6"/>
      <c r="AH29" s="39" t="str">
        <f>IF(AG29="","",IFERROR(_xlfn.XLOOKUP(AG29,Lookups!$H$2:$H$103,Lookups!$I$2:$I$103,""),""))</f>
        <v/>
      </c>
      <c r="AI29" s="6"/>
      <c r="AJ29" s="47"/>
      <c r="AK29" s="8"/>
    </row>
    <row r="30" spans="1:37" x14ac:dyDescent="0.25">
      <c r="A30" s="6"/>
      <c r="B30" s="6"/>
      <c r="C30" s="6"/>
      <c r="D30" s="8"/>
      <c r="E30" s="8"/>
      <c r="F30" s="6"/>
      <c r="G30" s="6"/>
      <c r="H30" s="6"/>
      <c r="I30" s="6"/>
      <c r="J30" s="6"/>
      <c r="K30" s="8"/>
      <c r="L30" s="6"/>
      <c r="M30" s="8"/>
      <c r="N30" s="8"/>
      <c r="O30" s="6"/>
      <c r="P30" s="6"/>
      <c r="Q30" s="6"/>
      <c r="R30" s="8"/>
      <c r="S30" s="6"/>
      <c r="T30" s="6"/>
      <c r="U30" s="6"/>
      <c r="V30" s="6"/>
      <c r="W30" s="64" t="str">
        <f>IF(X30="","",IFERROR(_xlfn.XLOOKUP(X30,Lookups!$H:$H,Lookups!$G:$G,""),""))</f>
        <v/>
      </c>
      <c r="X30" s="6"/>
      <c r="Y30" s="39" t="str">
        <f>IF(X30="","",IFERROR(_xlfn.XLOOKUP(X30,Lookups!$H:$H,Lookups!$I:$I,""),""))</f>
        <v/>
      </c>
      <c r="Z30" s="6"/>
      <c r="AA30" s="6"/>
      <c r="AB30" s="8"/>
      <c r="AC30" s="8"/>
      <c r="AD30" s="39" t="str">
        <f t="shared" si="0"/>
        <v/>
      </c>
      <c r="AE30" s="6"/>
      <c r="AF30" s="6"/>
      <c r="AG30" s="6"/>
      <c r="AH30" s="39" t="str">
        <f>IF(AG30="","",IFERROR(_xlfn.XLOOKUP(AG30,Lookups!$H$2:$H$103,Lookups!$I$2:$I$103,""),""))</f>
        <v/>
      </c>
      <c r="AI30" s="6"/>
      <c r="AJ30" s="47"/>
      <c r="AK30" s="8"/>
    </row>
    <row r="31" spans="1:37" x14ac:dyDescent="0.25">
      <c r="A31" s="6"/>
      <c r="B31" s="6"/>
      <c r="C31" s="6"/>
      <c r="D31" s="8"/>
      <c r="E31" s="8"/>
      <c r="F31" s="6"/>
      <c r="G31" s="6"/>
      <c r="H31" s="6"/>
      <c r="I31" s="6"/>
      <c r="J31" s="6"/>
      <c r="K31" s="8"/>
      <c r="L31" s="6"/>
      <c r="M31" s="8"/>
      <c r="N31" s="8"/>
      <c r="O31" s="6"/>
      <c r="P31" s="6"/>
      <c r="Q31" s="6"/>
      <c r="R31" s="8"/>
      <c r="S31" s="6"/>
      <c r="T31" s="6"/>
      <c r="U31" s="6"/>
      <c r="V31" s="6"/>
      <c r="W31" s="64" t="str">
        <f>IF(X31="","",IFERROR(_xlfn.XLOOKUP(X31,Lookups!$H:$H,Lookups!$G:$G,""),""))</f>
        <v/>
      </c>
      <c r="X31" s="6"/>
      <c r="Y31" s="39" t="str">
        <f>IF(X31="","",IFERROR(_xlfn.XLOOKUP(X31,Lookups!$H:$H,Lookups!$I:$I,""),""))</f>
        <v/>
      </c>
      <c r="Z31" s="6"/>
      <c r="AA31" s="6"/>
      <c r="AB31" s="8"/>
      <c r="AC31" s="8"/>
      <c r="AD31" s="39" t="str">
        <f t="shared" si="0"/>
        <v/>
      </c>
      <c r="AE31" s="6"/>
      <c r="AF31" s="6"/>
      <c r="AG31" s="6"/>
      <c r="AH31" s="39" t="str">
        <f>IF(AG31="","",IFERROR(_xlfn.XLOOKUP(AG31,Lookups!$H$2:$H$103,Lookups!$I$2:$I$103,""),""))</f>
        <v/>
      </c>
      <c r="AI31" s="6"/>
      <c r="AJ31" s="47"/>
      <c r="AK31" s="8"/>
    </row>
    <row r="32" spans="1:37" x14ac:dyDescent="0.25">
      <c r="A32" s="6"/>
      <c r="B32" s="6"/>
      <c r="C32" s="6"/>
      <c r="D32" s="8"/>
      <c r="E32" s="8"/>
      <c r="F32" s="6"/>
      <c r="G32" s="6"/>
      <c r="H32" s="6"/>
      <c r="I32" s="6"/>
      <c r="J32" s="6"/>
      <c r="K32" s="8"/>
      <c r="L32" s="6"/>
      <c r="M32" s="8"/>
      <c r="N32" s="8"/>
      <c r="O32" s="6"/>
      <c r="P32" s="6"/>
      <c r="Q32" s="6"/>
      <c r="R32" s="8"/>
      <c r="S32" s="6"/>
      <c r="T32" s="6"/>
      <c r="U32" s="6"/>
      <c r="V32" s="6"/>
      <c r="W32" s="64" t="str">
        <f>IF(X32="","",IFERROR(_xlfn.XLOOKUP(X32,Lookups!$H:$H,Lookups!$G:$G,""),""))</f>
        <v/>
      </c>
      <c r="X32" s="6"/>
      <c r="Y32" s="39" t="str">
        <f>IF(X32="","",IFERROR(_xlfn.XLOOKUP(X32,Lookups!$H:$H,Lookups!$I:$I,""),""))</f>
        <v/>
      </c>
      <c r="Z32" s="6"/>
      <c r="AA32" s="6"/>
      <c r="AB32" s="8"/>
      <c r="AC32" s="8"/>
      <c r="AD32" s="39" t="str">
        <f t="shared" si="0"/>
        <v/>
      </c>
      <c r="AE32" s="6"/>
      <c r="AF32" s="6"/>
      <c r="AG32" s="6"/>
      <c r="AH32" s="39" t="str">
        <f>IF(AG32="","",IFERROR(_xlfn.XLOOKUP(AG32,Lookups!$H$2:$H$103,Lookups!$I$2:$I$103,""),""))</f>
        <v/>
      </c>
      <c r="AI32" s="6"/>
      <c r="AJ32" s="47"/>
      <c r="AK32" s="8"/>
    </row>
    <row r="33" spans="1:37" x14ac:dyDescent="0.25">
      <c r="A33" s="6"/>
      <c r="B33" s="6"/>
      <c r="C33" s="6"/>
      <c r="D33" s="8"/>
      <c r="E33" s="8"/>
      <c r="F33" s="6"/>
      <c r="G33" s="6"/>
      <c r="H33" s="6"/>
      <c r="I33" s="6"/>
      <c r="J33" s="6"/>
      <c r="K33" s="8"/>
      <c r="L33" s="6"/>
      <c r="M33" s="8"/>
      <c r="N33" s="8"/>
      <c r="O33" s="6"/>
      <c r="P33" s="6"/>
      <c r="Q33" s="6"/>
      <c r="R33" s="8"/>
      <c r="S33" s="6"/>
      <c r="T33" s="6"/>
      <c r="U33" s="6"/>
      <c r="V33" s="6"/>
      <c r="W33" s="64" t="str">
        <f>IF(X33="","",IFERROR(_xlfn.XLOOKUP(X33,Lookups!$H:$H,Lookups!$G:$G,""),""))</f>
        <v/>
      </c>
      <c r="X33" s="6"/>
      <c r="Y33" s="39" t="str">
        <f>IF(X33="","",IFERROR(_xlfn.XLOOKUP(X33,Lookups!$H:$H,Lookups!$I:$I,""),""))</f>
        <v/>
      </c>
      <c r="Z33" s="6"/>
      <c r="AA33" s="6"/>
      <c r="AB33" s="8"/>
      <c r="AC33" s="8"/>
      <c r="AD33" s="39" t="str">
        <f t="shared" si="0"/>
        <v/>
      </c>
      <c r="AE33" s="6"/>
      <c r="AF33" s="6"/>
      <c r="AG33" s="6"/>
      <c r="AH33" s="39" t="str">
        <f>IF(AG33="","",IFERROR(_xlfn.XLOOKUP(AG33,Lookups!$H$2:$H$103,Lookups!$I$2:$I$103,""),""))</f>
        <v/>
      </c>
      <c r="AI33" s="6"/>
      <c r="AJ33" s="47"/>
      <c r="AK33" s="8"/>
    </row>
    <row r="34" spans="1:37" x14ac:dyDescent="0.25">
      <c r="A34" s="6"/>
      <c r="B34" s="6"/>
      <c r="C34" s="6"/>
      <c r="D34" s="8"/>
      <c r="E34" s="8"/>
      <c r="F34" s="6"/>
      <c r="G34" s="6"/>
      <c r="H34" s="6"/>
      <c r="I34" s="6"/>
      <c r="J34" s="6"/>
      <c r="K34" s="8"/>
      <c r="L34" s="6"/>
      <c r="M34" s="8"/>
      <c r="N34" s="8"/>
      <c r="O34" s="6"/>
      <c r="P34" s="6"/>
      <c r="Q34" s="6"/>
      <c r="R34" s="8"/>
      <c r="S34" s="6"/>
      <c r="T34" s="6"/>
      <c r="U34" s="6"/>
      <c r="V34" s="6"/>
      <c r="W34" s="64" t="str">
        <f>IF(X34="","",IFERROR(_xlfn.XLOOKUP(X34,Lookups!$H:$H,Lookups!$G:$G,""),""))</f>
        <v/>
      </c>
      <c r="X34" s="6"/>
      <c r="Y34" s="39" t="str">
        <f>IF(X34="","",IFERROR(_xlfn.XLOOKUP(X34,Lookups!$H:$H,Lookups!$I:$I,""),""))</f>
        <v/>
      </c>
      <c r="Z34" s="6"/>
      <c r="AA34" s="6"/>
      <c r="AB34" s="8"/>
      <c r="AC34" s="8"/>
      <c r="AD34" s="39" t="str">
        <f t="shared" si="0"/>
        <v/>
      </c>
      <c r="AE34" s="6"/>
      <c r="AF34" s="6"/>
      <c r="AG34" s="6"/>
      <c r="AH34" s="39" t="str">
        <f>IF(AG34="","",IFERROR(_xlfn.XLOOKUP(AG34,Lookups!$H$2:$H$103,Lookups!$I$2:$I$103,""),""))</f>
        <v/>
      </c>
      <c r="AI34" s="6"/>
      <c r="AJ34" s="47"/>
      <c r="AK34" s="8"/>
    </row>
    <row r="35" spans="1:37" x14ac:dyDescent="0.25">
      <c r="A35" s="6"/>
      <c r="B35" s="6"/>
      <c r="C35" s="6"/>
      <c r="D35" s="8"/>
      <c r="E35" s="8"/>
      <c r="F35" s="6"/>
      <c r="G35" s="6"/>
      <c r="H35" s="6"/>
      <c r="I35" s="6"/>
      <c r="J35" s="6"/>
      <c r="K35" s="8"/>
      <c r="L35" s="6"/>
      <c r="M35" s="8"/>
      <c r="N35" s="8"/>
      <c r="O35" s="6"/>
      <c r="P35" s="6"/>
      <c r="Q35" s="6"/>
      <c r="R35" s="8"/>
      <c r="S35" s="6"/>
      <c r="T35" s="6"/>
      <c r="U35" s="6"/>
      <c r="V35" s="6"/>
      <c r="W35" s="64" t="str">
        <f>IF(X35="","",IFERROR(_xlfn.XLOOKUP(X35,Lookups!$H:$H,Lookups!$G:$G,""),""))</f>
        <v/>
      </c>
      <c r="X35" s="6"/>
      <c r="Y35" s="39" t="str">
        <f>IF(X35="","",IFERROR(_xlfn.XLOOKUP(X35,Lookups!$H:$H,Lookups!$I:$I,""),""))</f>
        <v/>
      </c>
      <c r="Z35" s="6"/>
      <c r="AA35" s="6"/>
      <c r="AB35" s="8"/>
      <c r="AC35" s="8"/>
      <c r="AD35" s="39" t="str">
        <f t="shared" si="0"/>
        <v/>
      </c>
      <c r="AE35" s="6"/>
      <c r="AF35" s="6"/>
      <c r="AG35" s="6"/>
      <c r="AH35" s="39" t="str">
        <f>IF(AG35="","",IFERROR(_xlfn.XLOOKUP(AG35,Lookups!$H$2:$H$103,Lookups!$I$2:$I$103,""),""))</f>
        <v/>
      </c>
      <c r="AI35" s="6"/>
      <c r="AJ35" s="47"/>
      <c r="AK35" s="8"/>
    </row>
    <row r="36" spans="1:37" x14ac:dyDescent="0.25">
      <c r="A36" s="6"/>
      <c r="B36" s="6"/>
      <c r="C36" s="6"/>
      <c r="D36" s="8"/>
      <c r="E36" s="8"/>
      <c r="F36" s="6"/>
      <c r="G36" s="6"/>
      <c r="H36" s="6"/>
      <c r="I36" s="6"/>
      <c r="J36" s="6"/>
      <c r="K36" s="8"/>
      <c r="L36" s="6"/>
      <c r="M36" s="8"/>
      <c r="N36" s="8"/>
      <c r="O36" s="6"/>
      <c r="P36" s="6"/>
      <c r="Q36" s="6"/>
      <c r="R36" s="8"/>
      <c r="S36" s="6"/>
      <c r="T36" s="6"/>
      <c r="U36" s="6"/>
      <c r="V36" s="6"/>
      <c r="W36" s="64" t="str">
        <f>IF(X36="","",IFERROR(_xlfn.XLOOKUP(X36,Lookups!$H:$H,Lookups!$G:$G,""),""))</f>
        <v/>
      </c>
      <c r="X36" s="6"/>
      <c r="Y36" s="39" t="str">
        <f>IF(X36="","",IFERROR(_xlfn.XLOOKUP(X36,Lookups!$H:$H,Lookups!$I:$I,""),""))</f>
        <v/>
      </c>
      <c r="Z36" s="6"/>
      <c r="AA36" s="6"/>
      <c r="AB36" s="8"/>
      <c r="AC36" s="8"/>
      <c r="AD36" s="39" t="str">
        <f t="shared" si="0"/>
        <v/>
      </c>
      <c r="AE36" s="6"/>
      <c r="AF36" s="6"/>
      <c r="AG36" s="6"/>
      <c r="AH36" s="39" t="str">
        <f>IF(AG36="","",IFERROR(_xlfn.XLOOKUP(AG36,Lookups!$H$2:$H$103,Lookups!$I$2:$I$103,""),""))</f>
        <v/>
      </c>
      <c r="AI36" s="6"/>
      <c r="AJ36" s="47"/>
      <c r="AK36" s="8"/>
    </row>
    <row r="37" spans="1:37" x14ac:dyDescent="0.25">
      <c r="A37" s="6"/>
      <c r="B37" s="6"/>
      <c r="C37" s="6"/>
      <c r="D37" s="8"/>
      <c r="E37" s="8"/>
      <c r="F37" s="6"/>
      <c r="G37" s="6"/>
      <c r="H37" s="6"/>
      <c r="I37" s="6"/>
      <c r="J37" s="6"/>
      <c r="K37" s="8"/>
      <c r="L37" s="6"/>
      <c r="M37" s="8"/>
      <c r="N37" s="8"/>
      <c r="O37" s="6"/>
      <c r="P37" s="6"/>
      <c r="Q37" s="6"/>
      <c r="R37" s="8"/>
      <c r="S37" s="6"/>
      <c r="T37" s="6"/>
      <c r="U37" s="6"/>
      <c r="V37" s="6"/>
      <c r="W37" s="64" t="str">
        <f>IF(X37="","",IFERROR(_xlfn.XLOOKUP(X37,Lookups!$H:$H,Lookups!$G:$G,""),""))</f>
        <v/>
      </c>
      <c r="X37" s="6"/>
      <c r="Y37" s="39" t="str">
        <f>IF(X37="","",IFERROR(_xlfn.XLOOKUP(X37,Lookups!$H:$H,Lookups!$I:$I,""),""))</f>
        <v/>
      </c>
      <c r="Z37" s="6"/>
      <c r="AA37" s="6"/>
      <c r="AB37" s="8"/>
      <c r="AC37" s="8"/>
      <c r="AD37" s="39" t="str">
        <f t="shared" si="0"/>
        <v/>
      </c>
      <c r="AE37" s="6"/>
      <c r="AF37" s="6"/>
      <c r="AG37" s="6"/>
      <c r="AH37" s="39" t="str">
        <f>IF(AG37="","",IFERROR(_xlfn.XLOOKUP(AG37,Lookups!$H$2:$H$103,Lookups!$I$2:$I$103,""),""))</f>
        <v/>
      </c>
      <c r="AI37" s="6"/>
      <c r="AJ37" s="47"/>
      <c r="AK37" s="8"/>
    </row>
    <row r="38" spans="1:37" x14ac:dyDescent="0.25">
      <c r="A38" s="6"/>
      <c r="B38" s="6"/>
      <c r="C38" s="6"/>
      <c r="D38" s="8"/>
      <c r="E38" s="8"/>
      <c r="F38" s="6"/>
      <c r="G38" s="6"/>
      <c r="H38" s="6"/>
      <c r="I38" s="6"/>
      <c r="J38" s="6"/>
      <c r="K38" s="8"/>
      <c r="L38" s="6"/>
      <c r="M38" s="8"/>
      <c r="N38" s="8"/>
      <c r="O38" s="6"/>
      <c r="P38" s="6"/>
      <c r="Q38" s="6"/>
      <c r="R38" s="8"/>
      <c r="S38" s="6"/>
      <c r="T38" s="6"/>
      <c r="U38" s="6"/>
      <c r="V38" s="6"/>
      <c r="W38" s="64" t="str">
        <f>IF(X38="","",IFERROR(_xlfn.XLOOKUP(X38,Lookups!$H:$H,Lookups!$G:$G,""),""))</f>
        <v/>
      </c>
      <c r="X38" s="6"/>
      <c r="Y38" s="39" t="str">
        <f>IF(X38="","",IFERROR(_xlfn.XLOOKUP(X38,Lookups!$H:$H,Lookups!$I:$I,""),""))</f>
        <v/>
      </c>
      <c r="Z38" s="6"/>
      <c r="AA38" s="6"/>
      <c r="AB38" s="8"/>
      <c r="AC38" s="8"/>
      <c r="AD38" s="39" t="str">
        <f t="shared" si="0"/>
        <v/>
      </c>
      <c r="AE38" s="6"/>
      <c r="AF38" s="6"/>
      <c r="AG38" s="6"/>
      <c r="AH38" s="39" t="str">
        <f>IF(AG38="","",IFERROR(_xlfn.XLOOKUP(AG38,Lookups!$H$2:$H$103,Lookups!$I$2:$I$103,""),""))</f>
        <v/>
      </c>
      <c r="AI38" s="6"/>
      <c r="AJ38" s="47"/>
      <c r="AK38" s="8"/>
    </row>
    <row r="39" spans="1:37" x14ac:dyDescent="0.25">
      <c r="A39" s="6"/>
      <c r="B39" s="6"/>
      <c r="C39" s="6"/>
      <c r="D39" s="8"/>
      <c r="E39" s="8"/>
      <c r="F39" s="6"/>
      <c r="G39" s="6"/>
      <c r="H39" s="6"/>
      <c r="I39" s="6"/>
      <c r="J39" s="6"/>
      <c r="K39" s="8"/>
      <c r="L39" s="6"/>
      <c r="M39" s="8"/>
      <c r="N39" s="8"/>
      <c r="O39" s="6"/>
      <c r="P39" s="6"/>
      <c r="Q39" s="6"/>
      <c r="R39" s="8"/>
      <c r="S39" s="6"/>
      <c r="T39" s="6"/>
      <c r="U39" s="6"/>
      <c r="V39" s="6"/>
      <c r="W39" s="64" t="str">
        <f>IF(X39="","",IFERROR(_xlfn.XLOOKUP(X39,Lookups!$H:$H,Lookups!$G:$G,""),""))</f>
        <v/>
      </c>
      <c r="X39" s="6"/>
      <c r="Y39" s="39" t="str">
        <f>IF(X39="","",IFERROR(_xlfn.XLOOKUP(X39,Lookups!$H:$H,Lookups!$I:$I,""),""))</f>
        <v/>
      </c>
      <c r="Z39" s="6"/>
      <c r="AA39" s="6"/>
      <c r="AB39" s="8"/>
      <c r="AC39" s="8"/>
      <c r="AD39" s="39" t="str">
        <f t="shared" si="0"/>
        <v/>
      </c>
      <c r="AE39" s="6"/>
      <c r="AF39" s="6"/>
      <c r="AG39" s="6"/>
      <c r="AH39" s="39" t="str">
        <f>IF(AG39="","",IFERROR(_xlfn.XLOOKUP(AG39,Lookups!$H$2:$H$103,Lookups!$I$2:$I$103,""),""))</f>
        <v/>
      </c>
      <c r="AI39" s="6"/>
      <c r="AJ39" s="47"/>
      <c r="AK39" s="8"/>
    </row>
    <row r="40" spans="1:37" x14ac:dyDescent="0.25">
      <c r="A40" s="6"/>
      <c r="B40" s="6"/>
      <c r="C40" s="6"/>
      <c r="D40" s="8"/>
      <c r="E40" s="8"/>
      <c r="F40" s="6"/>
      <c r="G40" s="6"/>
      <c r="H40" s="6"/>
      <c r="I40" s="6"/>
      <c r="J40" s="6"/>
      <c r="K40" s="8"/>
      <c r="L40" s="6"/>
      <c r="M40" s="8"/>
      <c r="N40" s="8"/>
      <c r="O40" s="6"/>
      <c r="P40" s="6"/>
      <c r="Q40" s="6"/>
      <c r="R40" s="8"/>
      <c r="S40" s="6"/>
      <c r="T40" s="6"/>
      <c r="U40" s="6"/>
      <c r="V40" s="6"/>
      <c r="W40" s="64" t="str">
        <f>IF(X40="","",IFERROR(_xlfn.XLOOKUP(X40,Lookups!$H:$H,Lookups!$G:$G,""),""))</f>
        <v/>
      </c>
      <c r="X40" s="6"/>
      <c r="Y40" s="39" t="str">
        <f>IF(X40="","",IFERROR(_xlfn.XLOOKUP(X40,Lookups!$H:$H,Lookups!$I:$I,""),""))</f>
        <v/>
      </c>
      <c r="Z40" s="6"/>
      <c r="AA40" s="6"/>
      <c r="AB40" s="8"/>
      <c r="AC40" s="8"/>
      <c r="AD40" s="39" t="str">
        <f t="shared" si="0"/>
        <v/>
      </c>
      <c r="AE40" s="6"/>
      <c r="AF40" s="6"/>
      <c r="AG40" s="6"/>
      <c r="AH40" s="39" t="str">
        <f>IF(AG40="","",IFERROR(_xlfn.XLOOKUP(AG40,Lookups!$H$2:$H$103,Lookups!$I$2:$I$103,""),""))</f>
        <v/>
      </c>
      <c r="AI40" s="6"/>
      <c r="AJ40" s="47"/>
      <c r="AK40" s="8"/>
    </row>
    <row r="41" spans="1:37" x14ac:dyDescent="0.25">
      <c r="A41" s="6"/>
      <c r="B41" s="6"/>
      <c r="C41" s="6"/>
      <c r="D41" s="8"/>
      <c r="E41" s="8"/>
      <c r="F41" s="6"/>
      <c r="G41" s="6"/>
      <c r="H41" s="6"/>
      <c r="I41" s="6"/>
      <c r="J41" s="6"/>
      <c r="K41" s="8"/>
      <c r="L41" s="6"/>
      <c r="M41" s="8"/>
      <c r="N41" s="8"/>
      <c r="O41" s="6"/>
      <c r="P41" s="6"/>
      <c r="Q41" s="6"/>
      <c r="R41" s="8"/>
      <c r="S41" s="6"/>
      <c r="T41" s="6"/>
      <c r="U41" s="6"/>
      <c r="V41" s="6"/>
      <c r="W41" s="64" t="str">
        <f>IF(X41="","",IFERROR(_xlfn.XLOOKUP(X41,Lookups!$H:$H,Lookups!$G:$G,""),""))</f>
        <v/>
      </c>
      <c r="X41" s="6"/>
      <c r="Y41" s="39" t="str">
        <f>IF(X41="","",IFERROR(_xlfn.XLOOKUP(X41,Lookups!$H:$H,Lookups!$I:$I,""),""))</f>
        <v/>
      </c>
      <c r="Z41" s="6"/>
      <c r="AA41" s="6"/>
      <c r="AB41" s="8"/>
      <c r="AC41" s="8"/>
      <c r="AD41" s="39" t="str">
        <f t="shared" si="0"/>
        <v/>
      </c>
      <c r="AE41" s="6"/>
      <c r="AF41" s="6"/>
      <c r="AG41" s="6"/>
      <c r="AH41" s="39" t="str">
        <f>IF(AG41="","",IFERROR(_xlfn.XLOOKUP(AG41,Lookups!$H$2:$H$103,Lookups!$I$2:$I$103,""),""))</f>
        <v/>
      </c>
      <c r="AI41" s="6"/>
      <c r="AJ41" s="47"/>
      <c r="AK41" s="8"/>
    </row>
    <row r="42" spans="1:37" x14ac:dyDescent="0.25">
      <c r="A42" s="6"/>
      <c r="B42" s="6"/>
      <c r="C42" s="6"/>
      <c r="D42" s="8"/>
      <c r="E42" s="8"/>
      <c r="F42" s="6"/>
      <c r="G42" s="6"/>
      <c r="H42" s="6"/>
      <c r="I42" s="6"/>
      <c r="J42" s="6"/>
      <c r="K42" s="8"/>
      <c r="L42" s="6"/>
      <c r="M42" s="8"/>
      <c r="N42" s="8"/>
      <c r="O42" s="6"/>
      <c r="P42" s="6"/>
      <c r="Q42" s="6"/>
      <c r="R42" s="8"/>
      <c r="S42" s="6"/>
      <c r="T42" s="6"/>
      <c r="U42" s="6"/>
      <c r="V42" s="6"/>
      <c r="W42" s="64" t="str">
        <f>IF(X42="","",IFERROR(_xlfn.XLOOKUP(X42,Lookups!$H:$H,Lookups!$G:$G,""),""))</f>
        <v/>
      </c>
      <c r="X42" s="6"/>
      <c r="Y42" s="39" t="str">
        <f>IF(X42="","",IFERROR(_xlfn.XLOOKUP(X42,Lookups!$H:$H,Lookups!$I:$I,""),""))</f>
        <v/>
      </c>
      <c r="Z42" s="6"/>
      <c r="AA42" s="6"/>
      <c r="AB42" s="8"/>
      <c r="AC42" s="8"/>
      <c r="AD42" s="39" t="str">
        <f t="shared" si="0"/>
        <v/>
      </c>
      <c r="AE42" s="6"/>
      <c r="AF42" s="6"/>
      <c r="AG42" s="6"/>
      <c r="AH42" s="39" t="str">
        <f>IF(AG42="","",IFERROR(_xlfn.XLOOKUP(AG42,Lookups!$H$2:$H$103,Lookups!$I$2:$I$103,""),""))</f>
        <v/>
      </c>
      <c r="AI42" s="6"/>
      <c r="AJ42" s="47"/>
      <c r="AK42" s="8"/>
    </row>
    <row r="43" spans="1:37" x14ac:dyDescent="0.25">
      <c r="A43" s="6"/>
      <c r="B43" s="6"/>
      <c r="C43" s="6"/>
      <c r="D43" s="8"/>
      <c r="E43" s="8"/>
      <c r="F43" s="6"/>
      <c r="G43" s="6"/>
      <c r="H43" s="6"/>
      <c r="I43" s="6"/>
      <c r="J43" s="6"/>
      <c r="K43" s="8"/>
      <c r="L43" s="6"/>
      <c r="M43" s="8"/>
      <c r="N43" s="8"/>
      <c r="O43" s="6"/>
      <c r="P43" s="6"/>
      <c r="Q43" s="6"/>
      <c r="R43" s="8"/>
      <c r="S43" s="6"/>
      <c r="T43" s="6"/>
      <c r="U43" s="6"/>
      <c r="V43" s="6"/>
      <c r="W43" s="64" t="str">
        <f>IF(X43="","",IFERROR(_xlfn.XLOOKUP(X43,Lookups!$H:$H,Lookups!$G:$G,""),""))</f>
        <v/>
      </c>
      <c r="X43" s="6"/>
      <c r="Y43" s="39" t="str">
        <f>IF(X43="","",IFERROR(_xlfn.XLOOKUP(X43,Lookups!$H:$H,Lookups!$I:$I,""),""))</f>
        <v/>
      </c>
      <c r="Z43" s="6"/>
      <c r="AA43" s="6"/>
      <c r="AB43" s="8"/>
      <c r="AC43" s="8"/>
      <c r="AD43" s="39" t="str">
        <f t="shared" si="0"/>
        <v/>
      </c>
      <c r="AE43" s="6"/>
      <c r="AF43" s="6"/>
      <c r="AG43" s="6"/>
      <c r="AH43" s="39" t="str">
        <f>IF(AG43="","",IFERROR(_xlfn.XLOOKUP(AG43,Lookups!$H$2:$H$103,Lookups!$I$2:$I$103,""),""))</f>
        <v/>
      </c>
      <c r="AI43" s="6"/>
      <c r="AJ43" s="47"/>
      <c r="AK43" s="8"/>
    </row>
    <row r="44" spans="1:37" x14ac:dyDescent="0.25">
      <c r="A44" s="6"/>
      <c r="B44" s="6"/>
      <c r="C44" s="6"/>
      <c r="D44" s="8"/>
      <c r="E44" s="8"/>
      <c r="F44" s="6"/>
      <c r="G44" s="6"/>
      <c r="H44" s="6"/>
      <c r="I44" s="6"/>
      <c r="J44" s="6"/>
      <c r="K44" s="8"/>
      <c r="L44" s="6"/>
      <c r="M44" s="8"/>
      <c r="N44" s="8"/>
      <c r="O44" s="6"/>
      <c r="P44" s="6"/>
      <c r="Q44" s="6"/>
      <c r="R44" s="8"/>
      <c r="S44" s="6"/>
      <c r="T44" s="6"/>
      <c r="U44" s="6"/>
      <c r="V44" s="6"/>
      <c r="W44" s="64" t="str">
        <f>IF(X44="","",IFERROR(_xlfn.XLOOKUP(X44,Lookups!$H:$H,Lookups!$G:$G,""),""))</f>
        <v/>
      </c>
      <c r="X44" s="6"/>
      <c r="Y44" s="39" t="str">
        <f>IF(X44="","",IFERROR(_xlfn.XLOOKUP(X44,Lookups!$H:$H,Lookups!$I:$I,""),""))</f>
        <v/>
      </c>
      <c r="Z44" s="6"/>
      <c r="AA44" s="6"/>
      <c r="AB44" s="8"/>
      <c r="AC44" s="8"/>
      <c r="AD44" s="39" t="str">
        <f t="shared" si="0"/>
        <v/>
      </c>
      <c r="AE44" s="6"/>
      <c r="AF44" s="6"/>
      <c r="AG44" s="6"/>
      <c r="AH44" s="39" t="str">
        <f>IF(AG44="","",IFERROR(_xlfn.XLOOKUP(AG44,Lookups!$H$2:$H$103,Lookups!$I$2:$I$103,""),""))</f>
        <v/>
      </c>
      <c r="AI44" s="6"/>
      <c r="AJ44" s="47"/>
      <c r="AK44" s="8"/>
    </row>
    <row r="45" spans="1:37" x14ac:dyDescent="0.25">
      <c r="A45" s="6"/>
      <c r="B45" s="6"/>
      <c r="C45" s="6"/>
      <c r="D45" s="8"/>
      <c r="E45" s="8"/>
      <c r="F45" s="6"/>
      <c r="G45" s="6"/>
      <c r="H45" s="6"/>
      <c r="I45" s="6"/>
      <c r="J45" s="6"/>
      <c r="K45" s="8"/>
      <c r="L45" s="6"/>
      <c r="M45" s="8"/>
      <c r="N45" s="8"/>
      <c r="O45" s="6"/>
      <c r="P45" s="6"/>
      <c r="Q45" s="6"/>
      <c r="R45" s="8"/>
      <c r="S45" s="6"/>
      <c r="T45" s="6"/>
      <c r="U45" s="6"/>
      <c r="V45" s="6"/>
      <c r="W45" s="64" t="str">
        <f>IF(X45="","",IFERROR(_xlfn.XLOOKUP(X45,Lookups!$H:$H,Lookups!$G:$G,""),""))</f>
        <v/>
      </c>
      <c r="X45" s="6"/>
      <c r="Y45" s="39" t="str">
        <f>IF(X45="","",IFERROR(_xlfn.XLOOKUP(X45,Lookups!$H:$H,Lookups!$I:$I,""),""))</f>
        <v/>
      </c>
      <c r="Z45" s="6"/>
      <c r="AA45" s="6"/>
      <c r="AB45" s="8"/>
      <c r="AC45" s="8"/>
      <c r="AD45" s="39" t="str">
        <f t="shared" si="0"/>
        <v/>
      </c>
      <c r="AE45" s="6"/>
      <c r="AF45" s="6"/>
      <c r="AG45" s="6"/>
      <c r="AH45" s="39" t="str">
        <f>IF(AG45="","",IFERROR(_xlfn.XLOOKUP(AG45,Lookups!$H$2:$H$103,Lookups!$I$2:$I$103,""),""))</f>
        <v/>
      </c>
      <c r="AI45" s="6"/>
      <c r="AJ45" s="47"/>
      <c r="AK45" s="8"/>
    </row>
    <row r="46" spans="1:37" x14ac:dyDescent="0.25">
      <c r="A46" s="6"/>
      <c r="B46" s="6"/>
      <c r="C46" s="6"/>
      <c r="D46" s="8"/>
      <c r="E46" s="8"/>
      <c r="F46" s="6"/>
      <c r="G46" s="6"/>
      <c r="H46" s="6"/>
      <c r="I46" s="6"/>
      <c r="J46" s="6"/>
      <c r="K46" s="8"/>
      <c r="L46" s="6"/>
      <c r="M46" s="8"/>
      <c r="N46" s="8"/>
      <c r="O46" s="6"/>
      <c r="P46" s="6"/>
      <c r="Q46" s="6"/>
      <c r="R46" s="8"/>
      <c r="S46" s="6"/>
      <c r="T46" s="6"/>
      <c r="U46" s="6"/>
      <c r="V46" s="6"/>
      <c r="W46" s="64" t="str">
        <f>IF(X46="","",IFERROR(_xlfn.XLOOKUP(X46,Lookups!$H:$H,Lookups!$G:$G,""),""))</f>
        <v/>
      </c>
      <c r="X46" s="6"/>
      <c r="Y46" s="39" t="str">
        <f>IF(X46="","",IFERROR(_xlfn.XLOOKUP(X46,Lookups!$H:$H,Lookups!$I:$I,""),""))</f>
        <v/>
      </c>
      <c r="Z46" s="6"/>
      <c r="AA46" s="6"/>
      <c r="AB46" s="8"/>
      <c r="AC46" s="8"/>
      <c r="AD46" s="39" t="str">
        <f t="shared" si="0"/>
        <v/>
      </c>
      <c r="AE46" s="6"/>
      <c r="AF46" s="6"/>
      <c r="AG46" s="6"/>
      <c r="AH46" s="39" t="str">
        <f>IF(AG46="","",IFERROR(_xlfn.XLOOKUP(AG46,Lookups!$H$2:$H$103,Lookups!$I$2:$I$103,""),""))</f>
        <v/>
      </c>
      <c r="AI46" s="6"/>
      <c r="AJ46" s="47"/>
      <c r="AK46" s="8"/>
    </row>
    <row r="47" spans="1:37" x14ac:dyDescent="0.25">
      <c r="A47" s="6"/>
      <c r="B47" s="6"/>
      <c r="C47" s="6"/>
      <c r="D47" s="8"/>
      <c r="E47" s="8"/>
      <c r="F47" s="6"/>
      <c r="G47" s="6"/>
      <c r="H47" s="6"/>
      <c r="I47" s="6"/>
      <c r="J47" s="6"/>
      <c r="K47" s="8"/>
      <c r="L47" s="6"/>
      <c r="M47" s="8"/>
      <c r="N47" s="8"/>
      <c r="O47" s="6"/>
      <c r="P47" s="6"/>
      <c r="Q47" s="6"/>
      <c r="R47" s="8"/>
      <c r="S47" s="6"/>
      <c r="T47" s="6"/>
      <c r="U47" s="6"/>
      <c r="V47" s="6"/>
      <c r="W47" s="64" t="str">
        <f>IF(X47="","",IFERROR(_xlfn.XLOOKUP(X47,Lookups!$H:$H,Lookups!$G:$G,""),""))</f>
        <v/>
      </c>
      <c r="X47" s="6"/>
      <c r="Y47" s="39" t="str">
        <f>IF(X47="","",IFERROR(_xlfn.XLOOKUP(X47,Lookups!$H:$H,Lookups!$I:$I,""),""))</f>
        <v/>
      </c>
      <c r="Z47" s="6"/>
      <c r="AA47" s="6"/>
      <c r="AB47" s="8"/>
      <c r="AC47" s="8"/>
      <c r="AD47" s="39" t="str">
        <f t="shared" si="0"/>
        <v/>
      </c>
      <c r="AE47" s="6"/>
      <c r="AF47" s="6"/>
      <c r="AG47" s="6"/>
      <c r="AH47" s="39" t="str">
        <f>IF(AG47="","",IFERROR(_xlfn.XLOOKUP(AG47,Lookups!$H$2:$H$103,Lookups!$I$2:$I$103,""),""))</f>
        <v/>
      </c>
      <c r="AI47" s="6"/>
      <c r="AJ47" s="47"/>
      <c r="AK47" s="8"/>
    </row>
    <row r="48" spans="1:37" x14ac:dyDescent="0.25">
      <c r="A48" s="6"/>
      <c r="B48" s="6"/>
      <c r="C48" s="6"/>
      <c r="D48" s="8"/>
      <c r="E48" s="8"/>
      <c r="F48" s="6"/>
      <c r="G48" s="6"/>
      <c r="H48" s="6"/>
      <c r="I48" s="6"/>
      <c r="J48" s="6"/>
      <c r="K48" s="8"/>
      <c r="L48" s="6"/>
      <c r="M48" s="8"/>
      <c r="N48" s="8"/>
      <c r="O48" s="6"/>
      <c r="P48" s="6"/>
      <c r="Q48" s="6"/>
      <c r="R48" s="8"/>
      <c r="S48" s="6"/>
      <c r="T48" s="6"/>
      <c r="U48" s="6"/>
      <c r="V48" s="6"/>
      <c r="W48" s="64" t="str">
        <f>IF(X48="","",IFERROR(_xlfn.XLOOKUP(X48,Lookups!$H:$H,Lookups!$G:$G,""),""))</f>
        <v/>
      </c>
      <c r="X48" s="6"/>
      <c r="Y48" s="39" t="str">
        <f>IF(X48="","",IFERROR(_xlfn.XLOOKUP(X48,Lookups!$H:$H,Lookups!$I:$I,""),""))</f>
        <v/>
      </c>
      <c r="Z48" s="6"/>
      <c r="AA48" s="6"/>
      <c r="AB48" s="8"/>
      <c r="AC48" s="8"/>
      <c r="AD48" s="39" t="str">
        <f t="shared" si="0"/>
        <v/>
      </c>
      <c r="AE48" s="6"/>
      <c r="AF48" s="6"/>
      <c r="AG48" s="6"/>
      <c r="AH48" s="39" t="str">
        <f>IF(AG48="","",IFERROR(_xlfn.XLOOKUP(AG48,Lookups!$H$2:$H$103,Lookups!$I$2:$I$103,""),""))</f>
        <v/>
      </c>
      <c r="AI48" s="6"/>
      <c r="AJ48" s="47"/>
      <c r="AK48" s="8"/>
    </row>
    <row r="49" spans="1:37" x14ac:dyDescent="0.25">
      <c r="A49" s="6"/>
      <c r="B49" s="6"/>
      <c r="C49" s="6"/>
      <c r="D49" s="8"/>
      <c r="E49" s="8"/>
      <c r="F49" s="6"/>
      <c r="G49" s="6"/>
      <c r="H49" s="6"/>
      <c r="I49" s="6"/>
      <c r="J49" s="6"/>
      <c r="K49" s="8"/>
      <c r="L49" s="6"/>
      <c r="M49" s="8"/>
      <c r="N49" s="8"/>
      <c r="O49" s="6"/>
      <c r="P49" s="6"/>
      <c r="Q49" s="6"/>
      <c r="R49" s="8"/>
      <c r="S49" s="6"/>
      <c r="T49" s="6"/>
      <c r="U49" s="6"/>
      <c r="V49" s="6"/>
      <c r="W49" s="64" t="str">
        <f>IF(X49="","",IFERROR(_xlfn.XLOOKUP(X49,Lookups!$H:$H,Lookups!$G:$G,""),""))</f>
        <v/>
      </c>
      <c r="X49" s="6"/>
      <c r="Y49" s="39" t="str">
        <f>IF(X49="","",IFERROR(_xlfn.XLOOKUP(X49,Lookups!$H:$H,Lookups!$I:$I,""),""))</f>
        <v/>
      </c>
      <c r="Z49" s="6"/>
      <c r="AA49" s="6"/>
      <c r="AB49" s="8"/>
      <c r="AC49" s="8"/>
      <c r="AD49" s="39" t="str">
        <f t="shared" si="0"/>
        <v/>
      </c>
      <c r="AE49" s="6"/>
      <c r="AF49" s="6"/>
      <c r="AG49" s="6"/>
      <c r="AH49" s="39" t="str">
        <f>IF(AG49="","",IFERROR(_xlfn.XLOOKUP(AG49,Lookups!$H$2:$H$103,Lookups!$I$2:$I$103,""),""))</f>
        <v/>
      </c>
      <c r="AI49" s="6"/>
      <c r="AJ49" s="47"/>
      <c r="AK49" s="8"/>
    </row>
    <row r="50" spans="1:37" x14ac:dyDescent="0.25">
      <c r="A50" s="6"/>
      <c r="B50" s="6"/>
      <c r="C50" s="6"/>
      <c r="D50" s="8"/>
      <c r="E50" s="8"/>
      <c r="F50" s="6"/>
      <c r="G50" s="6"/>
      <c r="H50" s="6"/>
      <c r="I50" s="6"/>
      <c r="J50" s="6"/>
      <c r="K50" s="8"/>
      <c r="L50" s="6"/>
      <c r="M50" s="8"/>
      <c r="N50" s="8"/>
      <c r="O50" s="6"/>
      <c r="P50" s="6"/>
      <c r="Q50" s="6"/>
      <c r="R50" s="8"/>
      <c r="S50" s="6"/>
      <c r="T50" s="6"/>
      <c r="U50" s="6"/>
      <c r="V50" s="6"/>
      <c r="W50" s="64" t="str">
        <f>IF(X50="","",IFERROR(_xlfn.XLOOKUP(X50,Lookups!$H:$H,Lookups!$G:$G,""),""))</f>
        <v/>
      </c>
      <c r="X50" s="6"/>
      <c r="Y50" s="39" t="str">
        <f>IF(X50="","",IFERROR(_xlfn.XLOOKUP(X50,Lookups!$H:$H,Lookups!$I:$I,""),""))</f>
        <v/>
      </c>
      <c r="Z50" s="6"/>
      <c r="AA50" s="6"/>
      <c r="AB50" s="8"/>
      <c r="AC50" s="8"/>
      <c r="AD50" s="39" t="str">
        <f t="shared" si="0"/>
        <v/>
      </c>
      <c r="AE50" s="6"/>
      <c r="AF50" s="6"/>
      <c r="AG50" s="6"/>
      <c r="AH50" s="39" t="str">
        <f>IF(AG50="","",IFERROR(_xlfn.XLOOKUP(AG50,Lookups!$H$2:$H$103,Lookups!$I$2:$I$103,""),""))</f>
        <v/>
      </c>
      <c r="AI50" s="6"/>
      <c r="AJ50" s="47"/>
      <c r="AK50" s="8"/>
    </row>
    <row r="51" spans="1:37" x14ac:dyDescent="0.25">
      <c r="A51" s="6"/>
      <c r="B51" s="6"/>
      <c r="C51" s="6"/>
      <c r="D51" s="8"/>
      <c r="E51" s="8"/>
      <c r="F51" s="6"/>
      <c r="G51" s="6"/>
      <c r="H51" s="6"/>
      <c r="I51" s="6"/>
      <c r="J51" s="6"/>
      <c r="K51" s="8"/>
      <c r="L51" s="6"/>
      <c r="M51" s="8"/>
      <c r="N51" s="8"/>
      <c r="O51" s="6"/>
      <c r="P51" s="6"/>
      <c r="Q51" s="6"/>
      <c r="R51" s="8"/>
      <c r="S51" s="6"/>
      <c r="T51" s="6"/>
      <c r="U51" s="6"/>
      <c r="V51" s="6"/>
      <c r="W51" s="64" t="str">
        <f>IF(X51="","",IFERROR(_xlfn.XLOOKUP(X51,Lookups!$H:$H,Lookups!$G:$G,""),""))</f>
        <v/>
      </c>
      <c r="X51" s="6"/>
      <c r="Y51" s="39" t="str">
        <f>IF(X51="","",IFERROR(_xlfn.XLOOKUP(X51,Lookups!$H:$H,Lookups!$I:$I,""),""))</f>
        <v/>
      </c>
      <c r="Z51" s="6"/>
      <c r="AA51" s="6"/>
      <c r="AB51" s="8"/>
      <c r="AC51" s="8"/>
      <c r="AD51" s="39" t="str">
        <f t="shared" si="0"/>
        <v/>
      </c>
      <c r="AE51" s="6"/>
      <c r="AF51" s="6"/>
      <c r="AG51" s="6"/>
      <c r="AH51" s="39" t="str">
        <f>IF(AG51="","",IFERROR(_xlfn.XLOOKUP(AG51,Lookups!$H$2:$H$103,Lookups!$I$2:$I$103,""),""))</f>
        <v/>
      </c>
      <c r="AI51" s="6"/>
      <c r="AJ51" s="47"/>
      <c r="AK51" s="8"/>
    </row>
    <row r="52" spans="1:37" x14ac:dyDescent="0.25">
      <c r="A52" s="6"/>
      <c r="B52" s="6"/>
      <c r="C52" s="6"/>
      <c r="D52" s="8"/>
      <c r="E52" s="8"/>
      <c r="F52" s="6"/>
      <c r="G52" s="6"/>
      <c r="H52" s="6"/>
      <c r="I52" s="6"/>
      <c r="J52" s="6"/>
      <c r="K52" s="8"/>
      <c r="L52" s="6"/>
      <c r="M52" s="8"/>
      <c r="N52" s="8"/>
      <c r="O52" s="6"/>
      <c r="P52" s="6"/>
      <c r="Q52" s="6"/>
      <c r="R52" s="8"/>
      <c r="S52" s="6"/>
      <c r="T52" s="6"/>
      <c r="U52" s="6"/>
      <c r="V52" s="6"/>
      <c r="W52" s="64" t="str">
        <f>IF(X52="","",IFERROR(_xlfn.XLOOKUP(X52,Lookups!$H:$H,Lookups!$G:$G,""),""))</f>
        <v/>
      </c>
      <c r="X52" s="6"/>
      <c r="Y52" s="39" t="str">
        <f>IF(X52="","",IFERROR(_xlfn.XLOOKUP(X52,Lookups!$H:$H,Lookups!$I:$I,""),""))</f>
        <v/>
      </c>
      <c r="Z52" s="6"/>
      <c r="AA52" s="6"/>
      <c r="AB52" s="8"/>
      <c r="AC52" s="8"/>
      <c r="AD52" s="39" t="str">
        <f>IF(OR(ISBLANK(AB52),ISBLANK(AC52)),"",(AC52-AB52)+1)</f>
        <v/>
      </c>
      <c r="AE52" s="6"/>
      <c r="AF52" s="6"/>
      <c r="AG52" s="6"/>
      <c r="AH52" s="39" t="str">
        <f>IF(AG52="","",IFERROR(_xlfn.XLOOKUP(AG52,Lookups!$H$2:$H$103,Lookups!$I$2:$I$103,""),""))</f>
        <v/>
      </c>
      <c r="AI52" s="6"/>
      <c r="AJ52" s="47"/>
      <c r="AK52" s="8"/>
    </row>
    <row r="53" spans="1:37" x14ac:dyDescent="0.25">
      <c r="A53" s="6"/>
      <c r="B53" s="6"/>
      <c r="C53" s="6"/>
      <c r="D53" s="8"/>
      <c r="E53" s="8"/>
      <c r="F53" s="6"/>
      <c r="G53" s="6"/>
      <c r="H53" s="6"/>
      <c r="I53" s="6"/>
      <c r="J53" s="6"/>
      <c r="K53" s="8"/>
      <c r="L53" s="6"/>
      <c r="M53" s="8"/>
      <c r="N53" s="8"/>
      <c r="O53" s="6"/>
      <c r="P53" s="6"/>
      <c r="Q53" s="6"/>
      <c r="R53" s="8"/>
      <c r="S53" s="6"/>
      <c r="T53" s="6"/>
      <c r="U53" s="6"/>
      <c r="V53" s="6"/>
      <c r="W53" s="64" t="str">
        <f>IF(X53="","",IFERROR(_xlfn.XLOOKUP(X53,Lookups!$H:$H,Lookups!$G:$G,""),""))</f>
        <v/>
      </c>
      <c r="X53" s="6"/>
      <c r="Y53" s="39" t="str">
        <f>IF(X53="","",IFERROR(_xlfn.XLOOKUP(X53,Lookups!$H:$H,Lookups!$I:$I,""),""))</f>
        <v/>
      </c>
      <c r="Z53" s="6"/>
      <c r="AA53" s="6"/>
      <c r="AB53" s="8"/>
      <c r="AC53" s="8"/>
      <c r="AD53" s="39" t="str">
        <f>IF(OR(ISBLANK(AB53),ISBLANK(AC53)),"",(AC53-AB53)+1)</f>
        <v/>
      </c>
      <c r="AE53" s="6"/>
      <c r="AF53" s="6"/>
      <c r="AG53" s="6"/>
      <c r="AH53" s="39" t="str">
        <f>IF(AG53="","",IFERROR(_xlfn.XLOOKUP(AG53,Lookups!$H$2:$H$103,Lookups!$I$2:$I$103,""),""))</f>
        <v/>
      </c>
      <c r="AI53" s="6"/>
      <c r="AJ53" s="47"/>
      <c r="AK53" s="8"/>
    </row>
    <row r="54" spans="1:37" x14ac:dyDescent="0.25">
      <c r="A54" s="6"/>
      <c r="B54" s="6"/>
      <c r="C54" s="6"/>
      <c r="D54" s="8"/>
      <c r="E54" s="8"/>
      <c r="F54" s="6"/>
      <c r="G54" s="6"/>
      <c r="H54" s="6"/>
      <c r="I54" s="6"/>
      <c r="J54" s="6"/>
      <c r="K54" s="8"/>
      <c r="L54" s="6"/>
      <c r="M54" s="8"/>
      <c r="N54" s="8"/>
      <c r="O54" s="6"/>
      <c r="P54" s="6"/>
      <c r="Q54" s="6"/>
      <c r="R54" s="8"/>
      <c r="S54" s="6"/>
      <c r="T54" s="6"/>
      <c r="U54" s="6"/>
      <c r="V54" s="6"/>
      <c r="W54" s="64" t="str">
        <f>IF(X54="","",IFERROR(_xlfn.XLOOKUP(X54,Lookups!$H:$H,Lookups!$G:$G,""),""))</f>
        <v/>
      </c>
      <c r="X54" s="6"/>
      <c r="Y54" s="39" t="str">
        <f>IF(X54="","",IFERROR(_xlfn.XLOOKUP(X54,Lookups!$H:$H,Lookups!$I:$I,""),""))</f>
        <v/>
      </c>
      <c r="Z54" s="6"/>
      <c r="AA54" s="6"/>
      <c r="AB54" s="8"/>
      <c r="AC54" s="8"/>
      <c r="AD54" s="39" t="str">
        <f>IF(OR(ISBLANK(AB54),ISBLANK(AC54)),"",(AC54-AB54)+1)</f>
        <v/>
      </c>
      <c r="AE54" s="6"/>
      <c r="AF54" s="6"/>
      <c r="AG54" s="6"/>
      <c r="AH54" s="39" t="str">
        <f>IF(AG54="","",IFERROR(_xlfn.XLOOKUP(AG54,Lookups!$H$2:$H$103,Lookups!$I$2:$I$103,""),""))</f>
        <v/>
      </c>
      <c r="AI54" s="6"/>
      <c r="AJ54" s="47"/>
      <c r="AK54" s="8"/>
    </row>
  </sheetData>
  <sheetProtection formatCells="0" formatColumns="0" formatRows="0" insertRows="0" deleteRows="0" sort="0" autoFilter="0" pivotTables="0"/>
  <mergeCells count="8">
    <mergeCell ref="W2:AH2"/>
    <mergeCell ref="AI2:AK2"/>
    <mergeCell ref="A1:C1"/>
    <mergeCell ref="A2:C2"/>
    <mergeCell ref="D2:G2"/>
    <mergeCell ref="J2:L2"/>
    <mergeCell ref="M2:P2"/>
    <mergeCell ref="Q2:V2"/>
  </mergeCells>
  <dataValidations count="11">
    <dataValidation type="list" allowBlank="1" showInputMessage="1" showErrorMessage="1" sqref="AA4:AA54" xr:uid="{BCBAAF26-9A90-4E64-8780-99F50F06F31C}">
      <formula1>INDIRECT("Antimicrobial_Origination[Antimicrobial Origination]")</formula1>
    </dataValidation>
    <dataValidation type="list" allowBlank="1" showInputMessage="1" showErrorMessage="1" sqref="AG4:AG54 X4:X54" xr:uid="{3CC55CF5-AF40-4C7E-82D2-6EF948147DCD}">
      <formula1>INDIRECT("Antimicrobial[Antimicrobial]")</formula1>
    </dataValidation>
    <dataValidation type="list" allowBlank="1" showInputMessage="1" showErrorMessage="1" sqref="AJ4:AJ54" xr:uid="{F8C84364-FD1F-4004-A41C-3971C8A75B0F}">
      <formula1>INDIRECT("Precautions")</formula1>
    </dataValidation>
    <dataValidation type="list" allowBlank="1" showInputMessage="1" showErrorMessage="1" sqref="P4:P54" xr:uid="{7A8368C4-C7C7-427F-A130-CA58BF45E3C4}">
      <formula1>"NH/SNF ,Home ,Other Inpatient Setting ,Unknown"</formula1>
    </dataValidation>
    <dataValidation type="list" allowBlank="1" showInputMessage="1" showErrorMessage="1" sqref="F4:F54" xr:uid="{1A6D248D-1530-4E8E-BC63-F27768E2A66B}">
      <formula1>"Hospital,HHA,Home,Hospice,Other"</formula1>
    </dataValidation>
    <dataValidation type="custom" allowBlank="1" showInputMessage="1" showErrorMessage="1" sqref="AD4:AD54" xr:uid="{9F0FED2E-F98D-4E10-82D6-843A0E51F309}">
      <formula1>""</formula1>
    </dataValidation>
    <dataValidation type="list" allowBlank="1" showInputMessage="1" showErrorMessage="1" sqref="T4:T54" xr:uid="{F5361BC4-D95D-49D8-A1F7-13398DCC8E8F}">
      <formula1>INDIRECT("Specimen_Source[Specimen Source]")</formula1>
    </dataValidation>
    <dataValidation type="list" allowBlank="1" showInputMessage="1" showErrorMessage="1" sqref="J4:J54" xr:uid="{BFEC520C-53EB-436B-940B-EAFDB5E037B8}">
      <formula1>INDIRECT("Infection_type[infection type]")</formula1>
    </dataValidation>
    <dataValidation type="list" allowBlank="1" showInputMessage="1" showErrorMessage="1" sqref="U4:U54 AE4:AF54 O4:O54 Q4:Q54 AI4:AI54" xr:uid="{FDC79D46-026A-4266-8005-E7424C322AEB}">
      <formula1>"Yes, No"</formula1>
    </dataValidation>
    <dataValidation type="list" allowBlank="1" showInputMessage="1" showErrorMessage="1" sqref="L4:L54" xr:uid="{9B356FBE-F80C-422C-8027-524E513FE257}">
      <formula1>INDIRECT("Device_Type[Device_Type]")</formula1>
    </dataValidation>
    <dataValidation type="list" allowBlank="1" showInputMessage="1" showErrorMessage="1" sqref="H4:I54" xr:uid="{33C146AA-EDDC-459A-9D1A-716D38B5CEAE}">
      <formula1>"Yes, No, Unknown"</formula1>
    </dataValidation>
  </dataValidations>
  <pageMargins left="0.7" right="0.7" top="0.75" bottom="0.75" header="0.3" footer="0.3"/>
  <pageSetup orientation="landscape"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D8D1A-82A3-442E-AE91-D276E5A3CFB4}">
  <dimension ref="A1:AK54"/>
  <sheetViews>
    <sheetView showGridLines="0" zoomScaleNormal="100" workbookViewId="0">
      <pane xSplit="3" ySplit="3" topLeftCell="D4" activePane="bottomRight" state="frozen"/>
      <selection pane="topRight" activeCell="W1" sqref="W1"/>
      <selection pane="bottomLeft" activeCell="W1" sqref="W1"/>
      <selection pane="bottomRight" activeCell="A2" sqref="A2:C2"/>
    </sheetView>
  </sheetViews>
  <sheetFormatPr defaultColWidth="9.140625" defaultRowHeight="15" x14ac:dyDescent="0.25"/>
  <cols>
    <col min="1" max="1" width="13.42578125" style="7" customWidth="1"/>
    <col min="2" max="3" width="11" style="7" customWidth="1"/>
    <col min="4" max="4" width="14.28515625" style="7" bestFit="1" customWidth="1"/>
    <col min="5" max="9" width="14.28515625" style="7" customWidth="1"/>
    <col min="10" max="10" width="27.7109375" style="7" customWidth="1"/>
    <col min="11" max="11" width="14.140625" style="7" customWidth="1"/>
    <col min="12" max="12" width="12" style="7" customWidth="1"/>
    <col min="13" max="13" width="16.5703125" style="7" customWidth="1"/>
    <col min="14" max="14" width="14.85546875" style="7" customWidth="1"/>
    <col min="15" max="15" width="13.42578125" style="7" customWidth="1"/>
    <col min="16" max="16" width="19.7109375" style="7" customWidth="1"/>
    <col min="17" max="17" width="12" style="7" customWidth="1"/>
    <col min="18" max="18" width="13.140625" style="7" customWidth="1"/>
    <col min="19" max="19" width="15" style="7" bestFit="1" customWidth="1"/>
    <col min="20" max="20" width="12" style="7" customWidth="1"/>
    <col min="21" max="21" width="14.7109375" style="7" customWidth="1"/>
    <col min="22" max="22" width="12" style="7" customWidth="1"/>
    <col min="23" max="23" width="18" style="7" customWidth="1"/>
    <col min="24" max="24" width="18.28515625" style="7" customWidth="1"/>
    <col min="25" max="25" width="35" style="7" customWidth="1"/>
    <col min="26" max="26" width="19.140625" style="7" customWidth="1"/>
    <col min="27" max="27" width="13.140625" style="7" bestFit="1" customWidth="1"/>
    <col min="28" max="28" width="14.7109375" style="7" customWidth="1"/>
    <col min="29" max="29" width="14.85546875" style="7" customWidth="1"/>
    <col min="30" max="30" width="12" style="7" customWidth="1"/>
    <col min="31" max="31" width="23.42578125" style="7" customWidth="1"/>
    <col min="32" max="32" width="18.28515625" style="7" customWidth="1"/>
    <col min="33" max="33" width="17.85546875" style="7" customWidth="1"/>
    <col min="34" max="35" width="19.28515625" style="7" customWidth="1"/>
    <col min="36" max="36" width="13" style="7" bestFit="1" customWidth="1"/>
    <col min="37" max="37" width="11.85546875" style="7" bestFit="1" customWidth="1"/>
    <col min="38" max="16384" width="9.140625" style="7"/>
  </cols>
  <sheetData>
    <row r="1" spans="1:37" ht="39" customHeight="1" x14ac:dyDescent="0.55000000000000004">
      <c r="A1" s="72" t="s">
        <v>113</v>
      </c>
      <c r="B1" s="72"/>
      <c r="C1" s="72"/>
      <c r="D1" s="40" t="s">
        <v>239</v>
      </c>
    </row>
    <row r="2" spans="1:37" s="18" customFormat="1" x14ac:dyDescent="0.25">
      <c r="A2" s="67" t="s">
        <v>306</v>
      </c>
      <c r="B2" s="68"/>
      <c r="C2" s="68"/>
      <c r="D2" s="70" t="s">
        <v>76</v>
      </c>
      <c r="E2" s="70"/>
      <c r="F2" s="70"/>
      <c r="G2" s="71"/>
      <c r="H2" s="33"/>
      <c r="I2" s="33"/>
      <c r="J2" s="85" t="s">
        <v>77</v>
      </c>
      <c r="K2" s="86"/>
      <c r="L2" s="87"/>
      <c r="M2" s="88" t="s">
        <v>78</v>
      </c>
      <c r="N2" s="70"/>
      <c r="O2" s="70"/>
      <c r="P2" s="71"/>
      <c r="Q2" s="89" t="s">
        <v>79</v>
      </c>
      <c r="R2" s="89"/>
      <c r="S2" s="89"/>
      <c r="T2" s="89"/>
      <c r="U2" s="89"/>
      <c r="V2" s="89"/>
      <c r="W2" s="88" t="s">
        <v>253</v>
      </c>
      <c r="X2" s="70"/>
      <c r="Y2" s="70"/>
      <c r="Z2" s="70"/>
      <c r="AA2" s="70"/>
      <c r="AB2" s="70"/>
      <c r="AC2" s="70"/>
      <c r="AD2" s="70"/>
      <c r="AE2" s="70"/>
      <c r="AF2" s="70"/>
      <c r="AG2" s="70"/>
      <c r="AH2" s="71"/>
      <c r="AI2" s="90" t="s">
        <v>80</v>
      </c>
      <c r="AJ2" s="91"/>
      <c r="AK2" s="91"/>
    </row>
    <row r="3" spans="1:37" s="19" customFormat="1" ht="90" x14ac:dyDescent="0.25">
      <c r="A3" s="5" t="s">
        <v>81</v>
      </c>
      <c r="B3" s="5" t="s">
        <v>82</v>
      </c>
      <c r="C3" s="5" t="s">
        <v>83</v>
      </c>
      <c r="D3" s="5" t="s">
        <v>84</v>
      </c>
      <c r="E3" s="5" t="s">
        <v>85</v>
      </c>
      <c r="F3" s="5" t="s">
        <v>86</v>
      </c>
      <c r="G3" s="5" t="s">
        <v>87</v>
      </c>
      <c r="H3" s="5" t="s">
        <v>236</v>
      </c>
      <c r="I3" s="5" t="s">
        <v>237</v>
      </c>
      <c r="J3" s="5" t="s">
        <v>88</v>
      </c>
      <c r="K3" s="5" t="s">
        <v>89</v>
      </c>
      <c r="L3" s="5" t="s">
        <v>90</v>
      </c>
      <c r="M3" s="5" t="s">
        <v>91</v>
      </c>
      <c r="N3" s="5" t="s">
        <v>92</v>
      </c>
      <c r="O3" s="5" t="s">
        <v>93</v>
      </c>
      <c r="P3" s="38" t="s">
        <v>235</v>
      </c>
      <c r="Q3" s="5" t="s">
        <v>94</v>
      </c>
      <c r="R3" s="5" t="s">
        <v>95</v>
      </c>
      <c r="S3" s="5" t="s">
        <v>96</v>
      </c>
      <c r="T3" s="5" t="s">
        <v>97</v>
      </c>
      <c r="U3" s="5" t="s">
        <v>305</v>
      </c>
      <c r="V3" s="5" t="s">
        <v>98</v>
      </c>
      <c r="W3" s="5" t="s">
        <v>262</v>
      </c>
      <c r="X3" s="5" t="s">
        <v>254</v>
      </c>
      <c r="Y3" s="5" t="s">
        <v>255</v>
      </c>
      <c r="Z3" s="5" t="s">
        <v>99</v>
      </c>
      <c r="AA3" s="5" t="s">
        <v>256</v>
      </c>
      <c r="AB3" s="5" t="s">
        <v>257</v>
      </c>
      <c r="AC3" s="5" t="s">
        <v>258</v>
      </c>
      <c r="AD3" s="5" t="s">
        <v>100</v>
      </c>
      <c r="AE3" s="5" t="s">
        <v>101</v>
      </c>
      <c r="AF3" s="5" t="s">
        <v>259</v>
      </c>
      <c r="AG3" s="5" t="s">
        <v>260</v>
      </c>
      <c r="AH3" s="5" t="s">
        <v>261</v>
      </c>
      <c r="AI3" s="20" t="s">
        <v>102</v>
      </c>
      <c r="AJ3" s="20" t="s">
        <v>252</v>
      </c>
      <c r="AK3" s="20" t="s">
        <v>103</v>
      </c>
    </row>
    <row r="4" spans="1:37" x14ac:dyDescent="0.25">
      <c r="A4" s="6"/>
      <c r="B4" s="6"/>
      <c r="C4" s="6"/>
      <c r="D4" s="8"/>
      <c r="E4" s="8"/>
      <c r="F4" s="6"/>
      <c r="G4" s="6"/>
      <c r="H4" s="6"/>
      <c r="I4" s="6"/>
      <c r="J4" s="6"/>
      <c r="K4" s="8"/>
      <c r="L4" s="6"/>
      <c r="M4" s="8"/>
      <c r="N4" s="8"/>
      <c r="O4" s="6"/>
      <c r="P4" s="6"/>
      <c r="Q4" s="6"/>
      <c r="R4" s="8"/>
      <c r="S4" s="6"/>
      <c r="T4" s="6"/>
      <c r="U4" s="6"/>
      <c r="V4" s="6"/>
      <c r="W4" s="64" t="str">
        <f>IF(X4="","",IFERROR(_xlfn.XLOOKUP(X4,Lookups!$H:$H,Lookups!$G:$G,""),""))</f>
        <v/>
      </c>
      <c r="X4" s="6"/>
      <c r="Y4" s="39" t="str">
        <f>IF(X4="","",IFERROR(_xlfn.XLOOKUP(X4,Lookups!$H:$H,Lookups!$I:$I,""),""))</f>
        <v/>
      </c>
      <c r="Z4" s="6"/>
      <c r="AA4" s="6"/>
      <c r="AB4" s="8"/>
      <c r="AC4" s="8"/>
      <c r="AD4" s="39" t="str">
        <f t="shared" ref="AD4:AD51" si="0">IF(OR(ISBLANK(AB4),ISBLANK(AC4)),"",(AC4-AB4)+1)</f>
        <v/>
      </c>
      <c r="AE4" s="6"/>
      <c r="AF4" s="6"/>
      <c r="AG4" s="6"/>
      <c r="AH4" s="39" t="str">
        <f>IF(AG4="","",IFERROR(_xlfn.XLOOKUP(AG4,Lookups!$H$2:$H$103,Lookups!$I$2:$I$103,""),""))</f>
        <v/>
      </c>
      <c r="AI4" s="6"/>
      <c r="AJ4" s="47"/>
      <c r="AK4" s="8"/>
    </row>
    <row r="5" spans="1:37" x14ac:dyDescent="0.25">
      <c r="A5" s="6"/>
      <c r="B5" s="6"/>
      <c r="C5" s="6"/>
      <c r="D5" s="8"/>
      <c r="E5" s="8"/>
      <c r="F5" s="6"/>
      <c r="G5" s="6"/>
      <c r="H5" s="6"/>
      <c r="I5" s="6"/>
      <c r="J5" s="6"/>
      <c r="K5" s="8"/>
      <c r="L5" s="6"/>
      <c r="M5" s="8"/>
      <c r="N5" s="8"/>
      <c r="O5" s="6"/>
      <c r="P5" s="6"/>
      <c r="Q5" s="6"/>
      <c r="R5" s="8"/>
      <c r="S5" s="6"/>
      <c r="T5" s="6"/>
      <c r="U5" s="6"/>
      <c r="V5" s="6"/>
      <c r="W5" s="64" t="str">
        <f>IF(X5="","",IFERROR(_xlfn.XLOOKUP(X5,Lookups!$H:$H,Lookups!$G:$G,""),""))</f>
        <v/>
      </c>
      <c r="X5" s="6"/>
      <c r="Y5" s="39" t="str">
        <f>IF(X5="","",IFERROR(_xlfn.XLOOKUP(X5,Lookups!$H:$H,Lookups!$I:$I,""),""))</f>
        <v/>
      </c>
      <c r="Z5" s="6"/>
      <c r="AA5" s="6"/>
      <c r="AB5" s="8"/>
      <c r="AC5" s="8"/>
      <c r="AD5" s="39" t="str">
        <f t="shared" si="0"/>
        <v/>
      </c>
      <c r="AE5" s="6"/>
      <c r="AF5" s="6"/>
      <c r="AG5" s="6"/>
      <c r="AH5" s="39" t="str">
        <f>IF(AG5="","",IFERROR(_xlfn.XLOOKUP(AG5,Lookups!$H$2:$H$103,Lookups!$I$2:$I$103,""),""))</f>
        <v/>
      </c>
      <c r="AI5" s="6"/>
      <c r="AJ5" s="47"/>
      <c r="AK5" s="8"/>
    </row>
    <row r="6" spans="1:37" x14ac:dyDescent="0.25">
      <c r="A6" s="6"/>
      <c r="B6" s="6"/>
      <c r="C6" s="6"/>
      <c r="D6" s="8"/>
      <c r="E6" s="8"/>
      <c r="F6" s="6"/>
      <c r="G6" s="6"/>
      <c r="H6" s="6"/>
      <c r="I6" s="6"/>
      <c r="J6" s="6"/>
      <c r="K6" s="8"/>
      <c r="L6" s="6"/>
      <c r="M6" s="8"/>
      <c r="N6" s="8"/>
      <c r="O6" s="6"/>
      <c r="P6" s="6"/>
      <c r="Q6" s="6"/>
      <c r="R6" s="8"/>
      <c r="S6" s="6"/>
      <c r="T6" s="6"/>
      <c r="U6" s="6"/>
      <c r="V6" s="6"/>
      <c r="W6" s="64" t="str">
        <f>IF(X6="","",IFERROR(_xlfn.XLOOKUP(X6,Lookups!$H:$H,Lookups!$G:$G,""),""))</f>
        <v/>
      </c>
      <c r="X6" s="6"/>
      <c r="Y6" s="39" t="str">
        <f>IF(X6="","",IFERROR(_xlfn.XLOOKUP(X6,Lookups!$H:$H,Lookups!$I:$I,""),""))</f>
        <v/>
      </c>
      <c r="Z6" s="6"/>
      <c r="AA6" s="6"/>
      <c r="AB6" s="8"/>
      <c r="AC6" s="8"/>
      <c r="AD6" s="39" t="str">
        <f t="shared" si="0"/>
        <v/>
      </c>
      <c r="AE6" s="6"/>
      <c r="AF6" s="6"/>
      <c r="AG6" s="6"/>
      <c r="AH6" s="39" t="str">
        <f>IF(AG6="","",IFERROR(_xlfn.XLOOKUP(AG6,Lookups!$H$2:$H$103,Lookups!$I$2:$I$103,""),""))</f>
        <v/>
      </c>
      <c r="AI6" s="6"/>
      <c r="AJ6" s="47"/>
      <c r="AK6" s="8"/>
    </row>
    <row r="7" spans="1:37" x14ac:dyDescent="0.25">
      <c r="A7" s="6"/>
      <c r="B7" s="6"/>
      <c r="C7" s="6"/>
      <c r="D7" s="8"/>
      <c r="E7" s="8"/>
      <c r="F7" s="6"/>
      <c r="G7" s="6"/>
      <c r="H7" s="6"/>
      <c r="I7" s="6"/>
      <c r="J7" s="6"/>
      <c r="K7" s="8"/>
      <c r="L7" s="6"/>
      <c r="M7" s="8"/>
      <c r="N7" s="8"/>
      <c r="O7" s="6"/>
      <c r="P7" s="6"/>
      <c r="Q7" s="6"/>
      <c r="R7" s="8"/>
      <c r="S7" s="6"/>
      <c r="T7" s="6"/>
      <c r="U7" s="6"/>
      <c r="V7" s="6"/>
      <c r="W7" s="64" t="str">
        <f>IF(X7="","",IFERROR(_xlfn.XLOOKUP(X7,Lookups!$H:$H,Lookups!$G:$G,""),""))</f>
        <v/>
      </c>
      <c r="X7" s="6"/>
      <c r="Y7" s="39" t="str">
        <f>IF(X7="","",IFERROR(_xlfn.XLOOKUP(X7,Lookups!$H:$H,Lookups!$I:$I,""),""))</f>
        <v/>
      </c>
      <c r="Z7" s="6"/>
      <c r="AA7" s="6"/>
      <c r="AB7" s="8"/>
      <c r="AC7" s="8"/>
      <c r="AD7" s="39" t="str">
        <f t="shared" si="0"/>
        <v/>
      </c>
      <c r="AE7" s="6"/>
      <c r="AF7" s="6"/>
      <c r="AG7" s="6"/>
      <c r="AH7" s="39" t="str">
        <f>IF(AG7="","",IFERROR(_xlfn.XLOOKUP(AG7,Lookups!$H$2:$H$103,Lookups!$I$2:$I$103,""),""))</f>
        <v/>
      </c>
      <c r="AI7" s="6"/>
      <c r="AJ7" s="47"/>
      <c r="AK7" s="8"/>
    </row>
    <row r="8" spans="1:37" x14ac:dyDescent="0.25">
      <c r="A8" s="6"/>
      <c r="B8" s="6"/>
      <c r="C8" s="6"/>
      <c r="D8" s="8"/>
      <c r="E8" s="8"/>
      <c r="F8" s="6"/>
      <c r="G8" s="6"/>
      <c r="H8" s="6"/>
      <c r="I8" s="6"/>
      <c r="J8" s="6"/>
      <c r="K8" s="8"/>
      <c r="L8" s="6"/>
      <c r="M8" s="8"/>
      <c r="N8" s="8"/>
      <c r="O8" s="6"/>
      <c r="P8" s="6"/>
      <c r="Q8" s="6"/>
      <c r="R8" s="8"/>
      <c r="S8" s="6"/>
      <c r="T8" s="6"/>
      <c r="U8" s="6"/>
      <c r="V8" s="6"/>
      <c r="W8" s="64" t="str">
        <f>IF(X8="","",IFERROR(_xlfn.XLOOKUP(X8,Lookups!$H:$H,Lookups!$G:$G,""),""))</f>
        <v/>
      </c>
      <c r="X8" s="6"/>
      <c r="Y8" s="39" t="str">
        <f>IF(X8="","",IFERROR(_xlfn.XLOOKUP(X8,Lookups!$H:$H,Lookups!$I:$I,""),""))</f>
        <v/>
      </c>
      <c r="Z8" s="6"/>
      <c r="AA8" s="6"/>
      <c r="AB8" s="8"/>
      <c r="AC8" s="8"/>
      <c r="AD8" s="39" t="str">
        <f t="shared" si="0"/>
        <v/>
      </c>
      <c r="AE8" s="6"/>
      <c r="AF8" s="6"/>
      <c r="AG8" s="6"/>
      <c r="AH8" s="39" t="str">
        <f>IF(AG8="","",IFERROR(_xlfn.XLOOKUP(AG8,Lookups!$H$2:$H$103,Lookups!$I$2:$I$103,""),""))</f>
        <v/>
      </c>
      <c r="AI8" s="6"/>
      <c r="AJ8" s="47"/>
      <c r="AK8" s="8"/>
    </row>
    <row r="9" spans="1:37" x14ac:dyDescent="0.25">
      <c r="A9" s="6"/>
      <c r="B9" s="6"/>
      <c r="C9" s="6"/>
      <c r="D9" s="8"/>
      <c r="E9" s="8"/>
      <c r="F9" s="6"/>
      <c r="G9" s="6"/>
      <c r="H9" s="6"/>
      <c r="I9" s="6"/>
      <c r="J9" s="6"/>
      <c r="K9" s="8"/>
      <c r="L9" s="6"/>
      <c r="M9" s="8"/>
      <c r="N9" s="8"/>
      <c r="O9" s="6"/>
      <c r="P9" s="6"/>
      <c r="Q9" s="6"/>
      <c r="R9" s="8"/>
      <c r="S9" s="6"/>
      <c r="T9" s="6"/>
      <c r="U9" s="6"/>
      <c r="V9" s="6"/>
      <c r="W9" s="64" t="str">
        <f>IF(X9="","",IFERROR(_xlfn.XLOOKUP(X9,Lookups!$H:$H,Lookups!$G:$G,""),""))</f>
        <v/>
      </c>
      <c r="X9" s="6"/>
      <c r="Y9" s="39" t="str">
        <f>IF(X9="","",IFERROR(_xlfn.XLOOKUP(X9,Lookups!$H:$H,Lookups!$I:$I,""),""))</f>
        <v/>
      </c>
      <c r="Z9" s="6"/>
      <c r="AA9" s="6"/>
      <c r="AB9" s="8"/>
      <c r="AC9" s="8"/>
      <c r="AD9" s="39" t="str">
        <f t="shared" si="0"/>
        <v/>
      </c>
      <c r="AE9" s="6"/>
      <c r="AF9" s="6"/>
      <c r="AG9" s="6"/>
      <c r="AH9" s="39" t="str">
        <f>IF(AG9="","",IFERROR(_xlfn.XLOOKUP(AG9,Lookups!$H$2:$H$103,Lookups!$I$2:$I$103,""),""))</f>
        <v/>
      </c>
      <c r="AI9" s="6"/>
      <c r="AJ9" s="47"/>
      <c r="AK9" s="8"/>
    </row>
    <row r="10" spans="1:37" x14ac:dyDescent="0.25">
      <c r="A10" s="6"/>
      <c r="B10" s="6"/>
      <c r="C10" s="6"/>
      <c r="D10" s="8"/>
      <c r="E10" s="8"/>
      <c r="F10" s="6"/>
      <c r="G10" s="6"/>
      <c r="H10" s="6"/>
      <c r="I10" s="6"/>
      <c r="J10" s="6"/>
      <c r="K10" s="8"/>
      <c r="L10" s="6"/>
      <c r="M10" s="8"/>
      <c r="N10" s="8"/>
      <c r="O10" s="6"/>
      <c r="P10" s="6"/>
      <c r="Q10" s="6"/>
      <c r="R10" s="8"/>
      <c r="S10" s="6"/>
      <c r="T10" s="6"/>
      <c r="U10" s="6"/>
      <c r="V10" s="6"/>
      <c r="W10" s="64" t="str">
        <f>IF(X10="","",IFERROR(_xlfn.XLOOKUP(X10,Lookups!$H:$H,Lookups!$G:$G,""),""))</f>
        <v/>
      </c>
      <c r="X10" s="6"/>
      <c r="Y10" s="39" t="str">
        <f>IF(X10="","",IFERROR(_xlfn.XLOOKUP(X10,Lookups!$H:$H,Lookups!$I:$I,""),""))</f>
        <v/>
      </c>
      <c r="Z10" s="6"/>
      <c r="AA10" s="6"/>
      <c r="AB10" s="8"/>
      <c r="AC10" s="8"/>
      <c r="AD10" s="39" t="str">
        <f t="shared" si="0"/>
        <v/>
      </c>
      <c r="AE10" s="6"/>
      <c r="AF10" s="6"/>
      <c r="AG10" s="6"/>
      <c r="AH10" s="39" t="str">
        <f>IF(AG10="","",IFERROR(_xlfn.XLOOKUP(AG10,Lookups!$H$2:$H$103,Lookups!$I$2:$I$103,""),""))</f>
        <v/>
      </c>
      <c r="AI10" s="6"/>
      <c r="AJ10" s="47"/>
      <c r="AK10" s="8"/>
    </row>
    <row r="11" spans="1:37" x14ac:dyDescent="0.25">
      <c r="A11" s="6"/>
      <c r="B11" s="6"/>
      <c r="C11" s="6"/>
      <c r="D11" s="8"/>
      <c r="E11" s="8"/>
      <c r="F11" s="6"/>
      <c r="G11" s="6"/>
      <c r="H11" s="6"/>
      <c r="I11" s="6"/>
      <c r="J11" s="6"/>
      <c r="K11" s="8"/>
      <c r="L11" s="6"/>
      <c r="M11" s="8"/>
      <c r="N11" s="8"/>
      <c r="O11" s="6"/>
      <c r="P11" s="6"/>
      <c r="Q11" s="6"/>
      <c r="R11" s="8"/>
      <c r="S11" s="6"/>
      <c r="T11" s="6"/>
      <c r="U11" s="6"/>
      <c r="V11" s="6"/>
      <c r="W11" s="64" t="str">
        <f>IF(X11="","",IFERROR(_xlfn.XLOOKUP(X11,Lookups!$H:$H,Lookups!$G:$G,""),""))</f>
        <v/>
      </c>
      <c r="X11" s="6"/>
      <c r="Y11" s="39" t="str">
        <f>IF(X11="","",IFERROR(_xlfn.XLOOKUP(X11,Lookups!$H:$H,Lookups!$I:$I,""),""))</f>
        <v/>
      </c>
      <c r="Z11" s="6"/>
      <c r="AA11" s="6"/>
      <c r="AB11" s="8"/>
      <c r="AC11" s="8"/>
      <c r="AD11" s="39" t="str">
        <f t="shared" si="0"/>
        <v/>
      </c>
      <c r="AE11" s="6"/>
      <c r="AF11" s="6"/>
      <c r="AG11" s="6"/>
      <c r="AH11" s="39" t="str">
        <f>IF(AG11="","",IFERROR(_xlfn.XLOOKUP(AG11,Lookups!$H$2:$H$103,Lookups!$I$2:$I$103,""),""))</f>
        <v/>
      </c>
      <c r="AI11" s="6"/>
      <c r="AJ11" s="47"/>
      <c r="AK11" s="8"/>
    </row>
    <row r="12" spans="1:37" x14ac:dyDescent="0.25">
      <c r="A12" s="6"/>
      <c r="B12" s="6"/>
      <c r="C12" s="6"/>
      <c r="D12" s="8"/>
      <c r="E12" s="8"/>
      <c r="F12" s="6"/>
      <c r="G12" s="6"/>
      <c r="H12" s="6"/>
      <c r="I12" s="6"/>
      <c r="J12" s="6"/>
      <c r="K12" s="8"/>
      <c r="L12" s="6"/>
      <c r="M12" s="8"/>
      <c r="N12" s="8"/>
      <c r="O12" s="6"/>
      <c r="P12" s="6"/>
      <c r="Q12" s="6"/>
      <c r="R12" s="8"/>
      <c r="S12" s="6"/>
      <c r="T12" s="6"/>
      <c r="U12" s="6"/>
      <c r="V12" s="6"/>
      <c r="W12" s="64" t="str">
        <f>IF(X12="","",IFERROR(_xlfn.XLOOKUP(X12,Lookups!$H:$H,Lookups!$G:$G,""),""))</f>
        <v/>
      </c>
      <c r="X12" s="6"/>
      <c r="Y12" s="39" t="str">
        <f>IF(X12="","",IFERROR(_xlfn.XLOOKUP(X12,Lookups!$H:$H,Lookups!$I:$I,""),""))</f>
        <v/>
      </c>
      <c r="Z12" s="6"/>
      <c r="AA12" s="6"/>
      <c r="AB12" s="8"/>
      <c r="AC12" s="8"/>
      <c r="AD12" s="39" t="str">
        <f t="shared" si="0"/>
        <v/>
      </c>
      <c r="AE12" s="6"/>
      <c r="AF12" s="6"/>
      <c r="AG12" s="6"/>
      <c r="AH12" s="39" t="str">
        <f>IF(AG12="","",IFERROR(_xlfn.XLOOKUP(AG12,Lookups!$H$2:$H$103,Lookups!$I$2:$I$103,""),""))</f>
        <v/>
      </c>
      <c r="AI12" s="6"/>
      <c r="AJ12" s="47"/>
      <c r="AK12" s="8"/>
    </row>
    <row r="13" spans="1:37" x14ac:dyDescent="0.25">
      <c r="A13" s="6"/>
      <c r="B13" s="6"/>
      <c r="C13" s="6"/>
      <c r="D13" s="8"/>
      <c r="E13" s="8"/>
      <c r="F13" s="6"/>
      <c r="G13" s="6"/>
      <c r="H13" s="6"/>
      <c r="I13" s="6"/>
      <c r="J13" s="6"/>
      <c r="K13" s="8"/>
      <c r="L13" s="6"/>
      <c r="M13" s="8"/>
      <c r="N13" s="8"/>
      <c r="O13" s="6"/>
      <c r="P13" s="6"/>
      <c r="Q13" s="6"/>
      <c r="R13" s="8"/>
      <c r="S13" s="6"/>
      <c r="T13" s="6"/>
      <c r="U13" s="6"/>
      <c r="V13" s="6"/>
      <c r="W13" s="64" t="str">
        <f>IF(X13="","",IFERROR(_xlfn.XLOOKUP(X13,Lookups!$H:$H,Lookups!$G:$G,""),""))</f>
        <v/>
      </c>
      <c r="X13" s="6"/>
      <c r="Y13" s="39" t="str">
        <f>IF(X13="","",IFERROR(_xlfn.XLOOKUP(X13,Lookups!$H:$H,Lookups!$I:$I,""),""))</f>
        <v/>
      </c>
      <c r="Z13" s="6"/>
      <c r="AA13" s="6"/>
      <c r="AB13" s="8"/>
      <c r="AC13" s="8"/>
      <c r="AD13" s="39" t="str">
        <f t="shared" si="0"/>
        <v/>
      </c>
      <c r="AE13" s="6"/>
      <c r="AF13" s="6"/>
      <c r="AG13" s="6"/>
      <c r="AH13" s="39" t="str">
        <f>IF(AG13="","",IFERROR(_xlfn.XLOOKUP(AG13,Lookups!$H$2:$H$103,Lookups!$I$2:$I$103,""),""))</f>
        <v/>
      </c>
      <c r="AI13" s="6"/>
      <c r="AJ13" s="47"/>
      <c r="AK13" s="8"/>
    </row>
    <row r="14" spans="1:37" x14ac:dyDescent="0.25">
      <c r="A14" s="6"/>
      <c r="B14" s="6"/>
      <c r="C14" s="6"/>
      <c r="D14" s="8"/>
      <c r="E14" s="8"/>
      <c r="F14" s="6"/>
      <c r="G14" s="6"/>
      <c r="H14" s="6"/>
      <c r="I14" s="6"/>
      <c r="J14" s="6"/>
      <c r="K14" s="8"/>
      <c r="L14" s="6"/>
      <c r="M14" s="8"/>
      <c r="N14" s="8"/>
      <c r="O14" s="6"/>
      <c r="P14" s="6"/>
      <c r="Q14" s="6"/>
      <c r="R14" s="8"/>
      <c r="S14" s="6"/>
      <c r="T14" s="6"/>
      <c r="U14" s="6"/>
      <c r="V14" s="6"/>
      <c r="W14" s="64" t="str">
        <f>IF(X14="","",IFERROR(_xlfn.XLOOKUP(X14,Lookups!$H:$H,Lookups!$G:$G,""),""))</f>
        <v/>
      </c>
      <c r="X14" s="6"/>
      <c r="Y14" s="39" t="str">
        <f>IF(X14="","",IFERROR(_xlfn.XLOOKUP(X14,Lookups!$H:$H,Lookups!$I:$I,""),""))</f>
        <v/>
      </c>
      <c r="Z14" s="6"/>
      <c r="AA14" s="6"/>
      <c r="AB14" s="8"/>
      <c r="AC14" s="8"/>
      <c r="AD14" s="39" t="str">
        <f t="shared" si="0"/>
        <v/>
      </c>
      <c r="AE14" s="6"/>
      <c r="AF14" s="6"/>
      <c r="AG14" s="6"/>
      <c r="AH14" s="39" t="str">
        <f>IF(AG14="","",IFERROR(_xlfn.XLOOKUP(AG14,Lookups!$H$2:$H$103,Lookups!$I$2:$I$103,""),""))</f>
        <v/>
      </c>
      <c r="AI14" s="6"/>
      <c r="AJ14" s="47"/>
      <c r="AK14" s="8"/>
    </row>
    <row r="15" spans="1:37" x14ac:dyDescent="0.25">
      <c r="A15" s="6"/>
      <c r="B15" s="6"/>
      <c r="C15" s="6"/>
      <c r="D15" s="8"/>
      <c r="E15" s="8"/>
      <c r="F15" s="6"/>
      <c r="G15" s="6"/>
      <c r="H15" s="6"/>
      <c r="I15" s="6"/>
      <c r="J15" s="6"/>
      <c r="K15" s="8"/>
      <c r="L15" s="6"/>
      <c r="M15" s="8"/>
      <c r="N15" s="8"/>
      <c r="O15" s="6"/>
      <c r="P15" s="6"/>
      <c r="Q15" s="6"/>
      <c r="R15" s="8"/>
      <c r="S15" s="6"/>
      <c r="T15" s="6"/>
      <c r="U15" s="6"/>
      <c r="V15" s="6"/>
      <c r="W15" s="64" t="str">
        <f>IF(X15="","",IFERROR(_xlfn.XLOOKUP(X15,Lookups!$H:$H,Lookups!$G:$G,""),""))</f>
        <v/>
      </c>
      <c r="X15" s="6"/>
      <c r="Y15" s="39" t="str">
        <f>IF(X15="","",IFERROR(_xlfn.XLOOKUP(X15,Lookups!$H:$H,Lookups!$I:$I,""),""))</f>
        <v/>
      </c>
      <c r="Z15" s="6"/>
      <c r="AA15" s="6"/>
      <c r="AB15" s="8"/>
      <c r="AC15" s="8"/>
      <c r="AD15" s="39" t="str">
        <f t="shared" si="0"/>
        <v/>
      </c>
      <c r="AE15" s="6"/>
      <c r="AF15" s="6"/>
      <c r="AG15" s="6"/>
      <c r="AH15" s="39" t="str">
        <f>IF(AG15="","",IFERROR(_xlfn.XLOOKUP(AG15,Lookups!$H$2:$H$103,Lookups!$I$2:$I$103,""),""))</f>
        <v/>
      </c>
      <c r="AI15" s="6"/>
      <c r="AJ15" s="47"/>
      <c r="AK15" s="8"/>
    </row>
    <row r="16" spans="1:37" x14ac:dyDescent="0.25">
      <c r="A16" s="6"/>
      <c r="B16" s="6"/>
      <c r="C16" s="6"/>
      <c r="D16" s="8"/>
      <c r="E16" s="8"/>
      <c r="F16" s="6"/>
      <c r="G16" s="6"/>
      <c r="H16" s="6"/>
      <c r="I16" s="6"/>
      <c r="J16" s="6"/>
      <c r="K16" s="8"/>
      <c r="L16" s="6"/>
      <c r="M16" s="8"/>
      <c r="N16" s="8"/>
      <c r="O16" s="6"/>
      <c r="P16" s="6"/>
      <c r="Q16" s="6"/>
      <c r="R16" s="8"/>
      <c r="S16" s="6"/>
      <c r="T16" s="6"/>
      <c r="U16" s="6"/>
      <c r="V16" s="6"/>
      <c r="W16" s="64" t="str">
        <f>IF(X16="","",IFERROR(_xlfn.XLOOKUP(X16,Lookups!$H:$H,Lookups!$G:$G,""),""))</f>
        <v/>
      </c>
      <c r="X16" s="6"/>
      <c r="Y16" s="39" t="str">
        <f>IF(X16="","",IFERROR(_xlfn.XLOOKUP(X16,Lookups!$H:$H,Lookups!$I:$I,""),""))</f>
        <v/>
      </c>
      <c r="Z16" s="6"/>
      <c r="AA16" s="6"/>
      <c r="AB16" s="8"/>
      <c r="AC16" s="8"/>
      <c r="AD16" s="39" t="str">
        <f t="shared" si="0"/>
        <v/>
      </c>
      <c r="AE16" s="6"/>
      <c r="AF16" s="6"/>
      <c r="AG16" s="6"/>
      <c r="AH16" s="39" t="str">
        <f>IF(AG16="","",IFERROR(_xlfn.XLOOKUP(AG16,Lookups!$H$2:$H$103,Lookups!$I$2:$I$103,""),""))</f>
        <v/>
      </c>
      <c r="AI16" s="6"/>
      <c r="AJ16" s="47"/>
      <c r="AK16" s="8"/>
    </row>
    <row r="17" spans="1:37" x14ac:dyDescent="0.25">
      <c r="A17" s="6"/>
      <c r="B17" s="6"/>
      <c r="C17" s="6"/>
      <c r="D17" s="8"/>
      <c r="E17" s="8"/>
      <c r="F17" s="6"/>
      <c r="G17" s="6"/>
      <c r="H17" s="6"/>
      <c r="I17" s="6"/>
      <c r="J17" s="6"/>
      <c r="K17" s="8"/>
      <c r="L17" s="6"/>
      <c r="M17" s="8"/>
      <c r="N17" s="8"/>
      <c r="O17" s="6"/>
      <c r="P17" s="6"/>
      <c r="Q17" s="6"/>
      <c r="R17" s="8"/>
      <c r="S17" s="6"/>
      <c r="T17" s="6"/>
      <c r="U17" s="6"/>
      <c r="V17" s="6"/>
      <c r="W17" s="64" t="str">
        <f>IF(X17="","",IFERROR(_xlfn.XLOOKUP(X17,Lookups!$H:$H,Lookups!$G:$G,""),""))</f>
        <v/>
      </c>
      <c r="X17" s="6"/>
      <c r="Y17" s="39" t="str">
        <f>IF(X17="","",IFERROR(_xlfn.XLOOKUP(X17,Lookups!$H:$H,Lookups!$I:$I,""),""))</f>
        <v/>
      </c>
      <c r="Z17" s="6"/>
      <c r="AA17" s="6"/>
      <c r="AB17" s="8"/>
      <c r="AC17" s="8"/>
      <c r="AD17" s="39" t="str">
        <f t="shared" si="0"/>
        <v/>
      </c>
      <c r="AE17" s="6"/>
      <c r="AF17" s="6"/>
      <c r="AG17" s="6"/>
      <c r="AH17" s="39" t="str">
        <f>IF(AG17="","",IFERROR(_xlfn.XLOOKUP(AG17,Lookups!$H$2:$H$103,Lookups!$I$2:$I$103,""),""))</f>
        <v/>
      </c>
      <c r="AI17" s="6"/>
      <c r="AJ17" s="47"/>
      <c r="AK17" s="8"/>
    </row>
    <row r="18" spans="1:37" x14ac:dyDescent="0.25">
      <c r="A18" s="6"/>
      <c r="B18" s="6"/>
      <c r="C18" s="6"/>
      <c r="D18" s="8"/>
      <c r="E18" s="8"/>
      <c r="F18" s="6"/>
      <c r="G18" s="6"/>
      <c r="H18" s="6"/>
      <c r="I18" s="6"/>
      <c r="J18" s="6"/>
      <c r="K18" s="8"/>
      <c r="L18" s="6"/>
      <c r="M18" s="8"/>
      <c r="N18" s="8"/>
      <c r="O18" s="6"/>
      <c r="P18" s="6"/>
      <c r="Q18" s="6"/>
      <c r="R18" s="8"/>
      <c r="S18" s="6"/>
      <c r="T18" s="6"/>
      <c r="U18" s="6"/>
      <c r="V18" s="6"/>
      <c r="W18" s="64" t="str">
        <f>IF(X18="","",IFERROR(_xlfn.XLOOKUP(X18,Lookups!$H:$H,Lookups!$G:$G,""),""))</f>
        <v/>
      </c>
      <c r="X18" s="6"/>
      <c r="Y18" s="39" t="str">
        <f>IF(X18="","",IFERROR(_xlfn.XLOOKUP(X18,Lookups!$H:$H,Lookups!$I:$I,""),""))</f>
        <v/>
      </c>
      <c r="Z18" s="6"/>
      <c r="AA18" s="6"/>
      <c r="AB18" s="8"/>
      <c r="AC18" s="8"/>
      <c r="AD18" s="39" t="str">
        <f t="shared" si="0"/>
        <v/>
      </c>
      <c r="AE18" s="6"/>
      <c r="AF18" s="6"/>
      <c r="AG18" s="6"/>
      <c r="AH18" s="39" t="str">
        <f>IF(AG18="","",IFERROR(_xlfn.XLOOKUP(AG18,Lookups!$H$2:$H$103,Lookups!$I$2:$I$103,""),""))</f>
        <v/>
      </c>
      <c r="AI18" s="6"/>
      <c r="AJ18" s="47"/>
      <c r="AK18" s="8"/>
    </row>
    <row r="19" spans="1:37" x14ac:dyDescent="0.25">
      <c r="A19" s="6"/>
      <c r="B19" s="6"/>
      <c r="C19" s="6"/>
      <c r="D19" s="8"/>
      <c r="E19" s="8"/>
      <c r="F19" s="6"/>
      <c r="G19" s="6"/>
      <c r="H19" s="6"/>
      <c r="I19" s="6"/>
      <c r="J19" s="6"/>
      <c r="K19" s="8"/>
      <c r="L19" s="6"/>
      <c r="M19" s="8"/>
      <c r="N19" s="8"/>
      <c r="O19" s="6"/>
      <c r="P19" s="6"/>
      <c r="Q19" s="6"/>
      <c r="R19" s="8"/>
      <c r="S19" s="6"/>
      <c r="T19" s="6"/>
      <c r="U19" s="6"/>
      <c r="V19" s="6"/>
      <c r="W19" s="64" t="str">
        <f>IF(X19="","",IFERROR(_xlfn.XLOOKUP(X19,Lookups!$H:$H,Lookups!$G:$G,""),""))</f>
        <v/>
      </c>
      <c r="X19" s="6"/>
      <c r="Y19" s="39" t="str">
        <f>IF(X19="","",IFERROR(_xlfn.XLOOKUP(X19,Lookups!$H:$H,Lookups!$I:$I,""),""))</f>
        <v/>
      </c>
      <c r="Z19" s="6"/>
      <c r="AA19" s="6"/>
      <c r="AB19" s="8"/>
      <c r="AC19" s="8"/>
      <c r="AD19" s="39" t="str">
        <f t="shared" si="0"/>
        <v/>
      </c>
      <c r="AE19" s="6"/>
      <c r="AF19" s="6"/>
      <c r="AG19" s="6"/>
      <c r="AH19" s="39" t="str">
        <f>IF(AG19="","",IFERROR(_xlfn.XLOOKUP(AG19,Lookups!$H$2:$H$103,Lookups!$I$2:$I$103,""),""))</f>
        <v/>
      </c>
      <c r="AI19" s="6"/>
      <c r="AJ19" s="47"/>
      <c r="AK19" s="8"/>
    </row>
    <row r="20" spans="1:37" x14ac:dyDescent="0.25">
      <c r="A20" s="6"/>
      <c r="B20" s="6"/>
      <c r="C20" s="6"/>
      <c r="D20" s="8"/>
      <c r="E20" s="8"/>
      <c r="F20" s="6"/>
      <c r="G20" s="6"/>
      <c r="H20" s="6"/>
      <c r="I20" s="6"/>
      <c r="J20" s="6"/>
      <c r="K20" s="8"/>
      <c r="L20" s="6"/>
      <c r="M20" s="8"/>
      <c r="N20" s="8"/>
      <c r="O20" s="6"/>
      <c r="P20" s="6"/>
      <c r="Q20" s="6"/>
      <c r="R20" s="8"/>
      <c r="S20" s="6"/>
      <c r="T20" s="6"/>
      <c r="U20" s="6"/>
      <c r="V20" s="6"/>
      <c r="W20" s="64" t="str">
        <f>IF(X20="","",IFERROR(_xlfn.XLOOKUP(X20,Lookups!$H:$H,Lookups!$G:$G,""),""))</f>
        <v/>
      </c>
      <c r="X20" s="6"/>
      <c r="Y20" s="39" t="str">
        <f>IF(X20="","",IFERROR(_xlfn.XLOOKUP(X20,Lookups!$H:$H,Lookups!$I:$I,""),""))</f>
        <v/>
      </c>
      <c r="Z20" s="6"/>
      <c r="AA20" s="6"/>
      <c r="AB20" s="8"/>
      <c r="AC20" s="8"/>
      <c r="AD20" s="39" t="str">
        <f t="shared" si="0"/>
        <v/>
      </c>
      <c r="AE20" s="6"/>
      <c r="AF20" s="6"/>
      <c r="AG20" s="6"/>
      <c r="AH20" s="39" t="str">
        <f>IF(AG20="","",IFERROR(_xlfn.XLOOKUP(AG20,Lookups!$H$2:$H$103,Lookups!$I$2:$I$103,""),""))</f>
        <v/>
      </c>
      <c r="AI20" s="6"/>
      <c r="AJ20" s="47"/>
      <c r="AK20" s="8"/>
    </row>
    <row r="21" spans="1:37" x14ac:dyDescent="0.25">
      <c r="A21" s="6"/>
      <c r="B21" s="6"/>
      <c r="C21" s="6"/>
      <c r="D21" s="8"/>
      <c r="E21" s="8"/>
      <c r="F21" s="6"/>
      <c r="G21" s="6"/>
      <c r="H21" s="6"/>
      <c r="I21" s="6"/>
      <c r="J21" s="6"/>
      <c r="K21" s="8"/>
      <c r="L21" s="6"/>
      <c r="M21" s="8"/>
      <c r="N21" s="8"/>
      <c r="O21" s="6"/>
      <c r="P21" s="6"/>
      <c r="Q21" s="6"/>
      <c r="R21" s="8"/>
      <c r="S21" s="6"/>
      <c r="T21" s="6"/>
      <c r="U21" s="6"/>
      <c r="V21" s="6"/>
      <c r="W21" s="64" t="str">
        <f>IF(X21="","",IFERROR(_xlfn.XLOOKUP(X21,Lookups!$H:$H,Lookups!$G:$G,""),""))</f>
        <v/>
      </c>
      <c r="X21" s="6"/>
      <c r="Y21" s="39" t="str">
        <f>IF(X21="","",IFERROR(_xlfn.XLOOKUP(X21,Lookups!$H:$H,Lookups!$I:$I,""),""))</f>
        <v/>
      </c>
      <c r="Z21" s="6"/>
      <c r="AA21" s="6"/>
      <c r="AB21" s="8"/>
      <c r="AC21" s="8"/>
      <c r="AD21" s="39" t="str">
        <f t="shared" si="0"/>
        <v/>
      </c>
      <c r="AE21" s="6"/>
      <c r="AF21" s="6"/>
      <c r="AG21" s="6"/>
      <c r="AH21" s="39" t="str">
        <f>IF(AG21="","",IFERROR(_xlfn.XLOOKUP(AG21,Lookups!$H$2:$H$103,Lookups!$I$2:$I$103,""),""))</f>
        <v/>
      </c>
      <c r="AI21" s="6"/>
      <c r="AJ21" s="47"/>
      <c r="AK21" s="8"/>
    </row>
    <row r="22" spans="1:37" x14ac:dyDescent="0.25">
      <c r="A22" s="6"/>
      <c r="B22" s="6"/>
      <c r="C22" s="6"/>
      <c r="D22" s="8"/>
      <c r="E22" s="8"/>
      <c r="F22" s="6"/>
      <c r="G22" s="6"/>
      <c r="H22" s="6"/>
      <c r="I22" s="6"/>
      <c r="J22" s="6"/>
      <c r="K22" s="8"/>
      <c r="L22" s="6"/>
      <c r="M22" s="8"/>
      <c r="N22" s="8"/>
      <c r="O22" s="6"/>
      <c r="P22" s="6"/>
      <c r="Q22" s="6"/>
      <c r="R22" s="8"/>
      <c r="S22" s="6"/>
      <c r="T22" s="6"/>
      <c r="U22" s="6"/>
      <c r="V22" s="6"/>
      <c r="W22" s="64" t="str">
        <f>IF(X22="","",IFERROR(_xlfn.XLOOKUP(X22,Lookups!$H:$H,Lookups!$G:$G,""),""))</f>
        <v/>
      </c>
      <c r="X22" s="6"/>
      <c r="Y22" s="39" t="str">
        <f>IF(X22="","",IFERROR(_xlfn.XLOOKUP(X22,Lookups!$H:$H,Lookups!$I:$I,""),""))</f>
        <v/>
      </c>
      <c r="Z22" s="6"/>
      <c r="AA22" s="6"/>
      <c r="AB22" s="8"/>
      <c r="AC22" s="8"/>
      <c r="AD22" s="39" t="str">
        <f t="shared" si="0"/>
        <v/>
      </c>
      <c r="AE22" s="6"/>
      <c r="AF22" s="6"/>
      <c r="AG22" s="6"/>
      <c r="AH22" s="39" t="str">
        <f>IF(AG22="","",IFERROR(_xlfn.XLOOKUP(AG22,Lookups!$H$2:$H$103,Lookups!$I$2:$I$103,""),""))</f>
        <v/>
      </c>
      <c r="AI22" s="6"/>
      <c r="AJ22" s="47"/>
      <c r="AK22" s="8"/>
    </row>
    <row r="23" spans="1:37" x14ac:dyDescent="0.25">
      <c r="A23" s="6"/>
      <c r="B23" s="6"/>
      <c r="C23" s="6"/>
      <c r="D23" s="8"/>
      <c r="E23" s="8"/>
      <c r="F23" s="6"/>
      <c r="G23" s="6"/>
      <c r="H23" s="6"/>
      <c r="I23" s="6"/>
      <c r="J23" s="6"/>
      <c r="K23" s="8"/>
      <c r="L23" s="6"/>
      <c r="M23" s="8"/>
      <c r="N23" s="8"/>
      <c r="O23" s="6"/>
      <c r="P23" s="6"/>
      <c r="Q23" s="6"/>
      <c r="R23" s="8"/>
      <c r="S23" s="6"/>
      <c r="T23" s="6"/>
      <c r="U23" s="6"/>
      <c r="V23" s="6"/>
      <c r="W23" s="64" t="str">
        <f>IF(X23="","",IFERROR(_xlfn.XLOOKUP(X23,Lookups!$H:$H,Lookups!$G:$G,""),""))</f>
        <v/>
      </c>
      <c r="X23" s="6"/>
      <c r="Y23" s="39" t="str">
        <f>IF(X23="","",IFERROR(_xlfn.XLOOKUP(X23,Lookups!$H:$H,Lookups!$I:$I,""),""))</f>
        <v/>
      </c>
      <c r="Z23" s="6"/>
      <c r="AA23" s="6"/>
      <c r="AB23" s="8"/>
      <c r="AC23" s="8"/>
      <c r="AD23" s="39" t="str">
        <f t="shared" si="0"/>
        <v/>
      </c>
      <c r="AE23" s="6"/>
      <c r="AF23" s="6"/>
      <c r="AG23" s="6"/>
      <c r="AH23" s="39" t="str">
        <f>IF(AG23="","",IFERROR(_xlfn.XLOOKUP(AG23,Lookups!$H$2:$H$103,Lookups!$I$2:$I$103,""),""))</f>
        <v/>
      </c>
      <c r="AI23" s="6"/>
      <c r="AJ23" s="47"/>
      <c r="AK23" s="8"/>
    </row>
    <row r="24" spans="1:37" x14ac:dyDescent="0.25">
      <c r="A24" s="6"/>
      <c r="B24" s="6"/>
      <c r="C24" s="6"/>
      <c r="D24" s="8"/>
      <c r="E24" s="8"/>
      <c r="F24" s="6"/>
      <c r="G24" s="6"/>
      <c r="H24" s="6"/>
      <c r="I24" s="6"/>
      <c r="J24" s="6"/>
      <c r="K24" s="8"/>
      <c r="L24" s="6"/>
      <c r="M24" s="8"/>
      <c r="N24" s="8"/>
      <c r="O24" s="6"/>
      <c r="P24" s="6"/>
      <c r="Q24" s="6"/>
      <c r="R24" s="8"/>
      <c r="S24" s="6"/>
      <c r="T24" s="6"/>
      <c r="U24" s="6"/>
      <c r="V24" s="6"/>
      <c r="W24" s="64" t="str">
        <f>IF(X24="","",IFERROR(_xlfn.XLOOKUP(X24,Lookups!$H:$H,Lookups!$G:$G,""),""))</f>
        <v/>
      </c>
      <c r="X24" s="6"/>
      <c r="Y24" s="39" t="str">
        <f>IF(X24="","",IFERROR(_xlfn.XLOOKUP(X24,Lookups!$H:$H,Lookups!$I:$I,""),""))</f>
        <v/>
      </c>
      <c r="Z24" s="6"/>
      <c r="AA24" s="6"/>
      <c r="AB24" s="8"/>
      <c r="AC24" s="8"/>
      <c r="AD24" s="39" t="str">
        <f t="shared" si="0"/>
        <v/>
      </c>
      <c r="AE24" s="6"/>
      <c r="AF24" s="6"/>
      <c r="AG24" s="6"/>
      <c r="AH24" s="39" t="str">
        <f>IF(AG24="","",IFERROR(_xlfn.XLOOKUP(AG24,Lookups!$H$2:$H$103,Lookups!$I$2:$I$103,""),""))</f>
        <v/>
      </c>
      <c r="AI24" s="6"/>
      <c r="AJ24" s="47"/>
      <c r="AK24" s="8"/>
    </row>
    <row r="25" spans="1:37" x14ac:dyDescent="0.25">
      <c r="A25" s="6"/>
      <c r="B25" s="6"/>
      <c r="C25" s="6"/>
      <c r="D25" s="8"/>
      <c r="E25" s="8"/>
      <c r="F25" s="6"/>
      <c r="G25" s="6"/>
      <c r="H25" s="6"/>
      <c r="I25" s="6"/>
      <c r="J25" s="6"/>
      <c r="K25" s="8"/>
      <c r="L25" s="6"/>
      <c r="M25" s="8"/>
      <c r="N25" s="8"/>
      <c r="O25" s="6"/>
      <c r="P25" s="6"/>
      <c r="Q25" s="6"/>
      <c r="R25" s="8"/>
      <c r="S25" s="6"/>
      <c r="T25" s="6"/>
      <c r="U25" s="6"/>
      <c r="V25" s="6"/>
      <c r="W25" s="64" t="str">
        <f>IF(X25="","",IFERROR(_xlfn.XLOOKUP(X25,Lookups!$H:$H,Lookups!$G:$G,""),""))</f>
        <v/>
      </c>
      <c r="X25" s="6"/>
      <c r="Y25" s="39" t="str">
        <f>IF(X25="","",IFERROR(_xlfn.XLOOKUP(X25,Lookups!$H:$H,Lookups!$I:$I,""),""))</f>
        <v/>
      </c>
      <c r="Z25" s="6"/>
      <c r="AA25" s="6"/>
      <c r="AB25" s="8"/>
      <c r="AC25" s="8"/>
      <c r="AD25" s="39" t="str">
        <f t="shared" si="0"/>
        <v/>
      </c>
      <c r="AE25" s="6"/>
      <c r="AF25" s="6"/>
      <c r="AG25" s="6"/>
      <c r="AH25" s="39" t="str">
        <f>IF(AG25="","",IFERROR(_xlfn.XLOOKUP(AG25,Lookups!$H$2:$H$103,Lookups!$I$2:$I$103,""),""))</f>
        <v/>
      </c>
      <c r="AI25" s="6"/>
      <c r="AJ25" s="47"/>
      <c r="AK25" s="8"/>
    </row>
    <row r="26" spans="1:37" x14ac:dyDescent="0.25">
      <c r="A26" s="6"/>
      <c r="B26" s="6"/>
      <c r="C26" s="6"/>
      <c r="D26" s="8"/>
      <c r="E26" s="8"/>
      <c r="F26" s="6"/>
      <c r="G26" s="6"/>
      <c r="H26" s="6"/>
      <c r="I26" s="6"/>
      <c r="J26" s="6"/>
      <c r="K26" s="8"/>
      <c r="L26" s="6"/>
      <c r="M26" s="8"/>
      <c r="N26" s="8"/>
      <c r="O26" s="6"/>
      <c r="P26" s="6"/>
      <c r="Q26" s="6"/>
      <c r="R26" s="8"/>
      <c r="S26" s="6"/>
      <c r="T26" s="6"/>
      <c r="U26" s="6"/>
      <c r="V26" s="6"/>
      <c r="W26" s="64" t="str">
        <f>IF(X26="","",IFERROR(_xlfn.XLOOKUP(X26,Lookups!$H:$H,Lookups!$G:$G,""),""))</f>
        <v/>
      </c>
      <c r="X26" s="6"/>
      <c r="Y26" s="39" t="str">
        <f>IF(X26="","",IFERROR(_xlfn.XLOOKUP(X26,Lookups!$H:$H,Lookups!$I:$I,""),""))</f>
        <v/>
      </c>
      <c r="Z26" s="6"/>
      <c r="AA26" s="6"/>
      <c r="AB26" s="8"/>
      <c r="AC26" s="8"/>
      <c r="AD26" s="39" t="str">
        <f t="shared" si="0"/>
        <v/>
      </c>
      <c r="AE26" s="6"/>
      <c r="AF26" s="6"/>
      <c r="AG26" s="6"/>
      <c r="AH26" s="39" t="str">
        <f>IF(AG26="","",IFERROR(_xlfn.XLOOKUP(AG26,Lookups!$H$2:$H$103,Lookups!$I$2:$I$103,""),""))</f>
        <v/>
      </c>
      <c r="AI26" s="6"/>
      <c r="AJ26" s="47"/>
      <c r="AK26" s="8"/>
    </row>
    <row r="27" spans="1:37" x14ac:dyDescent="0.25">
      <c r="A27" s="6"/>
      <c r="B27" s="6"/>
      <c r="C27" s="6"/>
      <c r="D27" s="8"/>
      <c r="E27" s="8"/>
      <c r="F27" s="6"/>
      <c r="G27" s="6"/>
      <c r="H27" s="6"/>
      <c r="I27" s="6"/>
      <c r="J27" s="6"/>
      <c r="K27" s="8"/>
      <c r="L27" s="6"/>
      <c r="M27" s="8"/>
      <c r="N27" s="8"/>
      <c r="O27" s="6"/>
      <c r="P27" s="6"/>
      <c r="Q27" s="6"/>
      <c r="R27" s="8"/>
      <c r="S27" s="6"/>
      <c r="T27" s="6"/>
      <c r="U27" s="6"/>
      <c r="V27" s="6"/>
      <c r="W27" s="64" t="str">
        <f>IF(X27="","",IFERROR(_xlfn.XLOOKUP(X27,Lookups!$H:$H,Lookups!$G:$G,""),""))</f>
        <v/>
      </c>
      <c r="X27" s="6"/>
      <c r="Y27" s="39" t="str">
        <f>IF(X27="","",IFERROR(_xlfn.XLOOKUP(X27,Lookups!$H:$H,Lookups!$I:$I,""),""))</f>
        <v/>
      </c>
      <c r="Z27" s="6"/>
      <c r="AA27" s="6"/>
      <c r="AB27" s="8"/>
      <c r="AC27" s="8"/>
      <c r="AD27" s="39" t="str">
        <f t="shared" si="0"/>
        <v/>
      </c>
      <c r="AE27" s="6"/>
      <c r="AF27" s="6"/>
      <c r="AG27" s="6"/>
      <c r="AH27" s="39" t="str">
        <f>IF(AG27="","",IFERROR(_xlfn.XLOOKUP(AG27,Lookups!$H$2:$H$103,Lookups!$I$2:$I$103,""),""))</f>
        <v/>
      </c>
      <c r="AI27" s="6"/>
      <c r="AJ27" s="47"/>
      <c r="AK27" s="8"/>
    </row>
    <row r="28" spans="1:37" x14ac:dyDescent="0.25">
      <c r="A28" s="6"/>
      <c r="B28" s="6"/>
      <c r="C28" s="6"/>
      <c r="D28" s="8"/>
      <c r="E28" s="8"/>
      <c r="F28" s="6"/>
      <c r="G28" s="6"/>
      <c r="H28" s="6"/>
      <c r="I28" s="6"/>
      <c r="J28" s="6"/>
      <c r="K28" s="8"/>
      <c r="L28" s="6"/>
      <c r="M28" s="8"/>
      <c r="N28" s="8"/>
      <c r="O28" s="6"/>
      <c r="P28" s="6"/>
      <c r="Q28" s="6"/>
      <c r="R28" s="8"/>
      <c r="S28" s="6"/>
      <c r="T28" s="6"/>
      <c r="U28" s="6"/>
      <c r="V28" s="6"/>
      <c r="W28" s="64" t="str">
        <f>IF(X28="","",IFERROR(_xlfn.XLOOKUP(X28,Lookups!$H:$H,Lookups!$G:$G,""),""))</f>
        <v/>
      </c>
      <c r="X28" s="6"/>
      <c r="Y28" s="39" t="str">
        <f>IF(X28="","",IFERROR(_xlfn.XLOOKUP(X28,Lookups!$H:$H,Lookups!$I:$I,""),""))</f>
        <v/>
      </c>
      <c r="Z28" s="6"/>
      <c r="AA28" s="6"/>
      <c r="AB28" s="8"/>
      <c r="AC28" s="8"/>
      <c r="AD28" s="39" t="str">
        <f t="shared" si="0"/>
        <v/>
      </c>
      <c r="AE28" s="6"/>
      <c r="AF28" s="6"/>
      <c r="AG28" s="6"/>
      <c r="AH28" s="39" t="str">
        <f>IF(AG28="","",IFERROR(_xlfn.XLOOKUP(AG28,Lookups!$H$2:$H$103,Lookups!$I$2:$I$103,""),""))</f>
        <v/>
      </c>
      <c r="AI28" s="6"/>
      <c r="AJ28" s="47"/>
      <c r="AK28" s="8"/>
    </row>
    <row r="29" spans="1:37" x14ac:dyDescent="0.25">
      <c r="A29" s="6"/>
      <c r="B29" s="6"/>
      <c r="C29" s="6"/>
      <c r="D29" s="8"/>
      <c r="E29" s="8"/>
      <c r="F29" s="6"/>
      <c r="G29" s="6"/>
      <c r="H29" s="6"/>
      <c r="I29" s="6"/>
      <c r="J29" s="6"/>
      <c r="K29" s="8"/>
      <c r="L29" s="6"/>
      <c r="M29" s="8"/>
      <c r="N29" s="8"/>
      <c r="O29" s="6"/>
      <c r="P29" s="6"/>
      <c r="Q29" s="6"/>
      <c r="R29" s="8"/>
      <c r="S29" s="6"/>
      <c r="T29" s="6"/>
      <c r="U29" s="6"/>
      <c r="V29" s="6"/>
      <c r="W29" s="64" t="str">
        <f>IF(X29="","",IFERROR(_xlfn.XLOOKUP(X29,Lookups!$H:$H,Lookups!$G:$G,""),""))</f>
        <v/>
      </c>
      <c r="X29" s="6"/>
      <c r="Y29" s="39" t="str">
        <f>IF(X29="","",IFERROR(_xlfn.XLOOKUP(X29,Lookups!$H:$H,Lookups!$I:$I,""),""))</f>
        <v/>
      </c>
      <c r="Z29" s="6"/>
      <c r="AA29" s="6"/>
      <c r="AB29" s="8"/>
      <c r="AC29" s="8"/>
      <c r="AD29" s="39" t="str">
        <f t="shared" si="0"/>
        <v/>
      </c>
      <c r="AE29" s="6"/>
      <c r="AF29" s="6"/>
      <c r="AG29" s="6"/>
      <c r="AH29" s="39" t="str">
        <f>IF(AG29="","",IFERROR(_xlfn.XLOOKUP(AG29,Lookups!$H$2:$H$103,Lookups!$I$2:$I$103,""),""))</f>
        <v/>
      </c>
      <c r="AI29" s="6"/>
      <c r="AJ29" s="47"/>
      <c r="AK29" s="8"/>
    </row>
    <row r="30" spans="1:37" x14ac:dyDescent="0.25">
      <c r="A30" s="6"/>
      <c r="B30" s="6"/>
      <c r="C30" s="6"/>
      <c r="D30" s="8"/>
      <c r="E30" s="8"/>
      <c r="F30" s="6"/>
      <c r="G30" s="6"/>
      <c r="H30" s="6"/>
      <c r="I30" s="6"/>
      <c r="J30" s="6"/>
      <c r="K30" s="8"/>
      <c r="L30" s="6"/>
      <c r="M30" s="8"/>
      <c r="N30" s="8"/>
      <c r="O30" s="6"/>
      <c r="P30" s="6"/>
      <c r="Q30" s="6"/>
      <c r="R30" s="8"/>
      <c r="S30" s="6"/>
      <c r="T30" s="6"/>
      <c r="U30" s="6"/>
      <c r="V30" s="6"/>
      <c r="W30" s="64" t="str">
        <f>IF(X30="","",IFERROR(_xlfn.XLOOKUP(X30,Lookups!$H:$H,Lookups!$G:$G,""),""))</f>
        <v/>
      </c>
      <c r="X30" s="6"/>
      <c r="Y30" s="39" t="str">
        <f>IF(X30="","",IFERROR(_xlfn.XLOOKUP(X30,Lookups!$H:$H,Lookups!$I:$I,""),""))</f>
        <v/>
      </c>
      <c r="Z30" s="6"/>
      <c r="AA30" s="6"/>
      <c r="AB30" s="8"/>
      <c r="AC30" s="8"/>
      <c r="AD30" s="39" t="str">
        <f t="shared" si="0"/>
        <v/>
      </c>
      <c r="AE30" s="6"/>
      <c r="AF30" s="6"/>
      <c r="AG30" s="6"/>
      <c r="AH30" s="39" t="str">
        <f>IF(AG30="","",IFERROR(_xlfn.XLOOKUP(AG30,Lookups!$H$2:$H$103,Lookups!$I$2:$I$103,""),""))</f>
        <v/>
      </c>
      <c r="AI30" s="6"/>
      <c r="AJ30" s="47"/>
      <c r="AK30" s="8"/>
    </row>
    <row r="31" spans="1:37" x14ac:dyDescent="0.25">
      <c r="A31" s="6"/>
      <c r="B31" s="6"/>
      <c r="C31" s="6"/>
      <c r="D31" s="8"/>
      <c r="E31" s="8"/>
      <c r="F31" s="6"/>
      <c r="G31" s="6"/>
      <c r="H31" s="6"/>
      <c r="I31" s="6"/>
      <c r="J31" s="6"/>
      <c r="K31" s="8"/>
      <c r="L31" s="6"/>
      <c r="M31" s="8"/>
      <c r="N31" s="8"/>
      <c r="O31" s="6"/>
      <c r="P31" s="6"/>
      <c r="Q31" s="6"/>
      <c r="R31" s="8"/>
      <c r="S31" s="6"/>
      <c r="T31" s="6"/>
      <c r="U31" s="6"/>
      <c r="V31" s="6"/>
      <c r="W31" s="64" t="str">
        <f>IF(X31="","",IFERROR(_xlfn.XLOOKUP(X31,Lookups!$H:$H,Lookups!$G:$G,""),""))</f>
        <v/>
      </c>
      <c r="X31" s="6"/>
      <c r="Y31" s="39" t="str">
        <f>IF(X31="","",IFERROR(_xlfn.XLOOKUP(X31,Lookups!$H:$H,Lookups!$I:$I,""),""))</f>
        <v/>
      </c>
      <c r="Z31" s="6"/>
      <c r="AA31" s="6"/>
      <c r="AB31" s="8"/>
      <c r="AC31" s="8"/>
      <c r="AD31" s="39" t="str">
        <f t="shared" si="0"/>
        <v/>
      </c>
      <c r="AE31" s="6"/>
      <c r="AF31" s="6"/>
      <c r="AG31" s="6"/>
      <c r="AH31" s="39" t="str">
        <f>IF(AG31="","",IFERROR(_xlfn.XLOOKUP(AG31,Lookups!$H$2:$H$103,Lookups!$I$2:$I$103,""),""))</f>
        <v/>
      </c>
      <c r="AI31" s="6"/>
      <c r="AJ31" s="47"/>
      <c r="AK31" s="8"/>
    </row>
    <row r="32" spans="1:37" x14ac:dyDescent="0.25">
      <c r="A32" s="6"/>
      <c r="B32" s="6"/>
      <c r="C32" s="6"/>
      <c r="D32" s="8"/>
      <c r="E32" s="8"/>
      <c r="F32" s="6"/>
      <c r="G32" s="6"/>
      <c r="H32" s="6"/>
      <c r="I32" s="6"/>
      <c r="J32" s="6"/>
      <c r="K32" s="8"/>
      <c r="L32" s="6"/>
      <c r="M32" s="8"/>
      <c r="N32" s="8"/>
      <c r="O32" s="6"/>
      <c r="P32" s="6"/>
      <c r="Q32" s="6"/>
      <c r="R32" s="8"/>
      <c r="S32" s="6"/>
      <c r="T32" s="6"/>
      <c r="U32" s="6"/>
      <c r="V32" s="6"/>
      <c r="W32" s="64" t="str">
        <f>IF(X32="","",IFERROR(_xlfn.XLOOKUP(X32,Lookups!$H:$H,Lookups!$G:$G,""),""))</f>
        <v/>
      </c>
      <c r="X32" s="6"/>
      <c r="Y32" s="39" t="str">
        <f>IF(X32="","",IFERROR(_xlfn.XLOOKUP(X32,Lookups!$H:$H,Lookups!$I:$I,""),""))</f>
        <v/>
      </c>
      <c r="Z32" s="6"/>
      <c r="AA32" s="6"/>
      <c r="AB32" s="8"/>
      <c r="AC32" s="8"/>
      <c r="AD32" s="39" t="str">
        <f t="shared" si="0"/>
        <v/>
      </c>
      <c r="AE32" s="6"/>
      <c r="AF32" s="6"/>
      <c r="AG32" s="6"/>
      <c r="AH32" s="39" t="str">
        <f>IF(AG32="","",IFERROR(_xlfn.XLOOKUP(AG32,Lookups!$H$2:$H$103,Lookups!$I$2:$I$103,""),""))</f>
        <v/>
      </c>
      <c r="AI32" s="6"/>
      <c r="AJ32" s="47"/>
      <c r="AK32" s="8"/>
    </row>
    <row r="33" spans="1:37" x14ac:dyDescent="0.25">
      <c r="A33" s="6"/>
      <c r="B33" s="6"/>
      <c r="C33" s="6"/>
      <c r="D33" s="8"/>
      <c r="E33" s="8"/>
      <c r="F33" s="6"/>
      <c r="G33" s="6"/>
      <c r="H33" s="6"/>
      <c r="I33" s="6"/>
      <c r="J33" s="6"/>
      <c r="K33" s="8"/>
      <c r="L33" s="6"/>
      <c r="M33" s="8"/>
      <c r="N33" s="8"/>
      <c r="O33" s="6"/>
      <c r="P33" s="6"/>
      <c r="Q33" s="6"/>
      <c r="R33" s="8"/>
      <c r="S33" s="6"/>
      <c r="T33" s="6"/>
      <c r="U33" s="6"/>
      <c r="V33" s="6"/>
      <c r="W33" s="64" t="str">
        <f>IF(X33="","",IFERROR(_xlfn.XLOOKUP(X33,Lookups!$H:$H,Lookups!$G:$G,""),""))</f>
        <v/>
      </c>
      <c r="X33" s="6"/>
      <c r="Y33" s="39" t="str">
        <f>IF(X33="","",IFERROR(_xlfn.XLOOKUP(X33,Lookups!$H:$H,Lookups!$I:$I,""),""))</f>
        <v/>
      </c>
      <c r="Z33" s="6"/>
      <c r="AA33" s="6"/>
      <c r="AB33" s="8"/>
      <c r="AC33" s="8"/>
      <c r="AD33" s="39" t="str">
        <f t="shared" si="0"/>
        <v/>
      </c>
      <c r="AE33" s="6"/>
      <c r="AF33" s="6"/>
      <c r="AG33" s="6"/>
      <c r="AH33" s="39" t="str">
        <f>IF(AG33="","",IFERROR(_xlfn.XLOOKUP(AG33,Lookups!$H$2:$H$103,Lookups!$I$2:$I$103,""),""))</f>
        <v/>
      </c>
      <c r="AI33" s="6"/>
      <c r="AJ33" s="47"/>
      <c r="AK33" s="8"/>
    </row>
    <row r="34" spans="1:37" x14ac:dyDescent="0.25">
      <c r="A34" s="6"/>
      <c r="B34" s="6"/>
      <c r="C34" s="6"/>
      <c r="D34" s="8"/>
      <c r="E34" s="8"/>
      <c r="F34" s="6"/>
      <c r="G34" s="6"/>
      <c r="H34" s="6"/>
      <c r="I34" s="6"/>
      <c r="J34" s="6"/>
      <c r="K34" s="8"/>
      <c r="L34" s="6"/>
      <c r="M34" s="8"/>
      <c r="N34" s="8"/>
      <c r="O34" s="6"/>
      <c r="P34" s="6"/>
      <c r="Q34" s="6"/>
      <c r="R34" s="8"/>
      <c r="S34" s="6"/>
      <c r="T34" s="6"/>
      <c r="U34" s="6"/>
      <c r="V34" s="6"/>
      <c r="W34" s="64" t="str">
        <f>IF(X34="","",IFERROR(_xlfn.XLOOKUP(X34,Lookups!$H:$H,Lookups!$G:$G,""),""))</f>
        <v/>
      </c>
      <c r="X34" s="6"/>
      <c r="Y34" s="39" t="str">
        <f>IF(X34="","",IFERROR(_xlfn.XLOOKUP(X34,Lookups!$H:$H,Lookups!$I:$I,""),""))</f>
        <v/>
      </c>
      <c r="Z34" s="6"/>
      <c r="AA34" s="6"/>
      <c r="AB34" s="8"/>
      <c r="AC34" s="8"/>
      <c r="AD34" s="39" t="str">
        <f t="shared" si="0"/>
        <v/>
      </c>
      <c r="AE34" s="6"/>
      <c r="AF34" s="6"/>
      <c r="AG34" s="6"/>
      <c r="AH34" s="39" t="str">
        <f>IF(AG34="","",IFERROR(_xlfn.XLOOKUP(AG34,Lookups!$H$2:$H$103,Lookups!$I$2:$I$103,""),""))</f>
        <v/>
      </c>
      <c r="AI34" s="6"/>
      <c r="AJ34" s="47"/>
      <c r="AK34" s="8"/>
    </row>
    <row r="35" spans="1:37" x14ac:dyDescent="0.25">
      <c r="A35" s="6"/>
      <c r="B35" s="6"/>
      <c r="C35" s="6"/>
      <c r="D35" s="8"/>
      <c r="E35" s="8"/>
      <c r="F35" s="6"/>
      <c r="G35" s="6"/>
      <c r="H35" s="6"/>
      <c r="I35" s="6"/>
      <c r="J35" s="6"/>
      <c r="K35" s="8"/>
      <c r="L35" s="6"/>
      <c r="M35" s="8"/>
      <c r="N35" s="8"/>
      <c r="O35" s="6"/>
      <c r="P35" s="6"/>
      <c r="Q35" s="6"/>
      <c r="R35" s="8"/>
      <c r="S35" s="6"/>
      <c r="T35" s="6"/>
      <c r="U35" s="6"/>
      <c r="V35" s="6"/>
      <c r="W35" s="64" t="str">
        <f>IF(X35="","",IFERROR(_xlfn.XLOOKUP(X35,Lookups!$H:$H,Lookups!$G:$G,""),""))</f>
        <v/>
      </c>
      <c r="X35" s="6"/>
      <c r="Y35" s="39" t="str">
        <f>IF(X35="","",IFERROR(_xlfn.XLOOKUP(X35,Lookups!$H:$H,Lookups!$I:$I,""),""))</f>
        <v/>
      </c>
      <c r="Z35" s="6"/>
      <c r="AA35" s="6"/>
      <c r="AB35" s="8"/>
      <c r="AC35" s="8"/>
      <c r="AD35" s="39" t="str">
        <f t="shared" si="0"/>
        <v/>
      </c>
      <c r="AE35" s="6"/>
      <c r="AF35" s="6"/>
      <c r="AG35" s="6"/>
      <c r="AH35" s="39" t="str">
        <f>IF(AG35="","",IFERROR(_xlfn.XLOOKUP(AG35,Lookups!$H$2:$H$103,Lookups!$I$2:$I$103,""),""))</f>
        <v/>
      </c>
      <c r="AI35" s="6"/>
      <c r="AJ35" s="47"/>
      <c r="AK35" s="8"/>
    </row>
    <row r="36" spans="1:37" x14ac:dyDescent="0.25">
      <c r="A36" s="6"/>
      <c r="B36" s="6"/>
      <c r="C36" s="6"/>
      <c r="D36" s="8"/>
      <c r="E36" s="8"/>
      <c r="F36" s="6"/>
      <c r="G36" s="6"/>
      <c r="H36" s="6"/>
      <c r="I36" s="6"/>
      <c r="J36" s="6"/>
      <c r="K36" s="8"/>
      <c r="L36" s="6"/>
      <c r="M36" s="8"/>
      <c r="N36" s="8"/>
      <c r="O36" s="6"/>
      <c r="P36" s="6"/>
      <c r="Q36" s="6"/>
      <c r="R36" s="8"/>
      <c r="S36" s="6"/>
      <c r="T36" s="6"/>
      <c r="U36" s="6"/>
      <c r="V36" s="6"/>
      <c r="W36" s="64" t="str">
        <f>IF(X36="","",IFERROR(_xlfn.XLOOKUP(X36,Lookups!$H:$H,Lookups!$G:$G,""),""))</f>
        <v/>
      </c>
      <c r="X36" s="6"/>
      <c r="Y36" s="39" t="str">
        <f>IF(X36="","",IFERROR(_xlfn.XLOOKUP(X36,Lookups!$H:$H,Lookups!$I:$I,""),""))</f>
        <v/>
      </c>
      <c r="Z36" s="6"/>
      <c r="AA36" s="6"/>
      <c r="AB36" s="8"/>
      <c r="AC36" s="8"/>
      <c r="AD36" s="39" t="str">
        <f t="shared" si="0"/>
        <v/>
      </c>
      <c r="AE36" s="6"/>
      <c r="AF36" s="6"/>
      <c r="AG36" s="6"/>
      <c r="AH36" s="39" t="str">
        <f>IF(AG36="","",IFERROR(_xlfn.XLOOKUP(AG36,Lookups!$H$2:$H$103,Lookups!$I$2:$I$103,""),""))</f>
        <v/>
      </c>
      <c r="AI36" s="6"/>
      <c r="AJ36" s="47"/>
      <c r="AK36" s="8"/>
    </row>
    <row r="37" spans="1:37" x14ac:dyDescent="0.25">
      <c r="A37" s="6"/>
      <c r="B37" s="6"/>
      <c r="C37" s="6"/>
      <c r="D37" s="8"/>
      <c r="E37" s="8"/>
      <c r="F37" s="6"/>
      <c r="G37" s="6"/>
      <c r="H37" s="6"/>
      <c r="I37" s="6"/>
      <c r="J37" s="6"/>
      <c r="K37" s="8"/>
      <c r="L37" s="6"/>
      <c r="M37" s="8"/>
      <c r="N37" s="8"/>
      <c r="O37" s="6"/>
      <c r="P37" s="6"/>
      <c r="Q37" s="6"/>
      <c r="R37" s="8"/>
      <c r="S37" s="6"/>
      <c r="T37" s="6"/>
      <c r="U37" s="6"/>
      <c r="V37" s="6"/>
      <c r="W37" s="64" t="str">
        <f>IF(X37="","",IFERROR(_xlfn.XLOOKUP(X37,Lookups!$H:$H,Lookups!$G:$G,""),""))</f>
        <v/>
      </c>
      <c r="X37" s="6"/>
      <c r="Y37" s="39" t="str">
        <f>IF(X37="","",IFERROR(_xlfn.XLOOKUP(X37,Lookups!$H:$H,Lookups!$I:$I,""),""))</f>
        <v/>
      </c>
      <c r="Z37" s="6"/>
      <c r="AA37" s="6"/>
      <c r="AB37" s="8"/>
      <c r="AC37" s="8"/>
      <c r="AD37" s="39" t="str">
        <f t="shared" si="0"/>
        <v/>
      </c>
      <c r="AE37" s="6"/>
      <c r="AF37" s="6"/>
      <c r="AG37" s="6"/>
      <c r="AH37" s="39" t="str">
        <f>IF(AG37="","",IFERROR(_xlfn.XLOOKUP(AG37,Lookups!$H$2:$H$103,Lookups!$I$2:$I$103,""),""))</f>
        <v/>
      </c>
      <c r="AI37" s="6"/>
      <c r="AJ37" s="47"/>
      <c r="AK37" s="8"/>
    </row>
    <row r="38" spans="1:37" x14ac:dyDescent="0.25">
      <c r="A38" s="6"/>
      <c r="B38" s="6"/>
      <c r="C38" s="6"/>
      <c r="D38" s="8"/>
      <c r="E38" s="8"/>
      <c r="F38" s="6"/>
      <c r="G38" s="6"/>
      <c r="H38" s="6"/>
      <c r="I38" s="6"/>
      <c r="J38" s="6"/>
      <c r="K38" s="8"/>
      <c r="L38" s="6"/>
      <c r="M38" s="8"/>
      <c r="N38" s="8"/>
      <c r="O38" s="6"/>
      <c r="P38" s="6"/>
      <c r="Q38" s="6"/>
      <c r="R38" s="8"/>
      <c r="S38" s="6"/>
      <c r="T38" s="6"/>
      <c r="U38" s="6"/>
      <c r="V38" s="6"/>
      <c r="W38" s="64" t="str">
        <f>IF(X38="","",IFERROR(_xlfn.XLOOKUP(X38,Lookups!$H:$H,Lookups!$G:$G,""),""))</f>
        <v/>
      </c>
      <c r="X38" s="6"/>
      <c r="Y38" s="39" t="str">
        <f>IF(X38="","",IFERROR(_xlfn.XLOOKUP(X38,Lookups!$H:$H,Lookups!$I:$I,""),""))</f>
        <v/>
      </c>
      <c r="Z38" s="6"/>
      <c r="AA38" s="6"/>
      <c r="AB38" s="8"/>
      <c r="AC38" s="8"/>
      <c r="AD38" s="39" t="str">
        <f t="shared" si="0"/>
        <v/>
      </c>
      <c r="AE38" s="6"/>
      <c r="AF38" s="6"/>
      <c r="AG38" s="6"/>
      <c r="AH38" s="39" t="str">
        <f>IF(AG38="","",IFERROR(_xlfn.XLOOKUP(AG38,Lookups!$H$2:$H$103,Lookups!$I$2:$I$103,""),""))</f>
        <v/>
      </c>
      <c r="AI38" s="6"/>
      <c r="AJ38" s="47"/>
      <c r="AK38" s="8"/>
    </row>
    <row r="39" spans="1:37" x14ac:dyDescent="0.25">
      <c r="A39" s="6"/>
      <c r="B39" s="6"/>
      <c r="C39" s="6"/>
      <c r="D39" s="8"/>
      <c r="E39" s="8"/>
      <c r="F39" s="6"/>
      <c r="G39" s="6"/>
      <c r="H39" s="6"/>
      <c r="I39" s="6"/>
      <c r="J39" s="6"/>
      <c r="K39" s="8"/>
      <c r="L39" s="6"/>
      <c r="M39" s="8"/>
      <c r="N39" s="8"/>
      <c r="O39" s="6"/>
      <c r="P39" s="6"/>
      <c r="Q39" s="6"/>
      <c r="R39" s="8"/>
      <c r="S39" s="6"/>
      <c r="T39" s="6"/>
      <c r="U39" s="6"/>
      <c r="V39" s="6"/>
      <c r="W39" s="64" t="str">
        <f>IF(X39="","",IFERROR(_xlfn.XLOOKUP(X39,Lookups!$H:$H,Lookups!$G:$G,""),""))</f>
        <v/>
      </c>
      <c r="X39" s="6"/>
      <c r="Y39" s="39" t="str">
        <f>IF(X39="","",IFERROR(_xlfn.XLOOKUP(X39,Lookups!$H:$H,Lookups!$I:$I,""),""))</f>
        <v/>
      </c>
      <c r="Z39" s="6"/>
      <c r="AA39" s="6"/>
      <c r="AB39" s="8"/>
      <c r="AC39" s="8"/>
      <c r="AD39" s="39" t="str">
        <f t="shared" si="0"/>
        <v/>
      </c>
      <c r="AE39" s="6"/>
      <c r="AF39" s="6"/>
      <c r="AG39" s="6"/>
      <c r="AH39" s="39" t="str">
        <f>IF(AG39="","",IFERROR(_xlfn.XLOOKUP(AG39,Lookups!$H$2:$H$103,Lookups!$I$2:$I$103,""),""))</f>
        <v/>
      </c>
      <c r="AI39" s="6"/>
      <c r="AJ39" s="47"/>
      <c r="AK39" s="8"/>
    </row>
    <row r="40" spans="1:37" x14ac:dyDescent="0.25">
      <c r="A40" s="6"/>
      <c r="B40" s="6"/>
      <c r="C40" s="6"/>
      <c r="D40" s="8"/>
      <c r="E40" s="8"/>
      <c r="F40" s="6"/>
      <c r="G40" s="6"/>
      <c r="H40" s="6"/>
      <c r="I40" s="6"/>
      <c r="J40" s="6"/>
      <c r="K40" s="8"/>
      <c r="L40" s="6"/>
      <c r="M40" s="8"/>
      <c r="N40" s="8"/>
      <c r="O40" s="6"/>
      <c r="P40" s="6"/>
      <c r="Q40" s="6"/>
      <c r="R40" s="8"/>
      <c r="S40" s="6"/>
      <c r="T40" s="6"/>
      <c r="U40" s="6"/>
      <c r="V40" s="6"/>
      <c r="W40" s="64" t="str">
        <f>IF(X40="","",IFERROR(_xlfn.XLOOKUP(X40,Lookups!$H:$H,Lookups!$G:$G,""),""))</f>
        <v/>
      </c>
      <c r="X40" s="6"/>
      <c r="Y40" s="39" t="str">
        <f>IF(X40="","",IFERROR(_xlfn.XLOOKUP(X40,Lookups!$H:$H,Lookups!$I:$I,""),""))</f>
        <v/>
      </c>
      <c r="Z40" s="6"/>
      <c r="AA40" s="6"/>
      <c r="AB40" s="8"/>
      <c r="AC40" s="8"/>
      <c r="AD40" s="39" t="str">
        <f t="shared" si="0"/>
        <v/>
      </c>
      <c r="AE40" s="6"/>
      <c r="AF40" s="6"/>
      <c r="AG40" s="6"/>
      <c r="AH40" s="39" t="str">
        <f>IF(AG40="","",IFERROR(_xlfn.XLOOKUP(AG40,Lookups!$H$2:$H$103,Lookups!$I$2:$I$103,""),""))</f>
        <v/>
      </c>
      <c r="AI40" s="6"/>
      <c r="AJ40" s="47"/>
      <c r="AK40" s="8"/>
    </row>
    <row r="41" spans="1:37" x14ac:dyDescent="0.25">
      <c r="A41" s="6"/>
      <c r="B41" s="6"/>
      <c r="C41" s="6"/>
      <c r="D41" s="8"/>
      <c r="E41" s="8"/>
      <c r="F41" s="6"/>
      <c r="G41" s="6"/>
      <c r="H41" s="6"/>
      <c r="I41" s="6"/>
      <c r="J41" s="6"/>
      <c r="K41" s="8"/>
      <c r="L41" s="6"/>
      <c r="M41" s="8"/>
      <c r="N41" s="8"/>
      <c r="O41" s="6"/>
      <c r="P41" s="6"/>
      <c r="Q41" s="6"/>
      <c r="R41" s="8"/>
      <c r="S41" s="6"/>
      <c r="T41" s="6"/>
      <c r="U41" s="6"/>
      <c r="V41" s="6"/>
      <c r="W41" s="64" t="str">
        <f>IF(X41="","",IFERROR(_xlfn.XLOOKUP(X41,Lookups!$H:$H,Lookups!$G:$G,""),""))</f>
        <v/>
      </c>
      <c r="X41" s="6"/>
      <c r="Y41" s="39" t="str">
        <f>IF(X41="","",IFERROR(_xlfn.XLOOKUP(X41,Lookups!$H:$H,Lookups!$I:$I,""),""))</f>
        <v/>
      </c>
      <c r="Z41" s="6"/>
      <c r="AA41" s="6"/>
      <c r="AB41" s="8"/>
      <c r="AC41" s="8"/>
      <c r="AD41" s="39" t="str">
        <f t="shared" si="0"/>
        <v/>
      </c>
      <c r="AE41" s="6"/>
      <c r="AF41" s="6"/>
      <c r="AG41" s="6"/>
      <c r="AH41" s="39" t="str">
        <f>IF(AG41="","",IFERROR(_xlfn.XLOOKUP(AG41,Lookups!$H$2:$H$103,Lookups!$I$2:$I$103,""),""))</f>
        <v/>
      </c>
      <c r="AI41" s="6"/>
      <c r="AJ41" s="47"/>
      <c r="AK41" s="8"/>
    </row>
    <row r="42" spans="1:37" x14ac:dyDescent="0.25">
      <c r="A42" s="6"/>
      <c r="B42" s="6"/>
      <c r="C42" s="6"/>
      <c r="D42" s="8"/>
      <c r="E42" s="8"/>
      <c r="F42" s="6"/>
      <c r="G42" s="6"/>
      <c r="H42" s="6"/>
      <c r="I42" s="6"/>
      <c r="J42" s="6"/>
      <c r="K42" s="8"/>
      <c r="L42" s="6"/>
      <c r="M42" s="8"/>
      <c r="N42" s="8"/>
      <c r="O42" s="6"/>
      <c r="P42" s="6"/>
      <c r="Q42" s="6"/>
      <c r="R42" s="8"/>
      <c r="S42" s="6"/>
      <c r="T42" s="6"/>
      <c r="U42" s="6"/>
      <c r="V42" s="6"/>
      <c r="W42" s="64" t="str">
        <f>IF(X42="","",IFERROR(_xlfn.XLOOKUP(X42,Lookups!$H:$H,Lookups!$G:$G,""),""))</f>
        <v/>
      </c>
      <c r="X42" s="6"/>
      <c r="Y42" s="39" t="str">
        <f>IF(X42="","",IFERROR(_xlfn.XLOOKUP(X42,Lookups!$H:$H,Lookups!$I:$I,""),""))</f>
        <v/>
      </c>
      <c r="Z42" s="6"/>
      <c r="AA42" s="6"/>
      <c r="AB42" s="8"/>
      <c r="AC42" s="8"/>
      <c r="AD42" s="39" t="str">
        <f t="shared" si="0"/>
        <v/>
      </c>
      <c r="AE42" s="6"/>
      <c r="AF42" s="6"/>
      <c r="AG42" s="6"/>
      <c r="AH42" s="39" t="str">
        <f>IF(AG42="","",IFERROR(_xlfn.XLOOKUP(AG42,Lookups!$H$2:$H$103,Lookups!$I$2:$I$103,""),""))</f>
        <v/>
      </c>
      <c r="AI42" s="6"/>
      <c r="AJ42" s="47"/>
      <c r="AK42" s="8"/>
    </row>
    <row r="43" spans="1:37" x14ac:dyDescent="0.25">
      <c r="A43" s="6"/>
      <c r="B43" s="6"/>
      <c r="C43" s="6"/>
      <c r="D43" s="8"/>
      <c r="E43" s="8"/>
      <c r="F43" s="6"/>
      <c r="G43" s="6"/>
      <c r="H43" s="6"/>
      <c r="I43" s="6"/>
      <c r="J43" s="6"/>
      <c r="K43" s="8"/>
      <c r="L43" s="6"/>
      <c r="M43" s="8"/>
      <c r="N43" s="8"/>
      <c r="O43" s="6"/>
      <c r="P43" s="6"/>
      <c r="Q43" s="6"/>
      <c r="R43" s="8"/>
      <c r="S43" s="6"/>
      <c r="T43" s="6"/>
      <c r="U43" s="6"/>
      <c r="V43" s="6"/>
      <c r="W43" s="64" t="str">
        <f>IF(X43="","",IFERROR(_xlfn.XLOOKUP(X43,Lookups!$H:$H,Lookups!$G:$G,""),""))</f>
        <v/>
      </c>
      <c r="X43" s="6"/>
      <c r="Y43" s="39" t="str">
        <f>IF(X43="","",IFERROR(_xlfn.XLOOKUP(X43,Lookups!$H:$H,Lookups!$I:$I,""),""))</f>
        <v/>
      </c>
      <c r="Z43" s="6"/>
      <c r="AA43" s="6"/>
      <c r="AB43" s="8"/>
      <c r="AC43" s="8"/>
      <c r="AD43" s="39" t="str">
        <f t="shared" si="0"/>
        <v/>
      </c>
      <c r="AE43" s="6"/>
      <c r="AF43" s="6"/>
      <c r="AG43" s="6"/>
      <c r="AH43" s="39" t="str">
        <f>IF(AG43="","",IFERROR(_xlfn.XLOOKUP(AG43,Lookups!$H$2:$H$103,Lookups!$I$2:$I$103,""),""))</f>
        <v/>
      </c>
      <c r="AI43" s="6"/>
      <c r="AJ43" s="47"/>
      <c r="AK43" s="8"/>
    </row>
    <row r="44" spans="1:37" x14ac:dyDescent="0.25">
      <c r="A44" s="6"/>
      <c r="B44" s="6"/>
      <c r="C44" s="6"/>
      <c r="D44" s="8"/>
      <c r="E44" s="8"/>
      <c r="F44" s="6"/>
      <c r="G44" s="6"/>
      <c r="H44" s="6"/>
      <c r="I44" s="6"/>
      <c r="J44" s="6"/>
      <c r="K44" s="8"/>
      <c r="L44" s="6"/>
      <c r="M44" s="8"/>
      <c r="N44" s="8"/>
      <c r="O44" s="6"/>
      <c r="P44" s="6"/>
      <c r="Q44" s="6"/>
      <c r="R44" s="8"/>
      <c r="S44" s="6"/>
      <c r="T44" s="6"/>
      <c r="U44" s="6"/>
      <c r="V44" s="6"/>
      <c r="W44" s="64" t="str">
        <f>IF(X44="","",IFERROR(_xlfn.XLOOKUP(X44,Lookups!$H:$H,Lookups!$G:$G,""),""))</f>
        <v/>
      </c>
      <c r="X44" s="6"/>
      <c r="Y44" s="39" t="str">
        <f>IF(X44="","",IFERROR(_xlfn.XLOOKUP(X44,Lookups!$H:$H,Lookups!$I:$I,""),""))</f>
        <v/>
      </c>
      <c r="Z44" s="6"/>
      <c r="AA44" s="6"/>
      <c r="AB44" s="8"/>
      <c r="AC44" s="8"/>
      <c r="AD44" s="39" t="str">
        <f t="shared" si="0"/>
        <v/>
      </c>
      <c r="AE44" s="6"/>
      <c r="AF44" s="6"/>
      <c r="AG44" s="6"/>
      <c r="AH44" s="39" t="str">
        <f>IF(AG44="","",IFERROR(_xlfn.XLOOKUP(AG44,Lookups!$H$2:$H$103,Lookups!$I$2:$I$103,""),""))</f>
        <v/>
      </c>
      <c r="AI44" s="6"/>
      <c r="AJ44" s="47"/>
      <c r="AK44" s="8"/>
    </row>
    <row r="45" spans="1:37" x14ac:dyDescent="0.25">
      <c r="A45" s="6"/>
      <c r="B45" s="6"/>
      <c r="C45" s="6"/>
      <c r="D45" s="8"/>
      <c r="E45" s="8"/>
      <c r="F45" s="6"/>
      <c r="G45" s="6"/>
      <c r="H45" s="6"/>
      <c r="I45" s="6"/>
      <c r="J45" s="6"/>
      <c r="K45" s="8"/>
      <c r="L45" s="6"/>
      <c r="M45" s="8"/>
      <c r="N45" s="8"/>
      <c r="O45" s="6"/>
      <c r="P45" s="6"/>
      <c r="Q45" s="6"/>
      <c r="R45" s="8"/>
      <c r="S45" s="6"/>
      <c r="T45" s="6"/>
      <c r="U45" s="6"/>
      <c r="V45" s="6"/>
      <c r="W45" s="64" t="str">
        <f>IF(X45="","",IFERROR(_xlfn.XLOOKUP(X45,Lookups!$H:$H,Lookups!$G:$G,""),""))</f>
        <v/>
      </c>
      <c r="X45" s="6"/>
      <c r="Y45" s="39" t="str">
        <f>IF(X45="","",IFERROR(_xlfn.XLOOKUP(X45,Lookups!$H:$H,Lookups!$I:$I,""),""))</f>
        <v/>
      </c>
      <c r="Z45" s="6"/>
      <c r="AA45" s="6"/>
      <c r="AB45" s="8"/>
      <c r="AC45" s="8"/>
      <c r="AD45" s="39" t="str">
        <f t="shared" si="0"/>
        <v/>
      </c>
      <c r="AE45" s="6"/>
      <c r="AF45" s="6"/>
      <c r="AG45" s="6"/>
      <c r="AH45" s="39" t="str">
        <f>IF(AG45="","",IFERROR(_xlfn.XLOOKUP(AG45,Lookups!$H$2:$H$103,Lookups!$I$2:$I$103,""),""))</f>
        <v/>
      </c>
      <c r="AI45" s="6"/>
      <c r="AJ45" s="47"/>
      <c r="AK45" s="8"/>
    </row>
    <row r="46" spans="1:37" x14ac:dyDescent="0.25">
      <c r="A46" s="6"/>
      <c r="B46" s="6"/>
      <c r="C46" s="6"/>
      <c r="D46" s="8"/>
      <c r="E46" s="8"/>
      <c r="F46" s="6"/>
      <c r="G46" s="6"/>
      <c r="H46" s="6"/>
      <c r="I46" s="6"/>
      <c r="J46" s="6"/>
      <c r="K46" s="8"/>
      <c r="L46" s="6"/>
      <c r="M46" s="8"/>
      <c r="N46" s="8"/>
      <c r="O46" s="6"/>
      <c r="P46" s="6"/>
      <c r="Q46" s="6"/>
      <c r="R46" s="8"/>
      <c r="S46" s="6"/>
      <c r="T46" s="6"/>
      <c r="U46" s="6"/>
      <c r="V46" s="6"/>
      <c r="W46" s="64" t="str">
        <f>IF(X46="","",IFERROR(_xlfn.XLOOKUP(X46,Lookups!$H:$H,Lookups!$G:$G,""),""))</f>
        <v/>
      </c>
      <c r="X46" s="6"/>
      <c r="Y46" s="39" t="str">
        <f>IF(X46="","",IFERROR(_xlfn.XLOOKUP(X46,Lookups!$H:$H,Lookups!$I:$I,""),""))</f>
        <v/>
      </c>
      <c r="Z46" s="6"/>
      <c r="AA46" s="6"/>
      <c r="AB46" s="8"/>
      <c r="AC46" s="8"/>
      <c r="AD46" s="39" t="str">
        <f t="shared" si="0"/>
        <v/>
      </c>
      <c r="AE46" s="6"/>
      <c r="AF46" s="6"/>
      <c r="AG46" s="6"/>
      <c r="AH46" s="39" t="str">
        <f>IF(AG46="","",IFERROR(_xlfn.XLOOKUP(AG46,Lookups!$H$2:$H$103,Lookups!$I$2:$I$103,""),""))</f>
        <v/>
      </c>
      <c r="AI46" s="6"/>
      <c r="AJ46" s="47"/>
      <c r="AK46" s="8"/>
    </row>
    <row r="47" spans="1:37" x14ac:dyDescent="0.25">
      <c r="A47" s="6"/>
      <c r="B47" s="6"/>
      <c r="C47" s="6"/>
      <c r="D47" s="8"/>
      <c r="E47" s="8"/>
      <c r="F47" s="6"/>
      <c r="G47" s="6"/>
      <c r="H47" s="6"/>
      <c r="I47" s="6"/>
      <c r="J47" s="6"/>
      <c r="K47" s="8"/>
      <c r="L47" s="6"/>
      <c r="M47" s="8"/>
      <c r="N47" s="8"/>
      <c r="O47" s="6"/>
      <c r="P47" s="6"/>
      <c r="Q47" s="6"/>
      <c r="R47" s="8"/>
      <c r="S47" s="6"/>
      <c r="T47" s="6"/>
      <c r="U47" s="6"/>
      <c r="V47" s="6"/>
      <c r="W47" s="64" t="str">
        <f>IF(X47="","",IFERROR(_xlfn.XLOOKUP(X47,Lookups!$H:$H,Lookups!$G:$G,""),""))</f>
        <v/>
      </c>
      <c r="X47" s="6"/>
      <c r="Y47" s="39" t="str">
        <f>IF(X47="","",IFERROR(_xlfn.XLOOKUP(X47,Lookups!$H:$H,Lookups!$I:$I,""),""))</f>
        <v/>
      </c>
      <c r="Z47" s="6"/>
      <c r="AA47" s="6"/>
      <c r="AB47" s="8"/>
      <c r="AC47" s="8"/>
      <c r="AD47" s="39" t="str">
        <f t="shared" si="0"/>
        <v/>
      </c>
      <c r="AE47" s="6"/>
      <c r="AF47" s="6"/>
      <c r="AG47" s="6"/>
      <c r="AH47" s="39" t="str">
        <f>IF(AG47="","",IFERROR(_xlfn.XLOOKUP(AG47,Lookups!$H$2:$H$103,Lookups!$I$2:$I$103,""),""))</f>
        <v/>
      </c>
      <c r="AI47" s="6"/>
      <c r="AJ47" s="47"/>
      <c r="AK47" s="8"/>
    </row>
    <row r="48" spans="1:37" x14ac:dyDescent="0.25">
      <c r="A48" s="6"/>
      <c r="B48" s="6"/>
      <c r="C48" s="6"/>
      <c r="D48" s="8"/>
      <c r="E48" s="8"/>
      <c r="F48" s="6"/>
      <c r="G48" s="6"/>
      <c r="H48" s="6"/>
      <c r="I48" s="6"/>
      <c r="J48" s="6"/>
      <c r="K48" s="8"/>
      <c r="L48" s="6"/>
      <c r="M48" s="8"/>
      <c r="N48" s="8"/>
      <c r="O48" s="6"/>
      <c r="P48" s="6"/>
      <c r="Q48" s="6"/>
      <c r="R48" s="8"/>
      <c r="S48" s="6"/>
      <c r="T48" s="6"/>
      <c r="U48" s="6"/>
      <c r="V48" s="6"/>
      <c r="W48" s="64" t="str">
        <f>IF(X48="","",IFERROR(_xlfn.XLOOKUP(X48,Lookups!$H:$H,Lookups!$G:$G,""),""))</f>
        <v/>
      </c>
      <c r="X48" s="6"/>
      <c r="Y48" s="39" t="str">
        <f>IF(X48="","",IFERROR(_xlfn.XLOOKUP(X48,Lookups!$H:$H,Lookups!$I:$I,""),""))</f>
        <v/>
      </c>
      <c r="Z48" s="6"/>
      <c r="AA48" s="6"/>
      <c r="AB48" s="8"/>
      <c r="AC48" s="8"/>
      <c r="AD48" s="39" t="str">
        <f t="shared" si="0"/>
        <v/>
      </c>
      <c r="AE48" s="6"/>
      <c r="AF48" s="6"/>
      <c r="AG48" s="6"/>
      <c r="AH48" s="39" t="str">
        <f>IF(AG48="","",IFERROR(_xlfn.XLOOKUP(AG48,Lookups!$H$2:$H$103,Lookups!$I$2:$I$103,""),""))</f>
        <v/>
      </c>
      <c r="AI48" s="6"/>
      <c r="AJ48" s="47"/>
      <c r="AK48" s="8"/>
    </row>
    <row r="49" spans="1:37" x14ac:dyDescent="0.25">
      <c r="A49" s="6"/>
      <c r="B49" s="6"/>
      <c r="C49" s="6"/>
      <c r="D49" s="8"/>
      <c r="E49" s="8"/>
      <c r="F49" s="6"/>
      <c r="G49" s="6"/>
      <c r="H49" s="6"/>
      <c r="I49" s="6"/>
      <c r="J49" s="6"/>
      <c r="K49" s="8"/>
      <c r="L49" s="6"/>
      <c r="M49" s="8"/>
      <c r="N49" s="8"/>
      <c r="O49" s="6"/>
      <c r="P49" s="6"/>
      <c r="Q49" s="6"/>
      <c r="R49" s="8"/>
      <c r="S49" s="6"/>
      <c r="T49" s="6"/>
      <c r="U49" s="6"/>
      <c r="V49" s="6"/>
      <c r="W49" s="64" t="str">
        <f>IF(X49="","",IFERROR(_xlfn.XLOOKUP(X49,Lookups!$H:$H,Lookups!$G:$G,""),""))</f>
        <v/>
      </c>
      <c r="X49" s="6"/>
      <c r="Y49" s="39" t="str">
        <f>IF(X49="","",IFERROR(_xlfn.XLOOKUP(X49,Lookups!$H:$H,Lookups!$I:$I,""),""))</f>
        <v/>
      </c>
      <c r="Z49" s="6"/>
      <c r="AA49" s="6"/>
      <c r="AB49" s="8"/>
      <c r="AC49" s="8"/>
      <c r="AD49" s="39" t="str">
        <f t="shared" si="0"/>
        <v/>
      </c>
      <c r="AE49" s="6"/>
      <c r="AF49" s="6"/>
      <c r="AG49" s="6"/>
      <c r="AH49" s="39" t="str">
        <f>IF(AG49="","",IFERROR(_xlfn.XLOOKUP(AG49,Lookups!$H$2:$H$103,Lookups!$I$2:$I$103,""),""))</f>
        <v/>
      </c>
      <c r="AI49" s="6"/>
      <c r="AJ49" s="47"/>
      <c r="AK49" s="8"/>
    </row>
    <row r="50" spans="1:37" x14ac:dyDescent="0.25">
      <c r="A50" s="6"/>
      <c r="B50" s="6"/>
      <c r="C50" s="6"/>
      <c r="D50" s="8"/>
      <c r="E50" s="8"/>
      <c r="F50" s="6"/>
      <c r="G50" s="6"/>
      <c r="H50" s="6"/>
      <c r="I50" s="6"/>
      <c r="J50" s="6"/>
      <c r="K50" s="8"/>
      <c r="L50" s="6"/>
      <c r="M50" s="8"/>
      <c r="N50" s="8"/>
      <c r="O50" s="6"/>
      <c r="P50" s="6"/>
      <c r="Q50" s="6"/>
      <c r="R50" s="8"/>
      <c r="S50" s="6"/>
      <c r="T50" s="6"/>
      <c r="U50" s="6"/>
      <c r="V50" s="6"/>
      <c r="W50" s="64" t="str">
        <f>IF(X50="","",IFERROR(_xlfn.XLOOKUP(X50,Lookups!$H:$H,Lookups!$G:$G,""),""))</f>
        <v/>
      </c>
      <c r="X50" s="6"/>
      <c r="Y50" s="39" t="str">
        <f>IF(X50="","",IFERROR(_xlfn.XLOOKUP(X50,Lookups!$H:$H,Lookups!$I:$I,""),""))</f>
        <v/>
      </c>
      <c r="Z50" s="6"/>
      <c r="AA50" s="6"/>
      <c r="AB50" s="8"/>
      <c r="AC50" s="8"/>
      <c r="AD50" s="39" t="str">
        <f t="shared" si="0"/>
        <v/>
      </c>
      <c r="AE50" s="6"/>
      <c r="AF50" s="6"/>
      <c r="AG50" s="6"/>
      <c r="AH50" s="39" t="str">
        <f>IF(AG50="","",IFERROR(_xlfn.XLOOKUP(AG50,Lookups!$H$2:$H$103,Lookups!$I$2:$I$103,""),""))</f>
        <v/>
      </c>
      <c r="AI50" s="6"/>
      <c r="AJ50" s="47"/>
      <c r="AK50" s="8"/>
    </row>
    <row r="51" spans="1:37" x14ac:dyDescent="0.25">
      <c r="A51" s="6"/>
      <c r="B51" s="6"/>
      <c r="C51" s="6"/>
      <c r="D51" s="8"/>
      <c r="E51" s="8"/>
      <c r="F51" s="6"/>
      <c r="G51" s="6"/>
      <c r="H51" s="6"/>
      <c r="I51" s="6"/>
      <c r="J51" s="6"/>
      <c r="K51" s="8"/>
      <c r="L51" s="6"/>
      <c r="M51" s="8"/>
      <c r="N51" s="8"/>
      <c r="O51" s="6"/>
      <c r="P51" s="6"/>
      <c r="Q51" s="6"/>
      <c r="R51" s="8"/>
      <c r="S51" s="6"/>
      <c r="T51" s="6"/>
      <c r="U51" s="6"/>
      <c r="V51" s="6"/>
      <c r="W51" s="64" t="str">
        <f>IF(X51="","",IFERROR(_xlfn.XLOOKUP(X51,Lookups!$H:$H,Lookups!$G:$G,""),""))</f>
        <v/>
      </c>
      <c r="X51" s="6"/>
      <c r="Y51" s="39" t="str">
        <f>IF(X51="","",IFERROR(_xlfn.XLOOKUP(X51,Lookups!$H:$H,Lookups!$I:$I,""),""))</f>
        <v/>
      </c>
      <c r="Z51" s="6"/>
      <c r="AA51" s="6"/>
      <c r="AB51" s="8"/>
      <c r="AC51" s="8"/>
      <c r="AD51" s="39" t="str">
        <f t="shared" si="0"/>
        <v/>
      </c>
      <c r="AE51" s="6"/>
      <c r="AF51" s="6"/>
      <c r="AG51" s="6"/>
      <c r="AH51" s="39" t="str">
        <f>IF(AG51="","",IFERROR(_xlfn.XLOOKUP(AG51,Lookups!$H$2:$H$103,Lookups!$I$2:$I$103,""),""))</f>
        <v/>
      </c>
      <c r="AI51" s="6"/>
      <c r="AJ51" s="47"/>
      <c r="AK51" s="8"/>
    </row>
    <row r="52" spans="1:37" x14ac:dyDescent="0.25">
      <c r="A52" s="6"/>
      <c r="B52" s="6"/>
      <c r="C52" s="6"/>
      <c r="D52" s="8"/>
      <c r="E52" s="8"/>
      <c r="F52" s="6"/>
      <c r="G52" s="6"/>
      <c r="H52" s="6"/>
      <c r="I52" s="6"/>
      <c r="J52" s="6"/>
      <c r="K52" s="8"/>
      <c r="L52" s="6"/>
      <c r="M52" s="8"/>
      <c r="N52" s="8"/>
      <c r="O52" s="6"/>
      <c r="P52" s="6"/>
      <c r="Q52" s="6"/>
      <c r="R52" s="8"/>
      <c r="S52" s="6"/>
      <c r="T52" s="6"/>
      <c r="U52" s="6"/>
      <c r="V52" s="6"/>
      <c r="W52" s="64" t="str">
        <f>IF(X52="","",IFERROR(_xlfn.XLOOKUP(X52,Lookups!$H:$H,Lookups!$G:$G,""),""))</f>
        <v/>
      </c>
      <c r="X52" s="6"/>
      <c r="Y52" s="39" t="str">
        <f>IF(X52="","",IFERROR(_xlfn.XLOOKUP(X52,Lookups!$H:$H,Lookups!$I:$I,""),""))</f>
        <v/>
      </c>
      <c r="Z52" s="6"/>
      <c r="AA52" s="6"/>
      <c r="AB52" s="8"/>
      <c r="AC52" s="8"/>
      <c r="AD52" s="39" t="str">
        <f>IF(OR(ISBLANK(AB52),ISBLANK(AC52)),"",(AC52-AB52)+1)</f>
        <v/>
      </c>
      <c r="AE52" s="6"/>
      <c r="AF52" s="6"/>
      <c r="AG52" s="6"/>
      <c r="AH52" s="39" t="str">
        <f>IF(AG52="","",IFERROR(_xlfn.XLOOKUP(AG52,Lookups!$H$2:$H$103,Lookups!$I$2:$I$103,""),""))</f>
        <v/>
      </c>
      <c r="AI52" s="6"/>
      <c r="AJ52" s="47"/>
      <c r="AK52" s="8"/>
    </row>
    <row r="53" spans="1:37" x14ac:dyDescent="0.25">
      <c r="A53" s="6"/>
      <c r="B53" s="6"/>
      <c r="C53" s="6"/>
      <c r="D53" s="8"/>
      <c r="E53" s="8"/>
      <c r="F53" s="6"/>
      <c r="G53" s="6"/>
      <c r="H53" s="6"/>
      <c r="I53" s="6"/>
      <c r="J53" s="6"/>
      <c r="K53" s="8"/>
      <c r="L53" s="6"/>
      <c r="M53" s="8"/>
      <c r="N53" s="8"/>
      <c r="O53" s="6"/>
      <c r="P53" s="6"/>
      <c r="Q53" s="6"/>
      <c r="R53" s="8"/>
      <c r="S53" s="6"/>
      <c r="T53" s="6"/>
      <c r="U53" s="6"/>
      <c r="V53" s="6"/>
      <c r="W53" s="64" t="str">
        <f>IF(X53="","",IFERROR(_xlfn.XLOOKUP(X53,Lookups!$H:$H,Lookups!$G:$G,""),""))</f>
        <v/>
      </c>
      <c r="X53" s="6"/>
      <c r="Y53" s="39" t="str">
        <f>IF(X53="","",IFERROR(_xlfn.XLOOKUP(X53,Lookups!$H:$H,Lookups!$I:$I,""),""))</f>
        <v/>
      </c>
      <c r="Z53" s="6"/>
      <c r="AA53" s="6"/>
      <c r="AB53" s="8"/>
      <c r="AC53" s="8"/>
      <c r="AD53" s="39" t="str">
        <f>IF(OR(ISBLANK(AB53),ISBLANK(AC53)),"",(AC53-AB53)+1)</f>
        <v/>
      </c>
      <c r="AE53" s="6"/>
      <c r="AF53" s="6"/>
      <c r="AG53" s="6"/>
      <c r="AH53" s="39" t="str">
        <f>IF(AG53="","",IFERROR(_xlfn.XLOOKUP(AG53,Lookups!$H$2:$H$103,Lookups!$I$2:$I$103,""),""))</f>
        <v/>
      </c>
      <c r="AI53" s="6"/>
      <c r="AJ53" s="47"/>
      <c r="AK53" s="8"/>
    </row>
    <row r="54" spans="1:37" x14ac:dyDescent="0.25">
      <c r="A54" s="6"/>
      <c r="B54" s="6"/>
      <c r="C54" s="6"/>
      <c r="D54" s="8"/>
      <c r="E54" s="8"/>
      <c r="F54" s="6"/>
      <c r="G54" s="6"/>
      <c r="H54" s="6"/>
      <c r="I54" s="6"/>
      <c r="J54" s="6"/>
      <c r="K54" s="8"/>
      <c r="L54" s="6"/>
      <c r="M54" s="8"/>
      <c r="N54" s="8"/>
      <c r="O54" s="6"/>
      <c r="P54" s="6"/>
      <c r="Q54" s="6"/>
      <c r="R54" s="8"/>
      <c r="S54" s="6"/>
      <c r="T54" s="6"/>
      <c r="U54" s="6"/>
      <c r="V54" s="6"/>
      <c r="W54" s="64" t="str">
        <f>IF(X54="","",IFERROR(_xlfn.XLOOKUP(X54,Lookups!$H:$H,Lookups!$G:$G,""),""))</f>
        <v/>
      </c>
      <c r="X54" s="6"/>
      <c r="Y54" s="39" t="str">
        <f>IF(X54="","",IFERROR(_xlfn.XLOOKUP(X54,Lookups!$H:$H,Lookups!$I:$I,""),""))</f>
        <v/>
      </c>
      <c r="Z54" s="6"/>
      <c r="AA54" s="6"/>
      <c r="AB54" s="8"/>
      <c r="AC54" s="8"/>
      <c r="AD54" s="39" t="str">
        <f>IF(OR(ISBLANK(AB54),ISBLANK(AC54)),"",(AC54-AB54)+1)</f>
        <v/>
      </c>
      <c r="AE54" s="6"/>
      <c r="AF54" s="6"/>
      <c r="AG54" s="6"/>
      <c r="AH54" s="39" t="str">
        <f>IF(AG54="","",IFERROR(_xlfn.XLOOKUP(AG54,Lookups!$H$2:$H$103,Lookups!$I$2:$I$103,""),""))</f>
        <v/>
      </c>
      <c r="AI54" s="6"/>
      <c r="AJ54" s="47"/>
      <c r="AK54" s="8"/>
    </row>
  </sheetData>
  <sheetProtection formatCells="0" formatColumns="0" formatRows="0" insertRows="0" deleteRows="0" sort="0" autoFilter="0" pivotTables="0"/>
  <mergeCells count="8">
    <mergeCell ref="W2:AH2"/>
    <mergeCell ref="AI2:AK2"/>
    <mergeCell ref="A1:C1"/>
    <mergeCell ref="A2:C2"/>
    <mergeCell ref="D2:G2"/>
    <mergeCell ref="J2:L2"/>
    <mergeCell ref="M2:P2"/>
    <mergeCell ref="Q2:V2"/>
  </mergeCells>
  <dataValidations count="11">
    <dataValidation type="list" allowBlank="1" showInputMessage="1" showErrorMessage="1" sqref="L4:L54" xr:uid="{18E15344-D630-4B19-B471-04D0CB271CB9}">
      <formula1>INDIRECT("Device_Type[Device_Type]")</formula1>
    </dataValidation>
    <dataValidation type="list" allowBlank="1" showInputMessage="1" showErrorMessage="1" sqref="U4:U54 AE4:AF54 O4:O54 Q4:Q54 AI4:AI54" xr:uid="{ABA2C0EA-835C-49DA-BAED-4246AD561DF9}">
      <formula1>"Yes, No"</formula1>
    </dataValidation>
    <dataValidation type="list" allowBlank="1" showInputMessage="1" showErrorMessage="1" sqref="J4:J54" xr:uid="{911EBB53-D869-4C04-81F8-7CE1FCB107D3}">
      <formula1>INDIRECT("Infection_type[infection type]")</formula1>
    </dataValidation>
    <dataValidation type="list" allowBlank="1" showInputMessage="1" showErrorMessage="1" sqref="T4:T54" xr:uid="{B59C3400-5C27-4C1D-88D8-71A05CF460C7}">
      <formula1>INDIRECT("Specimen_Source[Specimen Source]")</formula1>
    </dataValidation>
    <dataValidation type="custom" allowBlank="1" showInputMessage="1" showErrorMessage="1" sqref="AD4:AD54" xr:uid="{1855735A-BC82-4086-AC50-578E87815CEC}">
      <formula1>""</formula1>
    </dataValidation>
    <dataValidation type="list" allowBlank="1" showInputMessage="1" showErrorMessage="1" sqref="F4:F54" xr:uid="{BF67977C-AB78-42DF-934B-A0105BC930EE}">
      <formula1>"Hospital,HHA,Home,Hospice,Other"</formula1>
    </dataValidation>
    <dataValidation type="list" allowBlank="1" showInputMessage="1" showErrorMessage="1" sqref="P4:P54" xr:uid="{05E0A631-AD0F-45AD-963E-AB9459B52847}">
      <formula1>"NH/SNF ,Home ,Other Inpatient Setting ,Unknown"</formula1>
    </dataValidation>
    <dataValidation type="list" allowBlank="1" showInputMessage="1" showErrorMessage="1" sqref="AJ4:AJ54" xr:uid="{36AE5064-BE15-45D5-BABC-7453F4065123}">
      <formula1>INDIRECT("Precautions")</formula1>
    </dataValidation>
    <dataValidation type="list" allowBlank="1" showInputMessage="1" showErrorMessage="1" sqref="AG4:AG54 X4:X54" xr:uid="{B61F50CF-E2AC-4C2E-A395-CE9977B46791}">
      <formula1>INDIRECT("Antimicrobial[Antimicrobial]")</formula1>
    </dataValidation>
    <dataValidation type="list" allowBlank="1" showInputMessage="1" showErrorMessage="1" sqref="AA4:AA54" xr:uid="{B1B969A4-29A6-4A63-B0E3-A3869B89AE11}">
      <formula1>INDIRECT("Antimicrobial_Origination[Antimicrobial Origination]")</formula1>
    </dataValidation>
    <dataValidation type="list" allowBlank="1" showInputMessage="1" showErrorMessage="1" sqref="H4:I54" xr:uid="{6339B64C-C95F-4D2A-8452-7C0FA8E96F06}">
      <formula1>"Yes, No, Unknown"</formula1>
    </dataValidation>
  </dataValidations>
  <pageMargins left="0.7" right="0.7" top="0.75" bottom="0.75" header="0.3" footer="0.3"/>
  <pageSetup orientation="landscape"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32449-4ECF-4AD5-9443-0565D0D69952}">
  <dimension ref="A1:AK54"/>
  <sheetViews>
    <sheetView showGridLines="0" zoomScaleNormal="100" workbookViewId="0">
      <pane xSplit="3" ySplit="3" topLeftCell="D4" activePane="bottomRight" state="frozen"/>
      <selection pane="topRight" activeCell="W1" sqref="W1"/>
      <selection pane="bottomLeft" activeCell="W1" sqref="W1"/>
      <selection pane="bottomRight" activeCell="A2" sqref="A2:C2"/>
    </sheetView>
  </sheetViews>
  <sheetFormatPr defaultColWidth="9.140625" defaultRowHeight="15" x14ac:dyDescent="0.25"/>
  <cols>
    <col min="1" max="1" width="13.42578125" style="7" customWidth="1"/>
    <col min="2" max="3" width="11" style="7" customWidth="1"/>
    <col min="4" max="4" width="14.28515625" style="7" bestFit="1" customWidth="1"/>
    <col min="5" max="9" width="14.28515625" style="7" customWidth="1"/>
    <col min="10" max="10" width="27.7109375" style="7" customWidth="1"/>
    <col min="11" max="11" width="14.140625" style="7" customWidth="1"/>
    <col min="12" max="12" width="12" style="7" customWidth="1"/>
    <col min="13" max="13" width="16.5703125" style="7" customWidth="1"/>
    <col min="14" max="14" width="14.85546875" style="7" customWidth="1"/>
    <col min="15" max="15" width="13.42578125" style="7" customWidth="1"/>
    <col min="16" max="16" width="19.7109375" style="7" customWidth="1"/>
    <col min="17" max="17" width="12" style="7" customWidth="1"/>
    <col min="18" max="18" width="13.140625" style="7" customWidth="1"/>
    <col min="19" max="19" width="15" style="7" bestFit="1" customWidth="1"/>
    <col min="20" max="20" width="12" style="7" customWidth="1"/>
    <col min="21" max="21" width="14.7109375" style="7" customWidth="1"/>
    <col min="22" max="22" width="12" style="7" customWidth="1"/>
    <col min="23" max="23" width="18" style="7" customWidth="1"/>
    <col min="24" max="24" width="18.28515625" style="7" customWidth="1"/>
    <col min="25" max="25" width="35" style="7" customWidth="1"/>
    <col min="26" max="26" width="19.140625" style="7" customWidth="1"/>
    <col min="27" max="27" width="13.140625" style="7" bestFit="1" customWidth="1"/>
    <col min="28" max="28" width="14.7109375" style="7" customWidth="1"/>
    <col min="29" max="29" width="14.85546875" style="7" customWidth="1"/>
    <col min="30" max="30" width="12" style="7" customWidth="1"/>
    <col min="31" max="31" width="23.42578125" style="7" customWidth="1"/>
    <col min="32" max="32" width="18.28515625" style="7" customWidth="1"/>
    <col min="33" max="33" width="17.85546875" style="7" customWidth="1"/>
    <col min="34" max="35" width="19.28515625" style="7" customWidth="1"/>
    <col min="36" max="36" width="13" style="7" bestFit="1" customWidth="1"/>
    <col min="37" max="37" width="11.85546875" style="7" bestFit="1" customWidth="1"/>
    <col min="38" max="16384" width="9.140625" style="7"/>
  </cols>
  <sheetData>
    <row r="1" spans="1:37" ht="39" customHeight="1" x14ac:dyDescent="0.55000000000000004">
      <c r="A1" s="72" t="s">
        <v>114</v>
      </c>
      <c r="B1" s="72"/>
      <c r="C1" s="72"/>
      <c r="D1" s="40" t="s">
        <v>239</v>
      </c>
    </row>
    <row r="2" spans="1:37" s="18" customFormat="1" x14ac:dyDescent="0.25">
      <c r="A2" s="67" t="s">
        <v>306</v>
      </c>
      <c r="B2" s="68"/>
      <c r="C2" s="68"/>
      <c r="D2" s="70" t="s">
        <v>76</v>
      </c>
      <c r="E2" s="70"/>
      <c r="F2" s="70"/>
      <c r="G2" s="71"/>
      <c r="H2" s="33"/>
      <c r="I2" s="33"/>
      <c r="J2" s="85" t="s">
        <v>77</v>
      </c>
      <c r="K2" s="86"/>
      <c r="L2" s="87"/>
      <c r="M2" s="88" t="s">
        <v>78</v>
      </c>
      <c r="N2" s="70"/>
      <c r="O2" s="70"/>
      <c r="P2" s="71"/>
      <c r="Q2" s="89" t="s">
        <v>79</v>
      </c>
      <c r="R2" s="89"/>
      <c r="S2" s="89"/>
      <c r="T2" s="89"/>
      <c r="U2" s="89"/>
      <c r="V2" s="89"/>
      <c r="W2" s="88" t="s">
        <v>253</v>
      </c>
      <c r="X2" s="70"/>
      <c r="Y2" s="70"/>
      <c r="Z2" s="70"/>
      <c r="AA2" s="70"/>
      <c r="AB2" s="70"/>
      <c r="AC2" s="70"/>
      <c r="AD2" s="70"/>
      <c r="AE2" s="70"/>
      <c r="AF2" s="70"/>
      <c r="AG2" s="70"/>
      <c r="AH2" s="71"/>
      <c r="AI2" s="90" t="s">
        <v>80</v>
      </c>
      <c r="AJ2" s="91"/>
      <c r="AK2" s="91"/>
    </row>
    <row r="3" spans="1:37" s="19" customFormat="1" ht="90" x14ac:dyDescent="0.25">
      <c r="A3" s="5" t="s">
        <v>81</v>
      </c>
      <c r="B3" s="5" t="s">
        <v>82</v>
      </c>
      <c r="C3" s="5" t="s">
        <v>83</v>
      </c>
      <c r="D3" s="5" t="s">
        <v>84</v>
      </c>
      <c r="E3" s="5" t="s">
        <v>85</v>
      </c>
      <c r="F3" s="5" t="s">
        <v>86</v>
      </c>
      <c r="G3" s="5" t="s">
        <v>87</v>
      </c>
      <c r="H3" s="5" t="s">
        <v>236</v>
      </c>
      <c r="I3" s="5" t="s">
        <v>237</v>
      </c>
      <c r="J3" s="5" t="s">
        <v>88</v>
      </c>
      <c r="K3" s="5" t="s">
        <v>89</v>
      </c>
      <c r="L3" s="5" t="s">
        <v>90</v>
      </c>
      <c r="M3" s="5" t="s">
        <v>91</v>
      </c>
      <c r="N3" s="5" t="s">
        <v>92</v>
      </c>
      <c r="O3" s="5" t="s">
        <v>93</v>
      </c>
      <c r="P3" s="38" t="s">
        <v>235</v>
      </c>
      <c r="Q3" s="5" t="s">
        <v>94</v>
      </c>
      <c r="R3" s="5" t="s">
        <v>95</v>
      </c>
      <c r="S3" s="5" t="s">
        <v>96</v>
      </c>
      <c r="T3" s="5" t="s">
        <v>97</v>
      </c>
      <c r="U3" s="5" t="s">
        <v>305</v>
      </c>
      <c r="V3" s="5" t="s">
        <v>98</v>
      </c>
      <c r="W3" s="5" t="s">
        <v>262</v>
      </c>
      <c r="X3" s="5" t="s">
        <v>254</v>
      </c>
      <c r="Y3" s="5" t="s">
        <v>255</v>
      </c>
      <c r="Z3" s="5" t="s">
        <v>99</v>
      </c>
      <c r="AA3" s="5" t="s">
        <v>256</v>
      </c>
      <c r="AB3" s="5" t="s">
        <v>257</v>
      </c>
      <c r="AC3" s="5" t="s">
        <v>258</v>
      </c>
      <c r="AD3" s="5" t="s">
        <v>100</v>
      </c>
      <c r="AE3" s="5" t="s">
        <v>101</v>
      </c>
      <c r="AF3" s="5" t="s">
        <v>259</v>
      </c>
      <c r="AG3" s="5" t="s">
        <v>260</v>
      </c>
      <c r="AH3" s="5" t="s">
        <v>261</v>
      </c>
      <c r="AI3" s="20" t="s">
        <v>102</v>
      </c>
      <c r="AJ3" s="20" t="s">
        <v>252</v>
      </c>
      <c r="AK3" s="20" t="s">
        <v>103</v>
      </c>
    </row>
    <row r="4" spans="1:37" x14ac:dyDescent="0.25">
      <c r="A4" s="6"/>
      <c r="B4" s="6"/>
      <c r="C4" s="6"/>
      <c r="D4" s="8"/>
      <c r="E4" s="8"/>
      <c r="F4" s="6"/>
      <c r="G4" s="6"/>
      <c r="H4" s="6"/>
      <c r="I4" s="6"/>
      <c r="J4" s="6"/>
      <c r="K4" s="8"/>
      <c r="L4" s="6"/>
      <c r="M4" s="8"/>
      <c r="N4" s="8"/>
      <c r="O4" s="6"/>
      <c r="P4" s="6"/>
      <c r="Q4" s="6"/>
      <c r="R4" s="8"/>
      <c r="S4" s="6"/>
      <c r="T4" s="6"/>
      <c r="U4" s="6"/>
      <c r="V4" s="6"/>
      <c r="W4" s="64" t="str">
        <f>IF(X4="","",IFERROR(_xlfn.XLOOKUP(X4,Lookups!$H:$H,Lookups!$G:$G,""),""))</f>
        <v/>
      </c>
      <c r="X4" s="6"/>
      <c r="Y4" s="39" t="str">
        <f>IF(X4="","",IFERROR(_xlfn.XLOOKUP(X4,Lookups!$H:$H,Lookups!$I:$I,""),""))</f>
        <v/>
      </c>
      <c r="Z4" s="6"/>
      <c r="AA4" s="6"/>
      <c r="AB4" s="8"/>
      <c r="AC4" s="8"/>
      <c r="AD4" s="39" t="str">
        <f t="shared" ref="AD4:AD51" si="0">IF(OR(ISBLANK(AB4),ISBLANK(AC4)),"",(AC4-AB4)+1)</f>
        <v/>
      </c>
      <c r="AE4" s="6"/>
      <c r="AF4" s="6"/>
      <c r="AG4" s="6"/>
      <c r="AH4" s="39" t="str">
        <f>IF(AG4="","",IFERROR(_xlfn.XLOOKUP(AG4,Lookups!$H$2:$H$103,Lookups!$I$2:$I$103,""),""))</f>
        <v/>
      </c>
      <c r="AI4" s="6"/>
      <c r="AJ4" s="47"/>
      <c r="AK4" s="8"/>
    </row>
    <row r="5" spans="1:37" x14ac:dyDescent="0.25">
      <c r="A5" s="6"/>
      <c r="B5" s="6"/>
      <c r="C5" s="6"/>
      <c r="D5" s="8"/>
      <c r="E5" s="8"/>
      <c r="F5" s="6"/>
      <c r="G5" s="6"/>
      <c r="H5" s="6"/>
      <c r="I5" s="6"/>
      <c r="J5" s="6"/>
      <c r="K5" s="8"/>
      <c r="L5" s="6"/>
      <c r="M5" s="8"/>
      <c r="N5" s="8"/>
      <c r="O5" s="6"/>
      <c r="P5" s="6"/>
      <c r="Q5" s="6"/>
      <c r="R5" s="8"/>
      <c r="S5" s="6"/>
      <c r="T5" s="6"/>
      <c r="U5" s="6"/>
      <c r="V5" s="6"/>
      <c r="W5" s="64" t="str">
        <f>IF(X5="","",IFERROR(_xlfn.XLOOKUP(X5,Lookups!$H:$H,Lookups!$G:$G,""),""))</f>
        <v/>
      </c>
      <c r="X5" s="6"/>
      <c r="Y5" s="39" t="str">
        <f>IF(X5="","",IFERROR(_xlfn.XLOOKUP(X5,Lookups!$H:$H,Lookups!$I:$I,""),""))</f>
        <v/>
      </c>
      <c r="Z5" s="6"/>
      <c r="AA5" s="6"/>
      <c r="AB5" s="8"/>
      <c r="AC5" s="8"/>
      <c r="AD5" s="39" t="str">
        <f t="shared" si="0"/>
        <v/>
      </c>
      <c r="AE5" s="6"/>
      <c r="AF5" s="6"/>
      <c r="AG5" s="6"/>
      <c r="AH5" s="39" t="str">
        <f>IF(AG5="","",IFERROR(_xlfn.XLOOKUP(AG5,Lookups!$H$2:$H$103,Lookups!$I$2:$I$103,""),""))</f>
        <v/>
      </c>
      <c r="AI5" s="6"/>
      <c r="AJ5" s="47"/>
      <c r="AK5" s="8"/>
    </row>
    <row r="6" spans="1:37" x14ac:dyDescent="0.25">
      <c r="A6" s="6"/>
      <c r="B6" s="6"/>
      <c r="C6" s="6"/>
      <c r="D6" s="8"/>
      <c r="E6" s="8"/>
      <c r="F6" s="6"/>
      <c r="G6" s="6"/>
      <c r="H6" s="6"/>
      <c r="I6" s="6"/>
      <c r="J6" s="6"/>
      <c r="K6" s="8"/>
      <c r="L6" s="6"/>
      <c r="M6" s="8"/>
      <c r="N6" s="8"/>
      <c r="O6" s="6"/>
      <c r="P6" s="6"/>
      <c r="Q6" s="6"/>
      <c r="R6" s="8"/>
      <c r="S6" s="6"/>
      <c r="T6" s="6"/>
      <c r="U6" s="6"/>
      <c r="V6" s="6"/>
      <c r="W6" s="64" t="str">
        <f>IF(X6="","",IFERROR(_xlfn.XLOOKUP(X6,Lookups!$H:$H,Lookups!$G:$G,""),""))</f>
        <v/>
      </c>
      <c r="X6" s="6"/>
      <c r="Y6" s="39" t="str">
        <f>IF(X6="","",IFERROR(_xlfn.XLOOKUP(X6,Lookups!$H:$H,Lookups!$I:$I,""),""))</f>
        <v/>
      </c>
      <c r="Z6" s="6"/>
      <c r="AA6" s="6"/>
      <c r="AB6" s="8"/>
      <c r="AC6" s="8"/>
      <c r="AD6" s="39" t="str">
        <f t="shared" si="0"/>
        <v/>
      </c>
      <c r="AE6" s="6"/>
      <c r="AF6" s="6"/>
      <c r="AG6" s="6"/>
      <c r="AH6" s="39" t="str">
        <f>IF(AG6="","",IFERROR(_xlfn.XLOOKUP(AG6,Lookups!$H$2:$H$103,Lookups!$I$2:$I$103,""),""))</f>
        <v/>
      </c>
      <c r="AI6" s="6"/>
      <c r="AJ6" s="47"/>
      <c r="AK6" s="8"/>
    </row>
    <row r="7" spans="1:37" x14ac:dyDescent="0.25">
      <c r="A7" s="6"/>
      <c r="B7" s="6"/>
      <c r="C7" s="6"/>
      <c r="D7" s="8"/>
      <c r="E7" s="8"/>
      <c r="F7" s="6"/>
      <c r="G7" s="6"/>
      <c r="H7" s="6"/>
      <c r="I7" s="6"/>
      <c r="J7" s="6"/>
      <c r="K7" s="8"/>
      <c r="L7" s="6"/>
      <c r="M7" s="8"/>
      <c r="N7" s="8"/>
      <c r="O7" s="6"/>
      <c r="P7" s="6"/>
      <c r="Q7" s="6"/>
      <c r="R7" s="8"/>
      <c r="S7" s="6"/>
      <c r="T7" s="6"/>
      <c r="U7" s="6"/>
      <c r="V7" s="6"/>
      <c r="W7" s="64" t="str">
        <f>IF(X7="","",IFERROR(_xlfn.XLOOKUP(X7,Lookups!$H:$H,Lookups!$G:$G,""),""))</f>
        <v/>
      </c>
      <c r="X7" s="6"/>
      <c r="Y7" s="39" t="str">
        <f>IF(X7="","",IFERROR(_xlfn.XLOOKUP(X7,Lookups!$H:$H,Lookups!$I:$I,""),""))</f>
        <v/>
      </c>
      <c r="Z7" s="6"/>
      <c r="AA7" s="6"/>
      <c r="AB7" s="8"/>
      <c r="AC7" s="8"/>
      <c r="AD7" s="39" t="str">
        <f t="shared" si="0"/>
        <v/>
      </c>
      <c r="AE7" s="6"/>
      <c r="AF7" s="6"/>
      <c r="AG7" s="6"/>
      <c r="AH7" s="39" t="str">
        <f>IF(AG7="","",IFERROR(_xlfn.XLOOKUP(AG7,Lookups!$H$2:$H$103,Lookups!$I$2:$I$103,""),""))</f>
        <v/>
      </c>
      <c r="AI7" s="6"/>
      <c r="AJ7" s="47"/>
      <c r="AK7" s="8"/>
    </row>
    <row r="8" spans="1:37" x14ac:dyDescent="0.25">
      <c r="A8" s="6"/>
      <c r="B8" s="6"/>
      <c r="C8" s="6"/>
      <c r="D8" s="8"/>
      <c r="E8" s="8"/>
      <c r="F8" s="6"/>
      <c r="G8" s="6"/>
      <c r="H8" s="6"/>
      <c r="I8" s="6"/>
      <c r="J8" s="6"/>
      <c r="K8" s="8"/>
      <c r="L8" s="6"/>
      <c r="M8" s="8"/>
      <c r="N8" s="8"/>
      <c r="O8" s="6"/>
      <c r="P8" s="6"/>
      <c r="Q8" s="6"/>
      <c r="R8" s="8"/>
      <c r="S8" s="6"/>
      <c r="T8" s="6"/>
      <c r="U8" s="6"/>
      <c r="V8" s="6"/>
      <c r="W8" s="64" t="str">
        <f>IF(X8="","",IFERROR(_xlfn.XLOOKUP(X8,Lookups!$H:$H,Lookups!$G:$G,""),""))</f>
        <v/>
      </c>
      <c r="X8" s="6"/>
      <c r="Y8" s="39" t="str">
        <f>IF(X8="","",IFERROR(_xlfn.XLOOKUP(X8,Lookups!$H:$H,Lookups!$I:$I,""),""))</f>
        <v/>
      </c>
      <c r="Z8" s="6"/>
      <c r="AA8" s="6"/>
      <c r="AB8" s="8"/>
      <c r="AC8" s="8"/>
      <c r="AD8" s="39" t="str">
        <f t="shared" si="0"/>
        <v/>
      </c>
      <c r="AE8" s="6"/>
      <c r="AF8" s="6"/>
      <c r="AG8" s="6"/>
      <c r="AH8" s="39" t="str">
        <f>IF(AG8="","",IFERROR(_xlfn.XLOOKUP(AG8,Lookups!$H$2:$H$103,Lookups!$I$2:$I$103,""),""))</f>
        <v/>
      </c>
      <c r="AI8" s="6"/>
      <c r="AJ8" s="47"/>
      <c r="AK8" s="8"/>
    </row>
    <row r="9" spans="1:37" x14ac:dyDescent="0.25">
      <c r="A9" s="6"/>
      <c r="B9" s="6"/>
      <c r="C9" s="6"/>
      <c r="D9" s="8"/>
      <c r="E9" s="8"/>
      <c r="F9" s="6"/>
      <c r="G9" s="6"/>
      <c r="H9" s="6"/>
      <c r="I9" s="6"/>
      <c r="J9" s="6"/>
      <c r="K9" s="8"/>
      <c r="L9" s="6"/>
      <c r="M9" s="8"/>
      <c r="N9" s="8"/>
      <c r="O9" s="6"/>
      <c r="P9" s="6"/>
      <c r="Q9" s="6"/>
      <c r="R9" s="8"/>
      <c r="S9" s="6"/>
      <c r="T9" s="6"/>
      <c r="U9" s="6"/>
      <c r="V9" s="6"/>
      <c r="W9" s="64" t="str">
        <f>IF(X9="","",IFERROR(_xlfn.XLOOKUP(X9,Lookups!$H:$H,Lookups!$G:$G,""),""))</f>
        <v/>
      </c>
      <c r="X9" s="6"/>
      <c r="Y9" s="39" t="str">
        <f>IF(X9="","",IFERROR(_xlfn.XLOOKUP(X9,Lookups!$H:$H,Lookups!$I:$I,""),""))</f>
        <v/>
      </c>
      <c r="Z9" s="6"/>
      <c r="AA9" s="6"/>
      <c r="AB9" s="8"/>
      <c r="AC9" s="8"/>
      <c r="AD9" s="39" t="str">
        <f t="shared" si="0"/>
        <v/>
      </c>
      <c r="AE9" s="6"/>
      <c r="AF9" s="6"/>
      <c r="AG9" s="6"/>
      <c r="AH9" s="39" t="str">
        <f>IF(AG9="","",IFERROR(_xlfn.XLOOKUP(AG9,Lookups!$H$2:$H$103,Lookups!$I$2:$I$103,""),""))</f>
        <v/>
      </c>
      <c r="AI9" s="6"/>
      <c r="AJ9" s="47"/>
      <c r="AK9" s="8"/>
    </row>
    <row r="10" spans="1:37" x14ac:dyDescent="0.25">
      <c r="A10" s="6"/>
      <c r="B10" s="6"/>
      <c r="C10" s="6"/>
      <c r="D10" s="8"/>
      <c r="E10" s="8"/>
      <c r="F10" s="6"/>
      <c r="G10" s="6"/>
      <c r="H10" s="6"/>
      <c r="I10" s="6"/>
      <c r="J10" s="6"/>
      <c r="K10" s="8"/>
      <c r="L10" s="6"/>
      <c r="M10" s="8"/>
      <c r="N10" s="8"/>
      <c r="O10" s="6"/>
      <c r="P10" s="6"/>
      <c r="Q10" s="6"/>
      <c r="R10" s="8"/>
      <c r="S10" s="6"/>
      <c r="T10" s="6"/>
      <c r="U10" s="6"/>
      <c r="V10" s="6"/>
      <c r="W10" s="64" t="str">
        <f>IF(X10="","",IFERROR(_xlfn.XLOOKUP(X10,Lookups!$H:$H,Lookups!$G:$G,""),""))</f>
        <v/>
      </c>
      <c r="X10" s="6"/>
      <c r="Y10" s="39" t="str">
        <f>IF(X10="","",IFERROR(_xlfn.XLOOKUP(X10,Lookups!$H:$H,Lookups!$I:$I,""),""))</f>
        <v/>
      </c>
      <c r="Z10" s="6"/>
      <c r="AA10" s="6"/>
      <c r="AB10" s="8"/>
      <c r="AC10" s="8"/>
      <c r="AD10" s="39" t="str">
        <f t="shared" si="0"/>
        <v/>
      </c>
      <c r="AE10" s="6"/>
      <c r="AF10" s="6"/>
      <c r="AG10" s="6"/>
      <c r="AH10" s="39" t="str">
        <f>IF(AG10="","",IFERROR(_xlfn.XLOOKUP(AG10,Lookups!$H$2:$H$103,Lookups!$I$2:$I$103,""),""))</f>
        <v/>
      </c>
      <c r="AI10" s="6"/>
      <c r="AJ10" s="47"/>
      <c r="AK10" s="8"/>
    </row>
    <row r="11" spans="1:37" x14ac:dyDescent="0.25">
      <c r="A11" s="6"/>
      <c r="B11" s="6"/>
      <c r="C11" s="6"/>
      <c r="D11" s="8"/>
      <c r="E11" s="8"/>
      <c r="F11" s="6"/>
      <c r="G11" s="6"/>
      <c r="H11" s="6"/>
      <c r="I11" s="6"/>
      <c r="J11" s="6"/>
      <c r="K11" s="8"/>
      <c r="L11" s="6"/>
      <c r="M11" s="8"/>
      <c r="N11" s="8"/>
      <c r="O11" s="6"/>
      <c r="P11" s="6"/>
      <c r="Q11" s="6"/>
      <c r="R11" s="8"/>
      <c r="S11" s="6"/>
      <c r="T11" s="6"/>
      <c r="U11" s="6"/>
      <c r="V11" s="6"/>
      <c r="W11" s="64" t="str">
        <f>IF(X11="","",IFERROR(_xlfn.XLOOKUP(X11,Lookups!$H:$H,Lookups!$G:$G,""),""))</f>
        <v/>
      </c>
      <c r="X11" s="6"/>
      <c r="Y11" s="39" t="str">
        <f>IF(X11="","",IFERROR(_xlfn.XLOOKUP(X11,Lookups!$H:$H,Lookups!$I:$I,""),""))</f>
        <v/>
      </c>
      <c r="Z11" s="6"/>
      <c r="AA11" s="6"/>
      <c r="AB11" s="8"/>
      <c r="AC11" s="8"/>
      <c r="AD11" s="39" t="str">
        <f t="shared" si="0"/>
        <v/>
      </c>
      <c r="AE11" s="6"/>
      <c r="AF11" s="6"/>
      <c r="AG11" s="6"/>
      <c r="AH11" s="39" t="str">
        <f>IF(AG11="","",IFERROR(_xlfn.XLOOKUP(AG11,Lookups!$H$2:$H$103,Lookups!$I$2:$I$103,""),""))</f>
        <v/>
      </c>
      <c r="AI11" s="6"/>
      <c r="AJ11" s="47"/>
      <c r="AK11" s="8"/>
    </row>
    <row r="12" spans="1:37" x14ac:dyDescent="0.25">
      <c r="A12" s="6"/>
      <c r="B12" s="6"/>
      <c r="C12" s="6"/>
      <c r="D12" s="8"/>
      <c r="E12" s="8"/>
      <c r="F12" s="6"/>
      <c r="G12" s="6"/>
      <c r="H12" s="6"/>
      <c r="I12" s="6"/>
      <c r="J12" s="6"/>
      <c r="K12" s="8"/>
      <c r="L12" s="6"/>
      <c r="M12" s="8"/>
      <c r="N12" s="8"/>
      <c r="O12" s="6"/>
      <c r="P12" s="6"/>
      <c r="Q12" s="6"/>
      <c r="R12" s="8"/>
      <c r="S12" s="6"/>
      <c r="T12" s="6"/>
      <c r="U12" s="6"/>
      <c r="V12" s="6"/>
      <c r="W12" s="64" t="str">
        <f>IF(X12="","",IFERROR(_xlfn.XLOOKUP(X12,Lookups!$H:$H,Lookups!$G:$G,""),""))</f>
        <v/>
      </c>
      <c r="X12" s="6"/>
      <c r="Y12" s="39" t="str">
        <f>IF(X12="","",IFERROR(_xlfn.XLOOKUP(X12,Lookups!$H:$H,Lookups!$I:$I,""),""))</f>
        <v/>
      </c>
      <c r="Z12" s="6"/>
      <c r="AA12" s="6"/>
      <c r="AB12" s="8"/>
      <c r="AC12" s="8"/>
      <c r="AD12" s="39" t="str">
        <f t="shared" si="0"/>
        <v/>
      </c>
      <c r="AE12" s="6"/>
      <c r="AF12" s="6"/>
      <c r="AG12" s="6"/>
      <c r="AH12" s="39" t="str">
        <f>IF(AG12="","",IFERROR(_xlfn.XLOOKUP(AG12,Lookups!$H$2:$H$103,Lookups!$I$2:$I$103,""),""))</f>
        <v/>
      </c>
      <c r="AI12" s="6"/>
      <c r="AJ12" s="47"/>
      <c r="AK12" s="8"/>
    </row>
    <row r="13" spans="1:37" x14ac:dyDescent="0.25">
      <c r="A13" s="6"/>
      <c r="B13" s="6"/>
      <c r="C13" s="6"/>
      <c r="D13" s="8"/>
      <c r="E13" s="8"/>
      <c r="F13" s="6"/>
      <c r="G13" s="6"/>
      <c r="H13" s="6"/>
      <c r="I13" s="6"/>
      <c r="J13" s="6"/>
      <c r="K13" s="8"/>
      <c r="L13" s="6"/>
      <c r="M13" s="8"/>
      <c r="N13" s="8"/>
      <c r="O13" s="6"/>
      <c r="P13" s="6"/>
      <c r="Q13" s="6"/>
      <c r="R13" s="8"/>
      <c r="S13" s="6"/>
      <c r="T13" s="6"/>
      <c r="U13" s="6"/>
      <c r="V13" s="6"/>
      <c r="W13" s="64" t="str">
        <f>IF(X13="","",IFERROR(_xlfn.XLOOKUP(X13,Lookups!$H:$H,Lookups!$G:$G,""),""))</f>
        <v/>
      </c>
      <c r="X13" s="6"/>
      <c r="Y13" s="39" t="str">
        <f>IF(X13="","",IFERROR(_xlfn.XLOOKUP(X13,Lookups!$H:$H,Lookups!$I:$I,""),""))</f>
        <v/>
      </c>
      <c r="Z13" s="6"/>
      <c r="AA13" s="6"/>
      <c r="AB13" s="8"/>
      <c r="AC13" s="8"/>
      <c r="AD13" s="39" t="str">
        <f t="shared" si="0"/>
        <v/>
      </c>
      <c r="AE13" s="6"/>
      <c r="AF13" s="6"/>
      <c r="AG13" s="6"/>
      <c r="AH13" s="39" t="str">
        <f>IF(AG13="","",IFERROR(_xlfn.XLOOKUP(AG13,Lookups!$H$2:$H$103,Lookups!$I$2:$I$103,""),""))</f>
        <v/>
      </c>
      <c r="AI13" s="6"/>
      <c r="AJ13" s="47"/>
      <c r="AK13" s="8"/>
    </row>
    <row r="14" spans="1:37" x14ac:dyDescent="0.25">
      <c r="A14" s="6"/>
      <c r="B14" s="6"/>
      <c r="C14" s="6"/>
      <c r="D14" s="8"/>
      <c r="E14" s="8"/>
      <c r="F14" s="6"/>
      <c r="G14" s="6"/>
      <c r="H14" s="6"/>
      <c r="I14" s="6"/>
      <c r="J14" s="6"/>
      <c r="K14" s="8"/>
      <c r="L14" s="6"/>
      <c r="M14" s="8"/>
      <c r="N14" s="8"/>
      <c r="O14" s="6"/>
      <c r="P14" s="6"/>
      <c r="Q14" s="6"/>
      <c r="R14" s="8"/>
      <c r="S14" s="6"/>
      <c r="T14" s="6"/>
      <c r="U14" s="6"/>
      <c r="V14" s="6"/>
      <c r="W14" s="64" t="str">
        <f>IF(X14="","",IFERROR(_xlfn.XLOOKUP(X14,Lookups!$H:$H,Lookups!$G:$G,""),""))</f>
        <v/>
      </c>
      <c r="X14" s="6"/>
      <c r="Y14" s="39" t="str">
        <f>IF(X14="","",IFERROR(_xlfn.XLOOKUP(X14,Lookups!$H:$H,Lookups!$I:$I,""),""))</f>
        <v/>
      </c>
      <c r="Z14" s="6"/>
      <c r="AA14" s="6"/>
      <c r="AB14" s="8"/>
      <c r="AC14" s="8"/>
      <c r="AD14" s="39" t="str">
        <f t="shared" si="0"/>
        <v/>
      </c>
      <c r="AE14" s="6"/>
      <c r="AF14" s="6"/>
      <c r="AG14" s="6"/>
      <c r="AH14" s="39" t="str">
        <f>IF(AG14="","",IFERROR(_xlfn.XLOOKUP(AG14,Lookups!$H$2:$H$103,Lookups!$I$2:$I$103,""),""))</f>
        <v/>
      </c>
      <c r="AI14" s="6"/>
      <c r="AJ14" s="47"/>
      <c r="AK14" s="8"/>
    </row>
    <row r="15" spans="1:37" x14ac:dyDescent="0.25">
      <c r="A15" s="6"/>
      <c r="B15" s="6"/>
      <c r="C15" s="6"/>
      <c r="D15" s="8"/>
      <c r="E15" s="8"/>
      <c r="F15" s="6"/>
      <c r="G15" s="6"/>
      <c r="H15" s="6"/>
      <c r="I15" s="6"/>
      <c r="J15" s="6"/>
      <c r="K15" s="8"/>
      <c r="L15" s="6"/>
      <c r="M15" s="8"/>
      <c r="N15" s="8"/>
      <c r="O15" s="6"/>
      <c r="P15" s="6"/>
      <c r="Q15" s="6"/>
      <c r="R15" s="8"/>
      <c r="S15" s="6"/>
      <c r="T15" s="6"/>
      <c r="U15" s="6"/>
      <c r="V15" s="6"/>
      <c r="W15" s="64" t="str">
        <f>IF(X15="","",IFERROR(_xlfn.XLOOKUP(X15,Lookups!$H:$H,Lookups!$G:$G,""),""))</f>
        <v/>
      </c>
      <c r="X15" s="6"/>
      <c r="Y15" s="39" t="str">
        <f>IF(X15="","",IFERROR(_xlfn.XLOOKUP(X15,Lookups!$H:$H,Lookups!$I:$I,""),""))</f>
        <v/>
      </c>
      <c r="Z15" s="6"/>
      <c r="AA15" s="6"/>
      <c r="AB15" s="8"/>
      <c r="AC15" s="8"/>
      <c r="AD15" s="39" t="str">
        <f t="shared" si="0"/>
        <v/>
      </c>
      <c r="AE15" s="6"/>
      <c r="AF15" s="6"/>
      <c r="AG15" s="6"/>
      <c r="AH15" s="39" t="str">
        <f>IF(AG15="","",IFERROR(_xlfn.XLOOKUP(AG15,Lookups!$H$2:$H$103,Lookups!$I$2:$I$103,""),""))</f>
        <v/>
      </c>
      <c r="AI15" s="6"/>
      <c r="AJ15" s="47"/>
      <c r="AK15" s="8"/>
    </row>
    <row r="16" spans="1:37" x14ac:dyDescent="0.25">
      <c r="A16" s="6"/>
      <c r="B16" s="6"/>
      <c r="C16" s="6"/>
      <c r="D16" s="8"/>
      <c r="E16" s="8"/>
      <c r="F16" s="6"/>
      <c r="G16" s="6"/>
      <c r="H16" s="6"/>
      <c r="I16" s="6"/>
      <c r="J16" s="6"/>
      <c r="K16" s="8"/>
      <c r="L16" s="6"/>
      <c r="M16" s="8"/>
      <c r="N16" s="8"/>
      <c r="O16" s="6"/>
      <c r="P16" s="6"/>
      <c r="Q16" s="6"/>
      <c r="R16" s="8"/>
      <c r="S16" s="6"/>
      <c r="T16" s="6"/>
      <c r="U16" s="6"/>
      <c r="V16" s="6"/>
      <c r="W16" s="64" t="str">
        <f>IF(X16="","",IFERROR(_xlfn.XLOOKUP(X16,Lookups!$H:$H,Lookups!$G:$G,""),""))</f>
        <v/>
      </c>
      <c r="X16" s="6"/>
      <c r="Y16" s="39" t="str">
        <f>IF(X16="","",IFERROR(_xlfn.XLOOKUP(X16,Lookups!$H:$H,Lookups!$I:$I,""),""))</f>
        <v/>
      </c>
      <c r="Z16" s="6"/>
      <c r="AA16" s="6"/>
      <c r="AB16" s="8"/>
      <c r="AC16" s="8"/>
      <c r="AD16" s="39" t="str">
        <f t="shared" si="0"/>
        <v/>
      </c>
      <c r="AE16" s="6"/>
      <c r="AF16" s="6"/>
      <c r="AG16" s="6"/>
      <c r="AH16" s="39" t="str">
        <f>IF(AG16="","",IFERROR(_xlfn.XLOOKUP(AG16,Lookups!$H$2:$H$103,Lookups!$I$2:$I$103,""),""))</f>
        <v/>
      </c>
      <c r="AI16" s="6"/>
      <c r="AJ16" s="47"/>
      <c r="AK16" s="8"/>
    </row>
    <row r="17" spans="1:37" x14ac:dyDescent="0.25">
      <c r="A17" s="6"/>
      <c r="B17" s="6"/>
      <c r="C17" s="6"/>
      <c r="D17" s="8"/>
      <c r="E17" s="8"/>
      <c r="F17" s="6"/>
      <c r="G17" s="6"/>
      <c r="H17" s="6"/>
      <c r="I17" s="6"/>
      <c r="J17" s="6"/>
      <c r="K17" s="8"/>
      <c r="L17" s="6"/>
      <c r="M17" s="8"/>
      <c r="N17" s="8"/>
      <c r="O17" s="6"/>
      <c r="P17" s="6"/>
      <c r="Q17" s="6"/>
      <c r="R17" s="8"/>
      <c r="S17" s="6"/>
      <c r="T17" s="6"/>
      <c r="U17" s="6"/>
      <c r="V17" s="6"/>
      <c r="W17" s="64" t="str">
        <f>IF(X17="","",IFERROR(_xlfn.XLOOKUP(X17,Lookups!$H:$H,Lookups!$G:$G,""),""))</f>
        <v/>
      </c>
      <c r="X17" s="6"/>
      <c r="Y17" s="39" t="str">
        <f>IF(X17="","",IFERROR(_xlfn.XLOOKUP(X17,Lookups!$H:$H,Lookups!$I:$I,""),""))</f>
        <v/>
      </c>
      <c r="Z17" s="6"/>
      <c r="AA17" s="6"/>
      <c r="AB17" s="8"/>
      <c r="AC17" s="8"/>
      <c r="AD17" s="39" t="str">
        <f t="shared" si="0"/>
        <v/>
      </c>
      <c r="AE17" s="6"/>
      <c r="AF17" s="6"/>
      <c r="AG17" s="6"/>
      <c r="AH17" s="39" t="str">
        <f>IF(AG17="","",IFERROR(_xlfn.XLOOKUP(AG17,Lookups!$H$2:$H$103,Lookups!$I$2:$I$103,""),""))</f>
        <v/>
      </c>
      <c r="AI17" s="6"/>
      <c r="AJ17" s="47"/>
      <c r="AK17" s="8"/>
    </row>
    <row r="18" spans="1:37" x14ac:dyDescent="0.25">
      <c r="A18" s="6"/>
      <c r="B18" s="6"/>
      <c r="C18" s="6"/>
      <c r="D18" s="8"/>
      <c r="E18" s="8"/>
      <c r="F18" s="6"/>
      <c r="G18" s="6"/>
      <c r="H18" s="6"/>
      <c r="I18" s="6"/>
      <c r="J18" s="6"/>
      <c r="K18" s="8"/>
      <c r="L18" s="6"/>
      <c r="M18" s="8"/>
      <c r="N18" s="8"/>
      <c r="O18" s="6"/>
      <c r="P18" s="6"/>
      <c r="Q18" s="6"/>
      <c r="R18" s="8"/>
      <c r="S18" s="6"/>
      <c r="T18" s="6"/>
      <c r="U18" s="6"/>
      <c r="V18" s="6"/>
      <c r="W18" s="64" t="str">
        <f>IF(X18="","",IFERROR(_xlfn.XLOOKUP(X18,Lookups!$H:$H,Lookups!$G:$G,""),""))</f>
        <v/>
      </c>
      <c r="X18" s="6"/>
      <c r="Y18" s="39" t="str">
        <f>IF(X18="","",IFERROR(_xlfn.XLOOKUP(X18,Lookups!$H:$H,Lookups!$I:$I,""),""))</f>
        <v/>
      </c>
      <c r="Z18" s="6"/>
      <c r="AA18" s="6"/>
      <c r="AB18" s="8"/>
      <c r="AC18" s="8"/>
      <c r="AD18" s="39" t="str">
        <f t="shared" si="0"/>
        <v/>
      </c>
      <c r="AE18" s="6"/>
      <c r="AF18" s="6"/>
      <c r="AG18" s="6"/>
      <c r="AH18" s="39" t="str">
        <f>IF(AG18="","",IFERROR(_xlfn.XLOOKUP(AG18,Lookups!$H$2:$H$103,Lookups!$I$2:$I$103,""),""))</f>
        <v/>
      </c>
      <c r="AI18" s="6"/>
      <c r="AJ18" s="47"/>
      <c r="AK18" s="8"/>
    </row>
    <row r="19" spans="1:37" x14ac:dyDescent="0.25">
      <c r="A19" s="6"/>
      <c r="B19" s="6"/>
      <c r="C19" s="6"/>
      <c r="D19" s="8"/>
      <c r="E19" s="8"/>
      <c r="F19" s="6"/>
      <c r="G19" s="6"/>
      <c r="H19" s="6"/>
      <c r="I19" s="6"/>
      <c r="J19" s="6"/>
      <c r="K19" s="8"/>
      <c r="L19" s="6"/>
      <c r="M19" s="8"/>
      <c r="N19" s="8"/>
      <c r="O19" s="6"/>
      <c r="P19" s="6"/>
      <c r="Q19" s="6"/>
      <c r="R19" s="8"/>
      <c r="S19" s="6"/>
      <c r="T19" s="6"/>
      <c r="U19" s="6"/>
      <c r="V19" s="6"/>
      <c r="W19" s="64" t="str">
        <f>IF(X19="","",IFERROR(_xlfn.XLOOKUP(X19,Lookups!$H:$H,Lookups!$G:$G,""),""))</f>
        <v/>
      </c>
      <c r="X19" s="6"/>
      <c r="Y19" s="39" t="str">
        <f>IF(X19="","",IFERROR(_xlfn.XLOOKUP(X19,Lookups!$H:$H,Lookups!$I:$I,""),""))</f>
        <v/>
      </c>
      <c r="Z19" s="6"/>
      <c r="AA19" s="6"/>
      <c r="AB19" s="8"/>
      <c r="AC19" s="8"/>
      <c r="AD19" s="39" t="str">
        <f t="shared" si="0"/>
        <v/>
      </c>
      <c r="AE19" s="6"/>
      <c r="AF19" s="6"/>
      <c r="AG19" s="6"/>
      <c r="AH19" s="39" t="str">
        <f>IF(AG19="","",IFERROR(_xlfn.XLOOKUP(AG19,Lookups!$H$2:$H$103,Lookups!$I$2:$I$103,""),""))</f>
        <v/>
      </c>
      <c r="AI19" s="6"/>
      <c r="AJ19" s="47"/>
      <c r="AK19" s="8"/>
    </row>
    <row r="20" spans="1:37" x14ac:dyDescent="0.25">
      <c r="A20" s="6"/>
      <c r="B20" s="6"/>
      <c r="C20" s="6"/>
      <c r="D20" s="8"/>
      <c r="E20" s="8"/>
      <c r="F20" s="6"/>
      <c r="G20" s="6"/>
      <c r="H20" s="6"/>
      <c r="I20" s="6"/>
      <c r="J20" s="6"/>
      <c r="K20" s="8"/>
      <c r="L20" s="6"/>
      <c r="M20" s="8"/>
      <c r="N20" s="8"/>
      <c r="O20" s="6"/>
      <c r="P20" s="6"/>
      <c r="Q20" s="6"/>
      <c r="R20" s="8"/>
      <c r="S20" s="6"/>
      <c r="T20" s="6"/>
      <c r="U20" s="6"/>
      <c r="V20" s="6"/>
      <c r="W20" s="64" t="str">
        <f>IF(X20="","",IFERROR(_xlfn.XLOOKUP(X20,Lookups!$H:$H,Lookups!$G:$G,""),""))</f>
        <v/>
      </c>
      <c r="X20" s="6"/>
      <c r="Y20" s="39" t="str">
        <f>IF(X20="","",IFERROR(_xlfn.XLOOKUP(X20,Lookups!$H:$H,Lookups!$I:$I,""),""))</f>
        <v/>
      </c>
      <c r="Z20" s="6"/>
      <c r="AA20" s="6"/>
      <c r="AB20" s="8"/>
      <c r="AC20" s="8"/>
      <c r="AD20" s="39" t="str">
        <f t="shared" si="0"/>
        <v/>
      </c>
      <c r="AE20" s="6"/>
      <c r="AF20" s="6"/>
      <c r="AG20" s="6"/>
      <c r="AH20" s="39" t="str">
        <f>IF(AG20="","",IFERROR(_xlfn.XLOOKUP(AG20,Lookups!$H$2:$H$103,Lookups!$I$2:$I$103,""),""))</f>
        <v/>
      </c>
      <c r="AI20" s="6"/>
      <c r="AJ20" s="47"/>
      <c r="AK20" s="8"/>
    </row>
    <row r="21" spans="1:37" x14ac:dyDescent="0.25">
      <c r="A21" s="6"/>
      <c r="B21" s="6"/>
      <c r="C21" s="6"/>
      <c r="D21" s="8"/>
      <c r="E21" s="8"/>
      <c r="F21" s="6"/>
      <c r="G21" s="6"/>
      <c r="H21" s="6"/>
      <c r="I21" s="6"/>
      <c r="J21" s="6"/>
      <c r="K21" s="8"/>
      <c r="L21" s="6"/>
      <c r="M21" s="8"/>
      <c r="N21" s="8"/>
      <c r="O21" s="6"/>
      <c r="P21" s="6"/>
      <c r="Q21" s="6"/>
      <c r="R21" s="8"/>
      <c r="S21" s="6"/>
      <c r="T21" s="6"/>
      <c r="U21" s="6"/>
      <c r="V21" s="6"/>
      <c r="W21" s="64" t="str">
        <f>IF(X21="","",IFERROR(_xlfn.XLOOKUP(X21,Lookups!$H:$H,Lookups!$G:$G,""),""))</f>
        <v/>
      </c>
      <c r="X21" s="6"/>
      <c r="Y21" s="39" t="str">
        <f>IF(X21="","",IFERROR(_xlfn.XLOOKUP(X21,Lookups!$H:$H,Lookups!$I:$I,""),""))</f>
        <v/>
      </c>
      <c r="Z21" s="6"/>
      <c r="AA21" s="6"/>
      <c r="AB21" s="8"/>
      <c r="AC21" s="8"/>
      <c r="AD21" s="39" t="str">
        <f t="shared" si="0"/>
        <v/>
      </c>
      <c r="AE21" s="6"/>
      <c r="AF21" s="6"/>
      <c r="AG21" s="6"/>
      <c r="AH21" s="39" t="str">
        <f>IF(AG21="","",IFERROR(_xlfn.XLOOKUP(AG21,Lookups!$H$2:$H$103,Lookups!$I$2:$I$103,""),""))</f>
        <v/>
      </c>
      <c r="AI21" s="6"/>
      <c r="AJ21" s="47"/>
      <c r="AK21" s="8"/>
    </row>
    <row r="22" spans="1:37" x14ac:dyDescent="0.25">
      <c r="A22" s="6"/>
      <c r="B22" s="6"/>
      <c r="C22" s="6"/>
      <c r="D22" s="8"/>
      <c r="E22" s="8"/>
      <c r="F22" s="6"/>
      <c r="G22" s="6"/>
      <c r="H22" s="6"/>
      <c r="I22" s="6"/>
      <c r="J22" s="6"/>
      <c r="K22" s="8"/>
      <c r="L22" s="6"/>
      <c r="M22" s="8"/>
      <c r="N22" s="8"/>
      <c r="O22" s="6"/>
      <c r="P22" s="6"/>
      <c r="Q22" s="6"/>
      <c r="R22" s="8"/>
      <c r="S22" s="6"/>
      <c r="T22" s="6"/>
      <c r="U22" s="6"/>
      <c r="V22" s="6"/>
      <c r="W22" s="64" t="str">
        <f>IF(X22="","",IFERROR(_xlfn.XLOOKUP(X22,Lookups!$H:$H,Lookups!$G:$G,""),""))</f>
        <v/>
      </c>
      <c r="X22" s="6"/>
      <c r="Y22" s="39" t="str">
        <f>IF(X22="","",IFERROR(_xlfn.XLOOKUP(X22,Lookups!$H:$H,Lookups!$I:$I,""),""))</f>
        <v/>
      </c>
      <c r="Z22" s="6"/>
      <c r="AA22" s="6"/>
      <c r="AB22" s="8"/>
      <c r="AC22" s="8"/>
      <c r="AD22" s="39" t="str">
        <f t="shared" si="0"/>
        <v/>
      </c>
      <c r="AE22" s="6"/>
      <c r="AF22" s="6"/>
      <c r="AG22" s="6"/>
      <c r="AH22" s="39" t="str">
        <f>IF(AG22="","",IFERROR(_xlfn.XLOOKUP(AG22,Lookups!$H$2:$H$103,Lookups!$I$2:$I$103,""),""))</f>
        <v/>
      </c>
      <c r="AI22" s="6"/>
      <c r="AJ22" s="47"/>
      <c r="AK22" s="8"/>
    </row>
    <row r="23" spans="1:37" x14ac:dyDescent="0.25">
      <c r="A23" s="6"/>
      <c r="B23" s="6"/>
      <c r="C23" s="6"/>
      <c r="D23" s="8"/>
      <c r="E23" s="8"/>
      <c r="F23" s="6"/>
      <c r="G23" s="6"/>
      <c r="H23" s="6"/>
      <c r="I23" s="6"/>
      <c r="J23" s="6"/>
      <c r="K23" s="8"/>
      <c r="L23" s="6"/>
      <c r="M23" s="8"/>
      <c r="N23" s="8"/>
      <c r="O23" s="6"/>
      <c r="P23" s="6"/>
      <c r="Q23" s="6"/>
      <c r="R23" s="8"/>
      <c r="S23" s="6"/>
      <c r="T23" s="6"/>
      <c r="U23" s="6"/>
      <c r="V23" s="6"/>
      <c r="W23" s="64" t="str">
        <f>IF(X23="","",IFERROR(_xlfn.XLOOKUP(X23,Lookups!$H:$H,Lookups!$G:$G,""),""))</f>
        <v/>
      </c>
      <c r="X23" s="6"/>
      <c r="Y23" s="39" t="str">
        <f>IF(X23="","",IFERROR(_xlfn.XLOOKUP(X23,Lookups!$H:$H,Lookups!$I:$I,""),""))</f>
        <v/>
      </c>
      <c r="Z23" s="6"/>
      <c r="AA23" s="6"/>
      <c r="AB23" s="8"/>
      <c r="AC23" s="8"/>
      <c r="AD23" s="39" t="str">
        <f t="shared" si="0"/>
        <v/>
      </c>
      <c r="AE23" s="6"/>
      <c r="AF23" s="6"/>
      <c r="AG23" s="6"/>
      <c r="AH23" s="39" t="str">
        <f>IF(AG23="","",IFERROR(_xlfn.XLOOKUP(AG23,Lookups!$H$2:$H$103,Lookups!$I$2:$I$103,""),""))</f>
        <v/>
      </c>
      <c r="AI23" s="6"/>
      <c r="AJ23" s="47"/>
      <c r="AK23" s="8"/>
    </row>
    <row r="24" spans="1:37" x14ac:dyDescent="0.25">
      <c r="A24" s="6"/>
      <c r="B24" s="6"/>
      <c r="C24" s="6"/>
      <c r="D24" s="8"/>
      <c r="E24" s="8"/>
      <c r="F24" s="6"/>
      <c r="G24" s="6"/>
      <c r="H24" s="6"/>
      <c r="I24" s="6"/>
      <c r="J24" s="6"/>
      <c r="K24" s="8"/>
      <c r="L24" s="6"/>
      <c r="M24" s="8"/>
      <c r="N24" s="8"/>
      <c r="O24" s="6"/>
      <c r="P24" s="6"/>
      <c r="Q24" s="6"/>
      <c r="R24" s="8"/>
      <c r="S24" s="6"/>
      <c r="T24" s="6"/>
      <c r="U24" s="6"/>
      <c r="V24" s="6"/>
      <c r="W24" s="64" t="str">
        <f>IF(X24="","",IFERROR(_xlfn.XLOOKUP(X24,Lookups!$H:$H,Lookups!$G:$G,""),""))</f>
        <v/>
      </c>
      <c r="X24" s="6"/>
      <c r="Y24" s="39" t="str">
        <f>IF(X24="","",IFERROR(_xlfn.XLOOKUP(X24,Lookups!$H:$H,Lookups!$I:$I,""),""))</f>
        <v/>
      </c>
      <c r="Z24" s="6"/>
      <c r="AA24" s="6"/>
      <c r="AB24" s="8"/>
      <c r="AC24" s="8"/>
      <c r="AD24" s="39" t="str">
        <f t="shared" si="0"/>
        <v/>
      </c>
      <c r="AE24" s="6"/>
      <c r="AF24" s="6"/>
      <c r="AG24" s="6"/>
      <c r="AH24" s="39" t="str">
        <f>IF(AG24="","",IFERROR(_xlfn.XLOOKUP(AG24,Lookups!$H$2:$H$103,Lookups!$I$2:$I$103,""),""))</f>
        <v/>
      </c>
      <c r="AI24" s="6"/>
      <c r="AJ24" s="47"/>
      <c r="AK24" s="8"/>
    </row>
    <row r="25" spans="1:37" x14ac:dyDescent="0.25">
      <c r="A25" s="6"/>
      <c r="B25" s="6"/>
      <c r="C25" s="6"/>
      <c r="D25" s="8"/>
      <c r="E25" s="8"/>
      <c r="F25" s="6"/>
      <c r="G25" s="6"/>
      <c r="H25" s="6"/>
      <c r="I25" s="6"/>
      <c r="J25" s="6"/>
      <c r="K25" s="8"/>
      <c r="L25" s="6"/>
      <c r="M25" s="8"/>
      <c r="N25" s="8"/>
      <c r="O25" s="6"/>
      <c r="P25" s="6"/>
      <c r="Q25" s="6"/>
      <c r="R25" s="8"/>
      <c r="S25" s="6"/>
      <c r="T25" s="6"/>
      <c r="U25" s="6"/>
      <c r="V25" s="6"/>
      <c r="W25" s="64" t="str">
        <f>IF(X25="","",IFERROR(_xlfn.XLOOKUP(X25,Lookups!$H:$H,Lookups!$G:$G,""),""))</f>
        <v/>
      </c>
      <c r="X25" s="6"/>
      <c r="Y25" s="39" t="str">
        <f>IF(X25="","",IFERROR(_xlfn.XLOOKUP(X25,Lookups!$H:$H,Lookups!$I:$I,""),""))</f>
        <v/>
      </c>
      <c r="Z25" s="6"/>
      <c r="AA25" s="6"/>
      <c r="AB25" s="8"/>
      <c r="AC25" s="8"/>
      <c r="AD25" s="39" t="str">
        <f t="shared" si="0"/>
        <v/>
      </c>
      <c r="AE25" s="6"/>
      <c r="AF25" s="6"/>
      <c r="AG25" s="6"/>
      <c r="AH25" s="39" t="str">
        <f>IF(AG25="","",IFERROR(_xlfn.XLOOKUP(AG25,Lookups!$H$2:$H$103,Lookups!$I$2:$I$103,""),""))</f>
        <v/>
      </c>
      <c r="AI25" s="6"/>
      <c r="AJ25" s="47"/>
      <c r="AK25" s="8"/>
    </row>
    <row r="26" spans="1:37" x14ac:dyDescent="0.25">
      <c r="A26" s="6"/>
      <c r="B26" s="6"/>
      <c r="C26" s="6"/>
      <c r="D26" s="8"/>
      <c r="E26" s="8"/>
      <c r="F26" s="6"/>
      <c r="G26" s="6"/>
      <c r="H26" s="6"/>
      <c r="I26" s="6"/>
      <c r="J26" s="6"/>
      <c r="K26" s="8"/>
      <c r="L26" s="6"/>
      <c r="M26" s="8"/>
      <c r="N26" s="8"/>
      <c r="O26" s="6"/>
      <c r="P26" s="6"/>
      <c r="Q26" s="6"/>
      <c r="R26" s="8"/>
      <c r="S26" s="6"/>
      <c r="T26" s="6"/>
      <c r="U26" s="6"/>
      <c r="V26" s="6"/>
      <c r="W26" s="64" t="str">
        <f>IF(X26="","",IFERROR(_xlfn.XLOOKUP(X26,Lookups!$H:$H,Lookups!$G:$G,""),""))</f>
        <v/>
      </c>
      <c r="X26" s="6"/>
      <c r="Y26" s="39" t="str">
        <f>IF(X26="","",IFERROR(_xlfn.XLOOKUP(X26,Lookups!$H:$H,Lookups!$I:$I,""),""))</f>
        <v/>
      </c>
      <c r="Z26" s="6"/>
      <c r="AA26" s="6"/>
      <c r="AB26" s="8"/>
      <c r="AC26" s="8"/>
      <c r="AD26" s="39" t="str">
        <f t="shared" si="0"/>
        <v/>
      </c>
      <c r="AE26" s="6"/>
      <c r="AF26" s="6"/>
      <c r="AG26" s="6"/>
      <c r="AH26" s="39" t="str">
        <f>IF(AG26="","",IFERROR(_xlfn.XLOOKUP(AG26,Lookups!$H$2:$H$103,Lookups!$I$2:$I$103,""),""))</f>
        <v/>
      </c>
      <c r="AI26" s="6"/>
      <c r="AJ26" s="47"/>
      <c r="AK26" s="8"/>
    </row>
    <row r="27" spans="1:37" x14ac:dyDescent="0.25">
      <c r="A27" s="6"/>
      <c r="B27" s="6"/>
      <c r="C27" s="6"/>
      <c r="D27" s="8"/>
      <c r="E27" s="8"/>
      <c r="F27" s="6"/>
      <c r="G27" s="6"/>
      <c r="H27" s="6"/>
      <c r="I27" s="6"/>
      <c r="J27" s="6"/>
      <c r="K27" s="8"/>
      <c r="L27" s="6"/>
      <c r="M27" s="8"/>
      <c r="N27" s="8"/>
      <c r="O27" s="6"/>
      <c r="P27" s="6"/>
      <c r="Q27" s="6"/>
      <c r="R27" s="8"/>
      <c r="S27" s="6"/>
      <c r="T27" s="6"/>
      <c r="U27" s="6"/>
      <c r="V27" s="6"/>
      <c r="W27" s="64" t="str">
        <f>IF(X27="","",IFERROR(_xlfn.XLOOKUP(X27,Lookups!$H:$H,Lookups!$G:$G,""),""))</f>
        <v/>
      </c>
      <c r="X27" s="6"/>
      <c r="Y27" s="39" t="str">
        <f>IF(X27="","",IFERROR(_xlfn.XLOOKUP(X27,Lookups!$H:$H,Lookups!$I:$I,""),""))</f>
        <v/>
      </c>
      <c r="Z27" s="6"/>
      <c r="AA27" s="6"/>
      <c r="AB27" s="8"/>
      <c r="AC27" s="8"/>
      <c r="AD27" s="39" t="str">
        <f t="shared" si="0"/>
        <v/>
      </c>
      <c r="AE27" s="6"/>
      <c r="AF27" s="6"/>
      <c r="AG27" s="6"/>
      <c r="AH27" s="39" t="str">
        <f>IF(AG27="","",IFERROR(_xlfn.XLOOKUP(AG27,Lookups!$H$2:$H$103,Lookups!$I$2:$I$103,""),""))</f>
        <v/>
      </c>
      <c r="AI27" s="6"/>
      <c r="AJ27" s="47"/>
      <c r="AK27" s="8"/>
    </row>
    <row r="28" spans="1:37" x14ac:dyDescent="0.25">
      <c r="A28" s="6"/>
      <c r="B28" s="6"/>
      <c r="C28" s="6"/>
      <c r="D28" s="8"/>
      <c r="E28" s="8"/>
      <c r="F28" s="6"/>
      <c r="G28" s="6"/>
      <c r="H28" s="6"/>
      <c r="I28" s="6"/>
      <c r="J28" s="6"/>
      <c r="K28" s="8"/>
      <c r="L28" s="6"/>
      <c r="M28" s="8"/>
      <c r="N28" s="8"/>
      <c r="O28" s="6"/>
      <c r="P28" s="6"/>
      <c r="Q28" s="6"/>
      <c r="R28" s="8"/>
      <c r="S28" s="6"/>
      <c r="T28" s="6"/>
      <c r="U28" s="6"/>
      <c r="V28" s="6"/>
      <c r="W28" s="64" t="str">
        <f>IF(X28="","",IFERROR(_xlfn.XLOOKUP(X28,Lookups!$H:$H,Lookups!$G:$G,""),""))</f>
        <v/>
      </c>
      <c r="X28" s="6"/>
      <c r="Y28" s="39" t="str">
        <f>IF(X28="","",IFERROR(_xlfn.XLOOKUP(X28,Lookups!$H:$H,Lookups!$I:$I,""),""))</f>
        <v/>
      </c>
      <c r="Z28" s="6"/>
      <c r="AA28" s="6"/>
      <c r="AB28" s="8"/>
      <c r="AC28" s="8"/>
      <c r="AD28" s="39" t="str">
        <f t="shared" si="0"/>
        <v/>
      </c>
      <c r="AE28" s="6"/>
      <c r="AF28" s="6"/>
      <c r="AG28" s="6"/>
      <c r="AH28" s="39" t="str">
        <f>IF(AG28="","",IFERROR(_xlfn.XLOOKUP(AG28,Lookups!$H$2:$H$103,Lookups!$I$2:$I$103,""),""))</f>
        <v/>
      </c>
      <c r="AI28" s="6"/>
      <c r="AJ28" s="47"/>
      <c r="AK28" s="8"/>
    </row>
    <row r="29" spans="1:37" x14ac:dyDescent="0.25">
      <c r="A29" s="6"/>
      <c r="B29" s="6"/>
      <c r="C29" s="6"/>
      <c r="D29" s="8"/>
      <c r="E29" s="8"/>
      <c r="F29" s="6"/>
      <c r="G29" s="6"/>
      <c r="H29" s="6"/>
      <c r="I29" s="6"/>
      <c r="J29" s="6"/>
      <c r="K29" s="8"/>
      <c r="L29" s="6"/>
      <c r="M29" s="8"/>
      <c r="N29" s="8"/>
      <c r="O29" s="6"/>
      <c r="P29" s="6"/>
      <c r="Q29" s="6"/>
      <c r="R29" s="8"/>
      <c r="S29" s="6"/>
      <c r="T29" s="6"/>
      <c r="U29" s="6"/>
      <c r="V29" s="6"/>
      <c r="W29" s="64" t="str">
        <f>IF(X29="","",IFERROR(_xlfn.XLOOKUP(X29,Lookups!$H:$H,Lookups!$G:$G,""),""))</f>
        <v/>
      </c>
      <c r="X29" s="6"/>
      <c r="Y29" s="39" t="str">
        <f>IF(X29="","",IFERROR(_xlfn.XLOOKUP(X29,Lookups!$H:$H,Lookups!$I:$I,""),""))</f>
        <v/>
      </c>
      <c r="Z29" s="6"/>
      <c r="AA29" s="6"/>
      <c r="AB29" s="8"/>
      <c r="AC29" s="8"/>
      <c r="AD29" s="39" t="str">
        <f t="shared" si="0"/>
        <v/>
      </c>
      <c r="AE29" s="6"/>
      <c r="AF29" s="6"/>
      <c r="AG29" s="6"/>
      <c r="AH29" s="39" t="str">
        <f>IF(AG29="","",IFERROR(_xlfn.XLOOKUP(AG29,Lookups!$H$2:$H$103,Lookups!$I$2:$I$103,""),""))</f>
        <v/>
      </c>
      <c r="AI29" s="6"/>
      <c r="AJ29" s="47"/>
      <c r="AK29" s="8"/>
    </row>
    <row r="30" spans="1:37" x14ac:dyDescent="0.25">
      <c r="A30" s="6"/>
      <c r="B30" s="6"/>
      <c r="C30" s="6"/>
      <c r="D30" s="8"/>
      <c r="E30" s="8"/>
      <c r="F30" s="6"/>
      <c r="G30" s="6"/>
      <c r="H30" s="6"/>
      <c r="I30" s="6"/>
      <c r="J30" s="6"/>
      <c r="K30" s="8"/>
      <c r="L30" s="6"/>
      <c r="M30" s="8"/>
      <c r="N30" s="8"/>
      <c r="O30" s="6"/>
      <c r="P30" s="6"/>
      <c r="Q30" s="6"/>
      <c r="R30" s="8"/>
      <c r="S30" s="6"/>
      <c r="T30" s="6"/>
      <c r="U30" s="6"/>
      <c r="V30" s="6"/>
      <c r="W30" s="64" t="str">
        <f>IF(X30="","",IFERROR(_xlfn.XLOOKUP(X30,Lookups!$H:$H,Lookups!$G:$G,""),""))</f>
        <v/>
      </c>
      <c r="X30" s="6"/>
      <c r="Y30" s="39" t="str">
        <f>IF(X30="","",IFERROR(_xlfn.XLOOKUP(X30,Lookups!$H:$H,Lookups!$I:$I,""),""))</f>
        <v/>
      </c>
      <c r="Z30" s="6"/>
      <c r="AA30" s="6"/>
      <c r="AB30" s="8"/>
      <c r="AC30" s="8"/>
      <c r="AD30" s="39" t="str">
        <f t="shared" si="0"/>
        <v/>
      </c>
      <c r="AE30" s="6"/>
      <c r="AF30" s="6"/>
      <c r="AG30" s="6"/>
      <c r="AH30" s="39" t="str">
        <f>IF(AG30="","",IFERROR(_xlfn.XLOOKUP(AG30,Lookups!$H$2:$H$103,Lookups!$I$2:$I$103,""),""))</f>
        <v/>
      </c>
      <c r="AI30" s="6"/>
      <c r="AJ30" s="47"/>
      <c r="AK30" s="8"/>
    </row>
    <row r="31" spans="1:37" x14ac:dyDescent="0.25">
      <c r="A31" s="6"/>
      <c r="B31" s="6"/>
      <c r="C31" s="6"/>
      <c r="D31" s="8"/>
      <c r="E31" s="8"/>
      <c r="F31" s="6"/>
      <c r="G31" s="6"/>
      <c r="H31" s="6"/>
      <c r="I31" s="6"/>
      <c r="J31" s="6"/>
      <c r="K31" s="8"/>
      <c r="L31" s="6"/>
      <c r="M31" s="8"/>
      <c r="N31" s="8"/>
      <c r="O31" s="6"/>
      <c r="P31" s="6"/>
      <c r="Q31" s="6"/>
      <c r="R31" s="8"/>
      <c r="S31" s="6"/>
      <c r="T31" s="6"/>
      <c r="U31" s="6"/>
      <c r="V31" s="6"/>
      <c r="W31" s="64" t="str">
        <f>IF(X31="","",IFERROR(_xlfn.XLOOKUP(X31,Lookups!$H:$H,Lookups!$G:$G,""),""))</f>
        <v/>
      </c>
      <c r="X31" s="6"/>
      <c r="Y31" s="39" t="str">
        <f>IF(X31="","",IFERROR(_xlfn.XLOOKUP(X31,Lookups!$H:$H,Lookups!$I:$I,""),""))</f>
        <v/>
      </c>
      <c r="Z31" s="6"/>
      <c r="AA31" s="6"/>
      <c r="AB31" s="8"/>
      <c r="AC31" s="8"/>
      <c r="AD31" s="39" t="str">
        <f t="shared" si="0"/>
        <v/>
      </c>
      <c r="AE31" s="6"/>
      <c r="AF31" s="6"/>
      <c r="AG31" s="6"/>
      <c r="AH31" s="39" t="str">
        <f>IF(AG31="","",IFERROR(_xlfn.XLOOKUP(AG31,Lookups!$H$2:$H$103,Lookups!$I$2:$I$103,""),""))</f>
        <v/>
      </c>
      <c r="AI31" s="6"/>
      <c r="AJ31" s="47"/>
      <c r="AK31" s="8"/>
    </row>
    <row r="32" spans="1:37" x14ac:dyDescent="0.25">
      <c r="A32" s="6"/>
      <c r="B32" s="6"/>
      <c r="C32" s="6"/>
      <c r="D32" s="8"/>
      <c r="E32" s="8"/>
      <c r="F32" s="6"/>
      <c r="G32" s="6"/>
      <c r="H32" s="6"/>
      <c r="I32" s="6"/>
      <c r="J32" s="6"/>
      <c r="K32" s="8"/>
      <c r="L32" s="6"/>
      <c r="M32" s="8"/>
      <c r="N32" s="8"/>
      <c r="O32" s="6"/>
      <c r="P32" s="6"/>
      <c r="Q32" s="6"/>
      <c r="R32" s="8"/>
      <c r="S32" s="6"/>
      <c r="T32" s="6"/>
      <c r="U32" s="6"/>
      <c r="V32" s="6"/>
      <c r="W32" s="64" t="str">
        <f>IF(X32="","",IFERROR(_xlfn.XLOOKUP(X32,Lookups!$H:$H,Lookups!$G:$G,""),""))</f>
        <v/>
      </c>
      <c r="X32" s="6"/>
      <c r="Y32" s="39" t="str">
        <f>IF(X32="","",IFERROR(_xlfn.XLOOKUP(X32,Lookups!$H:$H,Lookups!$I:$I,""),""))</f>
        <v/>
      </c>
      <c r="Z32" s="6"/>
      <c r="AA32" s="6"/>
      <c r="AB32" s="8"/>
      <c r="AC32" s="8"/>
      <c r="AD32" s="39" t="str">
        <f t="shared" si="0"/>
        <v/>
      </c>
      <c r="AE32" s="6"/>
      <c r="AF32" s="6"/>
      <c r="AG32" s="6"/>
      <c r="AH32" s="39" t="str">
        <f>IF(AG32="","",IFERROR(_xlfn.XLOOKUP(AG32,Lookups!$H$2:$H$103,Lookups!$I$2:$I$103,""),""))</f>
        <v/>
      </c>
      <c r="AI32" s="6"/>
      <c r="AJ32" s="47"/>
      <c r="AK32" s="8"/>
    </row>
    <row r="33" spans="1:37" x14ac:dyDescent="0.25">
      <c r="A33" s="6"/>
      <c r="B33" s="6"/>
      <c r="C33" s="6"/>
      <c r="D33" s="8"/>
      <c r="E33" s="8"/>
      <c r="F33" s="6"/>
      <c r="G33" s="6"/>
      <c r="H33" s="6"/>
      <c r="I33" s="6"/>
      <c r="J33" s="6"/>
      <c r="K33" s="8"/>
      <c r="L33" s="6"/>
      <c r="M33" s="8"/>
      <c r="N33" s="8"/>
      <c r="O33" s="6"/>
      <c r="P33" s="6"/>
      <c r="Q33" s="6"/>
      <c r="R33" s="8"/>
      <c r="S33" s="6"/>
      <c r="T33" s="6"/>
      <c r="U33" s="6"/>
      <c r="V33" s="6"/>
      <c r="W33" s="64" t="str">
        <f>IF(X33="","",IFERROR(_xlfn.XLOOKUP(X33,Lookups!$H:$H,Lookups!$G:$G,""),""))</f>
        <v/>
      </c>
      <c r="X33" s="6"/>
      <c r="Y33" s="39" t="str">
        <f>IF(X33="","",IFERROR(_xlfn.XLOOKUP(X33,Lookups!$H:$H,Lookups!$I:$I,""),""))</f>
        <v/>
      </c>
      <c r="Z33" s="6"/>
      <c r="AA33" s="6"/>
      <c r="AB33" s="8"/>
      <c r="AC33" s="8"/>
      <c r="AD33" s="39" t="str">
        <f t="shared" si="0"/>
        <v/>
      </c>
      <c r="AE33" s="6"/>
      <c r="AF33" s="6"/>
      <c r="AG33" s="6"/>
      <c r="AH33" s="39" t="str">
        <f>IF(AG33="","",IFERROR(_xlfn.XLOOKUP(AG33,Lookups!$H$2:$H$103,Lookups!$I$2:$I$103,""),""))</f>
        <v/>
      </c>
      <c r="AI33" s="6"/>
      <c r="AJ33" s="47"/>
      <c r="AK33" s="8"/>
    </row>
    <row r="34" spans="1:37" x14ac:dyDescent="0.25">
      <c r="A34" s="6"/>
      <c r="B34" s="6"/>
      <c r="C34" s="6"/>
      <c r="D34" s="8"/>
      <c r="E34" s="8"/>
      <c r="F34" s="6"/>
      <c r="G34" s="6"/>
      <c r="H34" s="6"/>
      <c r="I34" s="6"/>
      <c r="J34" s="6"/>
      <c r="K34" s="8"/>
      <c r="L34" s="6"/>
      <c r="M34" s="8"/>
      <c r="N34" s="8"/>
      <c r="O34" s="6"/>
      <c r="P34" s="6"/>
      <c r="Q34" s="6"/>
      <c r="R34" s="8"/>
      <c r="S34" s="6"/>
      <c r="T34" s="6"/>
      <c r="U34" s="6"/>
      <c r="V34" s="6"/>
      <c r="W34" s="64" t="str">
        <f>IF(X34="","",IFERROR(_xlfn.XLOOKUP(X34,Lookups!$H:$H,Lookups!$G:$G,""),""))</f>
        <v/>
      </c>
      <c r="X34" s="6"/>
      <c r="Y34" s="39" t="str">
        <f>IF(X34="","",IFERROR(_xlfn.XLOOKUP(X34,Lookups!$H:$H,Lookups!$I:$I,""),""))</f>
        <v/>
      </c>
      <c r="Z34" s="6"/>
      <c r="AA34" s="6"/>
      <c r="AB34" s="8"/>
      <c r="AC34" s="8"/>
      <c r="AD34" s="39" t="str">
        <f t="shared" si="0"/>
        <v/>
      </c>
      <c r="AE34" s="6"/>
      <c r="AF34" s="6"/>
      <c r="AG34" s="6"/>
      <c r="AH34" s="39" t="str">
        <f>IF(AG34="","",IFERROR(_xlfn.XLOOKUP(AG34,Lookups!$H$2:$H$103,Lookups!$I$2:$I$103,""),""))</f>
        <v/>
      </c>
      <c r="AI34" s="6"/>
      <c r="AJ34" s="47"/>
      <c r="AK34" s="8"/>
    </row>
    <row r="35" spans="1:37" x14ac:dyDescent="0.25">
      <c r="A35" s="6"/>
      <c r="B35" s="6"/>
      <c r="C35" s="6"/>
      <c r="D35" s="8"/>
      <c r="E35" s="8"/>
      <c r="F35" s="6"/>
      <c r="G35" s="6"/>
      <c r="H35" s="6"/>
      <c r="I35" s="6"/>
      <c r="J35" s="6"/>
      <c r="K35" s="8"/>
      <c r="L35" s="6"/>
      <c r="M35" s="8"/>
      <c r="N35" s="8"/>
      <c r="O35" s="6"/>
      <c r="P35" s="6"/>
      <c r="Q35" s="6"/>
      <c r="R35" s="8"/>
      <c r="S35" s="6"/>
      <c r="T35" s="6"/>
      <c r="U35" s="6"/>
      <c r="V35" s="6"/>
      <c r="W35" s="64" t="str">
        <f>IF(X35="","",IFERROR(_xlfn.XLOOKUP(X35,Lookups!$H:$H,Lookups!$G:$G,""),""))</f>
        <v/>
      </c>
      <c r="X35" s="6"/>
      <c r="Y35" s="39" t="str">
        <f>IF(X35="","",IFERROR(_xlfn.XLOOKUP(X35,Lookups!$H:$H,Lookups!$I:$I,""),""))</f>
        <v/>
      </c>
      <c r="Z35" s="6"/>
      <c r="AA35" s="6"/>
      <c r="AB35" s="8"/>
      <c r="AC35" s="8"/>
      <c r="AD35" s="39" t="str">
        <f t="shared" si="0"/>
        <v/>
      </c>
      <c r="AE35" s="6"/>
      <c r="AF35" s="6"/>
      <c r="AG35" s="6"/>
      <c r="AH35" s="39" t="str">
        <f>IF(AG35="","",IFERROR(_xlfn.XLOOKUP(AG35,Lookups!$H$2:$H$103,Lookups!$I$2:$I$103,""),""))</f>
        <v/>
      </c>
      <c r="AI35" s="6"/>
      <c r="AJ35" s="47"/>
      <c r="AK35" s="8"/>
    </row>
    <row r="36" spans="1:37" x14ac:dyDescent="0.25">
      <c r="A36" s="6"/>
      <c r="B36" s="6"/>
      <c r="C36" s="6"/>
      <c r="D36" s="8"/>
      <c r="E36" s="8"/>
      <c r="F36" s="6"/>
      <c r="G36" s="6"/>
      <c r="H36" s="6"/>
      <c r="I36" s="6"/>
      <c r="J36" s="6"/>
      <c r="K36" s="8"/>
      <c r="L36" s="6"/>
      <c r="M36" s="8"/>
      <c r="N36" s="8"/>
      <c r="O36" s="6"/>
      <c r="P36" s="6"/>
      <c r="Q36" s="6"/>
      <c r="R36" s="8"/>
      <c r="S36" s="6"/>
      <c r="T36" s="6"/>
      <c r="U36" s="6"/>
      <c r="V36" s="6"/>
      <c r="W36" s="64" t="str">
        <f>IF(X36="","",IFERROR(_xlfn.XLOOKUP(X36,Lookups!$H:$H,Lookups!$G:$G,""),""))</f>
        <v/>
      </c>
      <c r="X36" s="6"/>
      <c r="Y36" s="39" t="str">
        <f>IF(X36="","",IFERROR(_xlfn.XLOOKUP(X36,Lookups!$H:$H,Lookups!$I:$I,""),""))</f>
        <v/>
      </c>
      <c r="Z36" s="6"/>
      <c r="AA36" s="6"/>
      <c r="AB36" s="8"/>
      <c r="AC36" s="8"/>
      <c r="AD36" s="39" t="str">
        <f t="shared" si="0"/>
        <v/>
      </c>
      <c r="AE36" s="6"/>
      <c r="AF36" s="6"/>
      <c r="AG36" s="6"/>
      <c r="AH36" s="39" t="str">
        <f>IF(AG36="","",IFERROR(_xlfn.XLOOKUP(AG36,Lookups!$H$2:$H$103,Lookups!$I$2:$I$103,""),""))</f>
        <v/>
      </c>
      <c r="AI36" s="6"/>
      <c r="AJ36" s="47"/>
      <c r="AK36" s="8"/>
    </row>
    <row r="37" spans="1:37" x14ac:dyDescent="0.25">
      <c r="A37" s="6"/>
      <c r="B37" s="6"/>
      <c r="C37" s="6"/>
      <c r="D37" s="8"/>
      <c r="E37" s="8"/>
      <c r="F37" s="6"/>
      <c r="G37" s="6"/>
      <c r="H37" s="6"/>
      <c r="I37" s="6"/>
      <c r="J37" s="6"/>
      <c r="K37" s="8"/>
      <c r="L37" s="6"/>
      <c r="M37" s="8"/>
      <c r="N37" s="8"/>
      <c r="O37" s="6"/>
      <c r="P37" s="6"/>
      <c r="Q37" s="6"/>
      <c r="R37" s="8"/>
      <c r="S37" s="6"/>
      <c r="T37" s="6"/>
      <c r="U37" s="6"/>
      <c r="V37" s="6"/>
      <c r="W37" s="64" t="str">
        <f>IF(X37="","",IFERROR(_xlfn.XLOOKUP(X37,Lookups!$H:$H,Lookups!$G:$G,""),""))</f>
        <v/>
      </c>
      <c r="X37" s="6"/>
      <c r="Y37" s="39" t="str">
        <f>IF(X37="","",IFERROR(_xlfn.XLOOKUP(X37,Lookups!$H:$H,Lookups!$I:$I,""),""))</f>
        <v/>
      </c>
      <c r="Z37" s="6"/>
      <c r="AA37" s="6"/>
      <c r="AB37" s="8"/>
      <c r="AC37" s="8"/>
      <c r="AD37" s="39" t="str">
        <f t="shared" si="0"/>
        <v/>
      </c>
      <c r="AE37" s="6"/>
      <c r="AF37" s="6"/>
      <c r="AG37" s="6"/>
      <c r="AH37" s="39" t="str">
        <f>IF(AG37="","",IFERROR(_xlfn.XLOOKUP(AG37,Lookups!$H$2:$H$103,Lookups!$I$2:$I$103,""),""))</f>
        <v/>
      </c>
      <c r="AI37" s="6"/>
      <c r="AJ37" s="47"/>
      <c r="AK37" s="8"/>
    </row>
    <row r="38" spans="1:37" x14ac:dyDescent="0.25">
      <c r="A38" s="6"/>
      <c r="B38" s="6"/>
      <c r="C38" s="6"/>
      <c r="D38" s="8"/>
      <c r="E38" s="8"/>
      <c r="F38" s="6"/>
      <c r="G38" s="6"/>
      <c r="H38" s="6"/>
      <c r="I38" s="6"/>
      <c r="J38" s="6"/>
      <c r="K38" s="8"/>
      <c r="L38" s="6"/>
      <c r="M38" s="8"/>
      <c r="N38" s="8"/>
      <c r="O38" s="6"/>
      <c r="P38" s="6"/>
      <c r="Q38" s="6"/>
      <c r="R38" s="8"/>
      <c r="S38" s="6"/>
      <c r="T38" s="6"/>
      <c r="U38" s="6"/>
      <c r="V38" s="6"/>
      <c r="W38" s="64" t="str">
        <f>IF(X38="","",IFERROR(_xlfn.XLOOKUP(X38,Lookups!$H:$H,Lookups!$G:$G,""),""))</f>
        <v/>
      </c>
      <c r="X38" s="6"/>
      <c r="Y38" s="39" t="str">
        <f>IF(X38="","",IFERROR(_xlfn.XLOOKUP(X38,Lookups!$H:$H,Lookups!$I:$I,""),""))</f>
        <v/>
      </c>
      <c r="Z38" s="6"/>
      <c r="AA38" s="6"/>
      <c r="AB38" s="8"/>
      <c r="AC38" s="8"/>
      <c r="AD38" s="39" t="str">
        <f t="shared" si="0"/>
        <v/>
      </c>
      <c r="AE38" s="6"/>
      <c r="AF38" s="6"/>
      <c r="AG38" s="6"/>
      <c r="AH38" s="39" t="str">
        <f>IF(AG38="","",IFERROR(_xlfn.XLOOKUP(AG38,Lookups!$H$2:$H$103,Lookups!$I$2:$I$103,""),""))</f>
        <v/>
      </c>
      <c r="AI38" s="6"/>
      <c r="AJ38" s="47"/>
      <c r="AK38" s="8"/>
    </row>
    <row r="39" spans="1:37" x14ac:dyDescent="0.25">
      <c r="A39" s="6"/>
      <c r="B39" s="6"/>
      <c r="C39" s="6"/>
      <c r="D39" s="8"/>
      <c r="E39" s="8"/>
      <c r="F39" s="6"/>
      <c r="G39" s="6"/>
      <c r="H39" s="6"/>
      <c r="I39" s="6"/>
      <c r="J39" s="6"/>
      <c r="K39" s="8"/>
      <c r="L39" s="6"/>
      <c r="M39" s="8"/>
      <c r="N39" s="8"/>
      <c r="O39" s="6"/>
      <c r="P39" s="6"/>
      <c r="Q39" s="6"/>
      <c r="R39" s="8"/>
      <c r="S39" s="6"/>
      <c r="T39" s="6"/>
      <c r="U39" s="6"/>
      <c r="V39" s="6"/>
      <c r="W39" s="64" t="str">
        <f>IF(X39="","",IFERROR(_xlfn.XLOOKUP(X39,Lookups!$H:$H,Lookups!$G:$G,""),""))</f>
        <v/>
      </c>
      <c r="X39" s="6"/>
      <c r="Y39" s="39" t="str">
        <f>IF(X39="","",IFERROR(_xlfn.XLOOKUP(X39,Lookups!$H:$H,Lookups!$I:$I,""),""))</f>
        <v/>
      </c>
      <c r="Z39" s="6"/>
      <c r="AA39" s="6"/>
      <c r="AB39" s="8"/>
      <c r="AC39" s="8"/>
      <c r="AD39" s="39" t="str">
        <f t="shared" si="0"/>
        <v/>
      </c>
      <c r="AE39" s="6"/>
      <c r="AF39" s="6"/>
      <c r="AG39" s="6"/>
      <c r="AH39" s="39" t="str">
        <f>IF(AG39="","",IFERROR(_xlfn.XLOOKUP(AG39,Lookups!$H$2:$H$103,Lookups!$I$2:$I$103,""),""))</f>
        <v/>
      </c>
      <c r="AI39" s="6"/>
      <c r="AJ39" s="47"/>
      <c r="AK39" s="8"/>
    </row>
    <row r="40" spans="1:37" x14ac:dyDescent="0.25">
      <c r="A40" s="6"/>
      <c r="B40" s="6"/>
      <c r="C40" s="6"/>
      <c r="D40" s="8"/>
      <c r="E40" s="8"/>
      <c r="F40" s="6"/>
      <c r="G40" s="6"/>
      <c r="H40" s="6"/>
      <c r="I40" s="6"/>
      <c r="J40" s="6"/>
      <c r="K40" s="8"/>
      <c r="L40" s="6"/>
      <c r="M40" s="8"/>
      <c r="N40" s="8"/>
      <c r="O40" s="6"/>
      <c r="P40" s="6"/>
      <c r="Q40" s="6"/>
      <c r="R40" s="8"/>
      <c r="S40" s="6"/>
      <c r="T40" s="6"/>
      <c r="U40" s="6"/>
      <c r="V40" s="6"/>
      <c r="W40" s="64" t="str">
        <f>IF(X40="","",IFERROR(_xlfn.XLOOKUP(X40,Lookups!$H:$H,Lookups!$G:$G,""),""))</f>
        <v/>
      </c>
      <c r="X40" s="6"/>
      <c r="Y40" s="39" t="str">
        <f>IF(X40="","",IFERROR(_xlfn.XLOOKUP(X40,Lookups!$H:$H,Lookups!$I:$I,""),""))</f>
        <v/>
      </c>
      <c r="Z40" s="6"/>
      <c r="AA40" s="6"/>
      <c r="AB40" s="8"/>
      <c r="AC40" s="8"/>
      <c r="AD40" s="39" t="str">
        <f t="shared" si="0"/>
        <v/>
      </c>
      <c r="AE40" s="6"/>
      <c r="AF40" s="6"/>
      <c r="AG40" s="6"/>
      <c r="AH40" s="39" t="str">
        <f>IF(AG40="","",IFERROR(_xlfn.XLOOKUP(AG40,Lookups!$H$2:$H$103,Lookups!$I$2:$I$103,""),""))</f>
        <v/>
      </c>
      <c r="AI40" s="6"/>
      <c r="AJ40" s="47"/>
      <c r="AK40" s="8"/>
    </row>
    <row r="41" spans="1:37" x14ac:dyDescent="0.25">
      <c r="A41" s="6"/>
      <c r="B41" s="6"/>
      <c r="C41" s="6"/>
      <c r="D41" s="8"/>
      <c r="E41" s="8"/>
      <c r="F41" s="6"/>
      <c r="G41" s="6"/>
      <c r="H41" s="6"/>
      <c r="I41" s="6"/>
      <c r="J41" s="6"/>
      <c r="K41" s="8"/>
      <c r="L41" s="6"/>
      <c r="M41" s="8"/>
      <c r="N41" s="8"/>
      <c r="O41" s="6"/>
      <c r="P41" s="6"/>
      <c r="Q41" s="6"/>
      <c r="R41" s="8"/>
      <c r="S41" s="6"/>
      <c r="T41" s="6"/>
      <c r="U41" s="6"/>
      <c r="V41" s="6"/>
      <c r="W41" s="64" t="str">
        <f>IF(X41="","",IFERROR(_xlfn.XLOOKUP(X41,Lookups!$H:$H,Lookups!$G:$G,""),""))</f>
        <v/>
      </c>
      <c r="X41" s="6"/>
      <c r="Y41" s="39" t="str">
        <f>IF(X41="","",IFERROR(_xlfn.XLOOKUP(X41,Lookups!$H:$H,Lookups!$I:$I,""),""))</f>
        <v/>
      </c>
      <c r="Z41" s="6"/>
      <c r="AA41" s="6"/>
      <c r="AB41" s="8"/>
      <c r="AC41" s="8"/>
      <c r="AD41" s="39" t="str">
        <f t="shared" si="0"/>
        <v/>
      </c>
      <c r="AE41" s="6"/>
      <c r="AF41" s="6"/>
      <c r="AG41" s="6"/>
      <c r="AH41" s="39" t="str">
        <f>IF(AG41="","",IFERROR(_xlfn.XLOOKUP(AG41,Lookups!$H$2:$H$103,Lookups!$I$2:$I$103,""),""))</f>
        <v/>
      </c>
      <c r="AI41" s="6"/>
      <c r="AJ41" s="47"/>
      <c r="AK41" s="8"/>
    </row>
    <row r="42" spans="1:37" x14ac:dyDescent="0.25">
      <c r="A42" s="6"/>
      <c r="B42" s="6"/>
      <c r="C42" s="6"/>
      <c r="D42" s="8"/>
      <c r="E42" s="8"/>
      <c r="F42" s="6"/>
      <c r="G42" s="6"/>
      <c r="H42" s="6"/>
      <c r="I42" s="6"/>
      <c r="J42" s="6"/>
      <c r="K42" s="8"/>
      <c r="L42" s="6"/>
      <c r="M42" s="8"/>
      <c r="N42" s="8"/>
      <c r="O42" s="6"/>
      <c r="P42" s="6"/>
      <c r="Q42" s="6"/>
      <c r="R42" s="8"/>
      <c r="S42" s="6"/>
      <c r="T42" s="6"/>
      <c r="U42" s="6"/>
      <c r="V42" s="6"/>
      <c r="W42" s="64" t="str">
        <f>IF(X42="","",IFERROR(_xlfn.XLOOKUP(X42,Lookups!$H:$H,Lookups!$G:$G,""),""))</f>
        <v/>
      </c>
      <c r="X42" s="6"/>
      <c r="Y42" s="39" t="str">
        <f>IF(X42="","",IFERROR(_xlfn.XLOOKUP(X42,Lookups!$H:$H,Lookups!$I:$I,""),""))</f>
        <v/>
      </c>
      <c r="Z42" s="6"/>
      <c r="AA42" s="6"/>
      <c r="AB42" s="8"/>
      <c r="AC42" s="8"/>
      <c r="AD42" s="39" t="str">
        <f t="shared" si="0"/>
        <v/>
      </c>
      <c r="AE42" s="6"/>
      <c r="AF42" s="6"/>
      <c r="AG42" s="6"/>
      <c r="AH42" s="39" t="str">
        <f>IF(AG42="","",IFERROR(_xlfn.XLOOKUP(AG42,Lookups!$H$2:$H$103,Lookups!$I$2:$I$103,""),""))</f>
        <v/>
      </c>
      <c r="AI42" s="6"/>
      <c r="AJ42" s="47"/>
      <c r="AK42" s="8"/>
    </row>
    <row r="43" spans="1:37" x14ac:dyDescent="0.25">
      <c r="A43" s="6"/>
      <c r="B43" s="6"/>
      <c r="C43" s="6"/>
      <c r="D43" s="8"/>
      <c r="E43" s="8"/>
      <c r="F43" s="6"/>
      <c r="G43" s="6"/>
      <c r="H43" s="6"/>
      <c r="I43" s="6"/>
      <c r="J43" s="6"/>
      <c r="K43" s="8"/>
      <c r="L43" s="6"/>
      <c r="M43" s="8"/>
      <c r="N43" s="8"/>
      <c r="O43" s="6"/>
      <c r="P43" s="6"/>
      <c r="Q43" s="6"/>
      <c r="R43" s="8"/>
      <c r="S43" s="6"/>
      <c r="T43" s="6"/>
      <c r="U43" s="6"/>
      <c r="V43" s="6"/>
      <c r="W43" s="64" t="str">
        <f>IF(X43="","",IFERROR(_xlfn.XLOOKUP(X43,Lookups!$H:$H,Lookups!$G:$G,""),""))</f>
        <v/>
      </c>
      <c r="X43" s="6"/>
      <c r="Y43" s="39" t="str">
        <f>IF(X43="","",IFERROR(_xlfn.XLOOKUP(X43,Lookups!$H:$H,Lookups!$I:$I,""),""))</f>
        <v/>
      </c>
      <c r="Z43" s="6"/>
      <c r="AA43" s="6"/>
      <c r="AB43" s="8"/>
      <c r="AC43" s="8"/>
      <c r="AD43" s="39" t="str">
        <f t="shared" si="0"/>
        <v/>
      </c>
      <c r="AE43" s="6"/>
      <c r="AF43" s="6"/>
      <c r="AG43" s="6"/>
      <c r="AH43" s="39" t="str">
        <f>IF(AG43="","",IFERROR(_xlfn.XLOOKUP(AG43,Lookups!$H$2:$H$103,Lookups!$I$2:$I$103,""),""))</f>
        <v/>
      </c>
      <c r="AI43" s="6"/>
      <c r="AJ43" s="47"/>
      <c r="AK43" s="8"/>
    </row>
    <row r="44" spans="1:37" x14ac:dyDescent="0.25">
      <c r="A44" s="6"/>
      <c r="B44" s="6"/>
      <c r="C44" s="6"/>
      <c r="D44" s="8"/>
      <c r="E44" s="8"/>
      <c r="F44" s="6"/>
      <c r="G44" s="6"/>
      <c r="H44" s="6"/>
      <c r="I44" s="6"/>
      <c r="J44" s="6"/>
      <c r="K44" s="8"/>
      <c r="L44" s="6"/>
      <c r="M44" s="8"/>
      <c r="N44" s="8"/>
      <c r="O44" s="6"/>
      <c r="P44" s="6"/>
      <c r="Q44" s="6"/>
      <c r="R44" s="8"/>
      <c r="S44" s="6"/>
      <c r="T44" s="6"/>
      <c r="U44" s="6"/>
      <c r="V44" s="6"/>
      <c r="W44" s="64" t="str">
        <f>IF(X44="","",IFERROR(_xlfn.XLOOKUP(X44,Lookups!$H:$H,Lookups!$G:$G,""),""))</f>
        <v/>
      </c>
      <c r="X44" s="6"/>
      <c r="Y44" s="39" t="str">
        <f>IF(X44="","",IFERROR(_xlfn.XLOOKUP(X44,Lookups!$H:$H,Lookups!$I:$I,""),""))</f>
        <v/>
      </c>
      <c r="Z44" s="6"/>
      <c r="AA44" s="6"/>
      <c r="AB44" s="8"/>
      <c r="AC44" s="8"/>
      <c r="AD44" s="39" t="str">
        <f t="shared" si="0"/>
        <v/>
      </c>
      <c r="AE44" s="6"/>
      <c r="AF44" s="6"/>
      <c r="AG44" s="6"/>
      <c r="AH44" s="39" t="str">
        <f>IF(AG44="","",IFERROR(_xlfn.XLOOKUP(AG44,Lookups!$H$2:$H$103,Lookups!$I$2:$I$103,""),""))</f>
        <v/>
      </c>
      <c r="AI44" s="6"/>
      <c r="AJ44" s="47"/>
      <c r="AK44" s="8"/>
    </row>
    <row r="45" spans="1:37" x14ac:dyDescent="0.25">
      <c r="A45" s="6"/>
      <c r="B45" s="6"/>
      <c r="C45" s="6"/>
      <c r="D45" s="8"/>
      <c r="E45" s="8"/>
      <c r="F45" s="6"/>
      <c r="G45" s="6"/>
      <c r="H45" s="6"/>
      <c r="I45" s="6"/>
      <c r="J45" s="6"/>
      <c r="K45" s="8"/>
      <c r="L45" s="6"/>
      <c r="M45" s="8"/>
      <c r="N45" s="8"/>
      <c r="O45" s="6"/>
      <c r="P45" s="6"/>
      <c r="Q45" s="6"/>
      <c r="R45" s="8"/>
      <c r="S45" s="6"/>
      <c r="T45" s="6"/>
      <c r="U45" s="6"/>
      <c r="V45" s="6"/>
      <c r="W45" s="64" t="str">
        <f>IF(X45="","",IFERROR(_xlfn.XLOOKUP(X45,Lookups!$H:$H,Lookups!$G:$G,""),""))</f>
        <v/>
      </c>
      <c r="X45" s="6"/>
      <c r="Y45" s="39" t="str">
        <f>IF(X45="","",IFERROR(_xlfn.XLOOKUP(X45,Lookups!$H:$H,Lookups!$I:$I,""),""))</f>
        <v/>
      </c>
      <c r="Z45" s="6"/>
      <c r="AA45" s="6"/>
      <c r="AB45" s="8"/>
      <c r="AC45" s="8"/>
      <c r="AD45" s="39" t="str">
        <f t="shared" si="0"/>
        <v/>
      </c>
      <c r="AE45" s="6"/>
      <c r="AF45" s="6"/>
      <c r="AG45" s="6"/>
      <c r="AH45" s="39" t="str">
        <f>IF(AG45="","",IFERROR(_xlfn.XLOOKUP(AG45,Lookups!$H$2:$H$103,Lookups!$I$2:$I$103,""),""))</f>
        <v/>
      </c>
      <c r="AI45" s="6"/>
      <c r="AJ45" s="47"/>
      <c r="AK45" s="8"/>
    </row>
    <row r="46" spans="1:37" x14ac:dyDescent="0.25">
      <c r="A46" s="6"/>
      <c r="B46" s="6"/>
      <c r="C46" s="6"/>
      <c r="D46" s="8"/>
      <c r="E46" s="8"/>
      <c r="F46" s="6"/>
      <c r="G46" s="6"/>
      <c r="H46" s="6"/>
      <c r="I46" s="6"/>
      <c r="J46" s="6"/>
      <c r="K46" s="8"/>
      <c r="L46" s="6"/>
      <c r="M46" s="8"/>
      <c r="N46" s="8"/>
      <c r="O46" s="6"/>
      <c r="P46" s="6"/>
      <c r="Q46" s="6"/>
      <c r="R46" s="8"/>
      <c r="S46" s="6"/>
      <c r="T46" s="6"/>
      <c r="U46" s="6"/>
      <c r="V46" s="6"/>
      <c r="W46" s="64" t="str">
        <f>IF(X46="","",IFERROR(_xlfn.XLOOKUP(X46,Lookups!$H:$H,Lookups!$G:$G,""),""))</f>
        <v/>
      </c>
      <c r="X46" s="6"/>
      <c r="Y46" s="39" t="str">
        <f>IF(X46="","",IFERROR(_xlfn.XLOOKUP(X46,Lookups!$H:$H,Lookups!$I:$I,""),""))</f>
        <v/>
      </c>
      <c r="Z46" s="6"/>
      <c r="AA46" s="6"/>
      <c r="AB46" s="8"/>
      <c r="AC46" s="8"/>
      <c r="AD46" s="39" t="str">
        <f t="shared" si="0"/>
        <v/>
      </c>
      <c r="AE46" s="6"/>
      <c r="AF46" s="6"/>
      <c r="AG46" s="6"/>
      <c r="AH46" s="39" t="str">
        <f>IF(AG46="","",IFERROR(_xlfn.XLOOKUP(AG46,Lookups!$H$2:$H$103,Lookups!$I$2:$I$103,""),""))</f>
        <v/>
      </c>
      <c r="AI46" s="6"/>
      <c r="AJ46" s="47"/>
      <c r="AK46" s="8"/>
    </row>
    <row r="47" spans="1:37" x14ac:dyDescent="0.25">
      <c r="A47" s="6"/>
      <c r="B47" s="6"/>
      <c r="C47" s="6"/>
      <c r="D47" s="8"/>
      <c r="E47" s="8"/>
      <c r="F47" s="6"/>
      <c r="G47" s="6"/>
      <c r="H47" s="6"/>
      <c r="I47" s="6"/>
      <c r="J47" s="6"/>
      <c r="K47" s="8"/>
      <c r="L47" s="6"/>
      <c r="M47" s="8"/>
      <c r="N47" s="8"/>
      <c r="O47" s="6"/>
      <c r="P47" s="6"/>
      <c r="Q47" s="6"/>
      <c r="R47" s="8"/>
      <c r="S47" s="6"/>
      <c r="T47" s="6"/>
      <c r="U47" s="6"/>
      <c r="V47" s="6"/>
      <c r="W47" s="64" t="str">
        <f>IF(X47="","",IFERROR(_xlfn.XLOOKUP(X47,Lookups!$H:$H,Lookups!$G:$G,""),""))</f>
        <v/>
      </c>
      <c r="X47" s="6"/>
      <c r="Y47" s="39" t="str">
        <f>IF(X47="","",IFERROR(_xlfn.XLOOKUP(X47,Lookups!$H:$H,Lookups!$I:$I,""),""))</f>
        <v/>
      </c>
      <c r="Z47" s="6"/>
      <c r="AA47" s="6"/>
      <c r="AB47" s="8"/>
      <c r="AC47" s="8"/>
      <c r="AD47" s="39" t="str">
        <f t="shared" si="0"/>
        <v/>
      </c>
      <c r="AE47" s="6"/>
      <c r="AF47" s="6"/>
      <c r="AG47" s="6"/>
      <c r="AH47" s="39" t="str">
        <f>IF(AG47="","",IFERROR(_xlfn.XLOOKUP(AG47,Lookups!$H$2:$H$103,Lookups!$I$2:$I$103,""),""))</f>
        <v/>
      </c>
      <c r="AI47" s="6"/>
      <c r="AJ47" s="47"/>
      <c r="AK47" s="8"/>
    </row>
    <row r="48" spans="1:37" x14ac:dyDescent="0.25">
      <c r="A48" s="6"/>
      <c r="B48" s="6"/>
      <c r="C48" s="6"/>
      <c r="D48" s="8"/>
      <c r="E48" s="8"/>
      <c r="F48" s="6"/>
      <c r="G48" s="6"/>
      <c r="H48" s="6"/>
      <c r="I48" s="6"/>
      <c r="J48" s="6"/>
      <c r="K48" s="8"/>
      <c r="L48" s="6"/>
      <c r="M48" s="8"/>
      <c r="N48" s="8"/>
      <c r="O48" s="6"/>
      <c r="P48" s="6"/>
      <c r="Q48" s="6"/>
      <c r="R48" s="8"/>
      <c r="S48" s="6"/>
      <c r="T48" s="6"/>
      <c r="U48" s="6"/>
      <c r="V48" s="6"/>
      <c r="W48" s="64" t="str">
        <f>IF(X48="","",IFERROR(_xlfn.XLOOKUP(X48,Lookups!$H:$H,Lookups!$G:$G,""),""))</f>
        <v/>
      </c>
      <c r="X48" s="6"/>
      <c r="Y48" s="39" t="str">
        <f>IF(X48="","",IFERROR(_xlfn.XLOOKUP(X48,Lookups!$H:$H,Lookups!$I:$I,""),""))</f>
        <v/>
      </c>
      <c r="Z48" s="6"/>
      <c r="AA48" s="6"/>
      <c r="AB48" s="8"/>
      <c r="AC48" s="8"/>
      <c r="AD48" s="39" t="str">
        <f t="shared" si="0"/>
        <v/>
      </c>
      <c r="AE48" s="6"/>
      <c r="AF48" s="6"/>
      <c r="AG48" s="6"/>
      <c r="AH48" s="39" t="str">
        <f>IF(AG48="","",IFERROR(_xlfn.XLOOKUP(AG48,Lookups!$H$2:$H$103,Lookups!$I$2:$I$103,""),""))</f>
        <v/>
      </c>
      <c r="AI48" s="6"/>
      <c r="AJ48" s="47"/>
      <c r="AK48" s="8"/>
    </row>
    <row r="49" spans="1:37" x14ac:dyDescent="0.25">
      <c r="A49" s="6"/>
      <c r="B49" s="6"/>
      <c r="C49" s="6"/>
      <c r="D49" s="8"/>
      <c r="E49" s="8"/>
      <c r="F49" s="6"/>
      <c r="G49" s="6"/>
      <c r="H49" s="6"/>
      <c r="I49" s="6"/>
      <c r="J49" s="6"/>
      <c r="K49" s="8"/>
      <c r="L49" s="6"/>
      <c r="M49" s="8"/>
      <c r="N49" s="8"/>
      <c r="O49" s="6"/>
      <c r="P49" s="6"/>
      <c r="Q49" s="6"/>
      <c r="R49" s="8"/>
      <c r="S49" s="6"/>
      <c r="T49" s="6"/>
      <c r="U49" s="6"/>
      <c r="V49" s="6"/>
      <c r="W49" s="64" t="str">
        <f>IF(X49="","",IFERROR(_xlfn.XLOOKUP(X49,Lookups!$H:$H,Lookups!$G:$G,""),""))</f>
        <v/>
      </c>
      <c r="X49" s="6"/>
      <c r="Y49" s="39" t="str">
        <f>IF(X49="","",IFERROR(_xlfn.XLOOKUP(X49,Lookups!$H:$H,Lookups!$I:$I,""),""))</f>
        <v/>
      </c>
      <c r="Z49" s="6"/>
      <c r="AA49" s="6"/>
      <c r="AB49" s="8"/>
      <c r="AC49" s="8"/>
      <c r="AD49" s="39" t="str">
        <f t="shared" si="0"/>
        <v/>
      </c>
      <c r="AE49" s="6"/>
      <c r="AF49" s="6"/>
      <c r="AG49" s="6"/>
      <c r="AH49" s="39" t="str">
        <f>IF(AG49="","",IFERROR(_xlfn.XLOOKUP(AG49,Lookups!$H$2:$H$103,Lookups!$I$2:$I$103,""),""))</f>
        <v/>
      </c>
      <c r="AI49" s="6"/>
      <c r="AJ49" s="47"/>
      <c r="AK49" s="8"/>
    </row>
    <row r="50" spans="1:37" x14ac:dyDescent="0.25">
      <c r="A50" s="6"/>
      <c r="B50" s="6"/>
      <c r="C50" s="6"/>
      <c r="D50" s="8"/>
      <c r="E50" s="8"/>
      <c r="F50" s="6"/>
      <c r="G50" s="6"/>
      <c r="H50" s="6"/>
      <c r="I50" s="6"/>
      <c r="J50" s="6"/>
      <c r="K50" s="8"/>
      <c r="L50" s="6"/>
      <c r="M50" s="8"/>
      <c r="N50" s="8"/>
      <c r="O50" s="6"/>
      <c r="P50" s="6"/>
      <c r="Q50" s="6"/>
      <c r="R50" s="8"/>
      <c r="S50" s="6"/>
      <c r="T50" s="6"/>
      <c r="U50" s="6"/>
      <c r="V50" s="6"/>
      <c r="W50" s="64" t="str">
        <f>IF(X50="","",IFERROR(_xlfn.XLOOKUP(X50,Lookups!$H:$H,Lookups!$G:$G,""),""))</f>
        <v/>
      </c>
      <c r="X50" s="6"/>
      <c r="Y50" s="39" t="str">
        <f>IF(X50="","",IFERROR(_xlfn.XLOOKUP(X50,Lookups!$H:$H,Lookups!$I:$I,""),""))</f>
        <v/>
      </c>
      <c r="Z50" s="6"/>
      <c r="AA50" s="6"/>
      <c r="AB50" s="8"/>
      <c r="AC50" s="8"/>
      <c r="AD50" s="39" t="str">
        <f t="shared" si="0"/>
        <v/>
      </c>
      <c r="AE50" s="6"/>
      <c r="AF50" s="6"/>
      <c r="AG50" s="6"/>
      <c r="AH50" s="39" t="str">
        <f>IF(AG50="","",IFERROR(_xlfn.XLOOKUP(AG50,Lookups!$H$2:$H$103,Lookups!$I$2:$I$103,""),""))</f>
        <v/>
      </c>
      <c r="AI50" s="6"/>
      <c r="AJ50" s="47"/>
      <c r="AK50" s="8"/>
    </row>
    <row r="51" spans="1:37" x14ac:dyDescent="0.25">
      <c r="A51" s="6"/>
      <c r="B51" s="6"/>
      <c r="C51" s="6"/>
      <c r="D51" s="8"/>
      <c r="E51" s="8"/>
      <c r="F51" s="6"/>
      <c r="G51" s="6"/>
      <c r="H51" s="6"/>
      <c r="I51" s="6"/>
      <c r="J51" s="6"/>
      <c r="K51" s="8"/>
      <c r="L51" s="6"/>
      <c r="M51" s="8"/>
      <c r="N51" s="8"/>
      <c r="O51" s="6"/>
      <c r="P51" s="6"/>
      <c r="Q51" s="6"/>
      <c r="R51" s="8"/>
      <c r="S51" s="6"/>
      <c r="T51" s="6"/>
      <c r="U51" s="6"/>
      <c r="V51" s="6"/>
      <c r="W51" s="64" t="str">
        <f>IF(X51="","",IFERROR(_xlfn.XLOOKUP(X51,Lookups!$H:$H,Lookups!$G:$G,""),""))</f>
        <v/>
      </c>
      <c r="X51" s="6"/>
      <c r="Y51" s="39" t="str">
        <f>IF(X51="","",IFERROR(_xlfn.XLOOKUP(X51,Lookups!$H:$H,Lookups!$I:$I,""),""))</f>
        <v/>
      </c>
      <c r="Z51" s="6"/>
      <c r="AA51" s="6"/>
      <c r="AB51" s="8"/>
      <c r="AC51" s="8"/>
      <c r="AD51" s="39" t="str">
        <f t="shared" si="0"/>
        <v/>
      </c>
      <c r="AE51" s="6"/>
      <c r="AF51" s="6"/>
      <c r="AG51" s="6"/>
      <c r="AH51" s="39" t="str">
        <f>IF(AG51="","",IFERROR(_xlfn.XLOOKUP(AG51,Lookups!$H$2:$H$103,Lookups!$I$2:$I$103,""),""))</f>
        <v/>
      </c>
      <c r="AI51" s="6"/>
      <c r="AJ51" s="47"/>
      <c r="AK51" s="8"/>
    </row>
    <row r="52" spans="1:37" x14ac:dyDescent="0.25">
      <c r="A52" s="6"/>
      <c r="B52" s="6"/>
      <c r="C52" s="6"/>
      <c r="D52" s="8"/>
      <c r="E52" s="8"/>
      <c r="F52" s="6"/>
      <c r="G52" s="6"/>
      <c r="H52" s="6"/>
      <c r="I52" s="6"/>
      <c r="J52" s="6"/>
      <c r="K52" s="8"/>
      <c r="L52" s="6"/>
      <c r="M52" s="8"/>
      <c r="N52" s="8"/>
      <c r="O52" s="6"/>
      <c r="P52" s="6"/>
      <c r="Q52" s="6"/>
      <c r="R52" s="8"/>
      <c r="S52" s="6"/>
      <c r="T52" s="6"/>
      <c r="U52" s="6"/>
      <c r="V52" s="6"/>
      <c r="W52" s="64" t="str">
        <f>IF(X52="","",IFERROR(_xlfn.XLOOKUP(X52,Lookups!$H:$H,Lookups!$G:$G,""),""))</f>
        <v/>
      </c>
      <c r="X52" s="6"/>
      <c r="Y52" s="39" t="str">
        <f>IF(X52="","",IFERROR(_xlfn.XLOOKUP(X52,Lookups!$H:$H,Lookups!$I:$I,""),""))</f>
        <v/>
      </c>
      <c r="Z52" s="6"/>
      <c r="AA52" s="6"/>
      <c r="AB52" s="8"/>
      <c r="AC52" s="8"/>
      <c r="AD52" s="39" t="str">
        <f>IF(OR(ISBLANK(AB52),ISBLANK(AC52)),"",(AC52-AB52)+1)</f>
        <v/>
      </c>
      <c r="AE52" s="6"/>
      <c r="AF52" s="6"/>
      <c r="AG52" s="6"/>
      <c r="AH52" s="39" t="str">
        <f>IF(AG52="","",IFERROR(_xlfn.XLOOKUP(AG52,Lookups!$H$2:$H$103,Lookups!$I$2:$I$103,""),""))</f>
        <v/>
      </c>
      <c r="AI52" s="6"/>
      <c r="AJ52" s="47"/>
      <c r="AK52" s="8"/>
    </row>
    <row r="53" spans="1:37" x14ac:dyDescent="0.25">
      <c r="A53" s="6"/>
      <c r="B53" s="6"/>
      <c r="C53" s="6"/>
      <c r="D53" s="8"/>
      <c r="E53" s="8"/>
      <c r="F53" s="6"/>
      <c r="G53" s="6"/>
      <c r="H53" s="6"/>
      <c r="I53" s="6"/>
      <c r="J53" s="6"/>
      <c r="K53" s="8"/>
      <c r="L53" s="6"/>
      <c r="M53" s="8"/>
      <c r="N53" s="8"/>
      <c r="O53" s="6"/>
      <c r="P53" s="6"/>
      <c r="Q53" s="6"/>
      <c r="R53" s="8"/>
      <c r="S53" s="6"/>
      <c r="T53" s="6"/>
      <c r="U53" s="6"/>
      <c r="V53" s="6"/>
      <c r="W53" s="64" t="str">
        <f>IF(X53="","",IFERROR(_xlfn.XLOOKUP(X53,Lookups!$H:$H,Lookups!$G:$G,""),""))</f>
        <v/>
      </c>
      <c r="X53" s="6"/>
      <c r="Y53" s="39" t="str">
        <f>IF(X53="","",IFERROR(_xlfn.XLOOKUP(X53,Lookups!$H:$H,Lookups!$I:$I,""),""))</f>
        <v/>
      </c>
      <c r="Z53" s="6"/>
      <c r="AA53" s="6"/>
      <c r="AB53" s="8"/>
      <c r="AC53" s="8"/>
      <c r="AD53" s="39" t="str">
        <f>IF(OR(ISBLANK(AB53),ISBLANK(AC53)),"",(AC53-AB53)+1)</f>
        <v/>
      </c>
      <c r="AE53" s="6"/>
      <c r="AF53" s="6"/>
      <c r="AG53" s="6"/>
      <c r="AH53" s="39" t="str">
        <f>IF(AG53="","",IFERROR(_xlfn.XLOOKUP(AG53,Lookups!$H$2:$H$103,Lookups!$I$2:$I$103,""),""))</f>
        <v/>
      </c>
      <c r="AI53" s="6"/>
      <c r="AJ53" s="47"/>
      <c r="AK53" s="8"/>
    </row>
    <row r="54" spans="1:37" x14ac:dyDescent="0.25">
      <c r="A54" s="6"/>
      <c r="B54" s="6"/>
      <c r="C54" s="6"/>
      <c r="D54" s="8"/>
      <c r="E54" s="8"/>
      <c r="F54" s="6"/>
      <c r="G54" s="6"/>
      <c r="H54" s="6"/>
      <c r="I54" s="6"/>
      <c r="J54" s="6"/>
      <c r="K54" s="8"/>
      <c r="L54" s="6"/>
      <c r="M54" s="8"/>
      <c r="N54" s="8"/>
      <c r="O54" s="6"/>
      <c r="P54" s="6"/>
      <c r="Q54" s="6"/>
      <c r="R54" s="8"/>
      <c r="S54" s="6"/>
      <c r="T54" s="6"/>
      <c r="U54" s="6"/>
      <c r="V54" s="6"/>
      <c r="W54" s="64" t="str">
        <f>IF(X54="","",IFERROR(_xlfn.XLOOKUP(X54,Lookups!$H:$H,Lookups!$G:$G,""),""))</f>
        <v/>
      </c>
      <c r="X54" s="6"/>
      <c r="Y54" s="39" t="str">
        <f>IF(X54="","",IFERROR(_xlfn.XLOOKUP(X54,Lookups!$H:$H,Lookups!$I:$I,""),""))</f>
        <v/>
      </c>
      <c r="Z54" s="6"/>
      <c r="AA54" s="6"/>
      <c r="AB54" s="8"/>
      <c r="AC54" s="8"/>
      <c r="AD54" s="39" t="str">
        <f>IF(OR(ISBLANK(AB54),ISBLANK(AC54)),"",(AC54-AB54)+1)</f>
        <v/>
      </c>
      <c r="AE54" s="6"/>
      <c r="AF54" s="6"/>
      <c r="AG54" s="6"/>
      <c r="AH54" s="39" t="str">
        <f>IF(AG54="","",IFERROR(_xlfn.XLOOKUP(AG54,Lookups!$H$2:$H$103,Lookups!$I$2:$I$103,""),""))</f>
        <v/>
      </c>
      <c r="AI54" s="6"/>
      <c r="AJ54" s="47"/>
      <c r="AK54" s="8"/>
    </row>
  </sheetData>
  <sheetProtection formatCells="0" formatColumns="0" formatRows="0" insertRows="0" deleteRows="0" sort="0" autoFilter="0" pivotTables="0"/>
  <mergeCells count="8">
    <mergeCell ref="W2:AH2"/>
    <mergeCell ref="AI2:AK2"/>
    <mergeCell ref="A1:C1"/>
    <mergeCell ref="A2:C2"/>
    <mergeCell ref="D2:G2"/>
    <mergeCell ref="J2:L2"/>
    <mergeCell ref="M2:P2"/>
    <mergeCell ref="Q2:V2"/>
  </mergeCells>
  <dataValidations count="11">
    <dataValidation type="list" allowBlank="1" showInputMessage="1" showErrorMessage="1" sqref="AA4:AA54" xr:uid="{745DB0B8-5C7C-4048-AE1B-2378AF2A5BCD}">
      <formula1>INDIRECT("Antimicrobial_Origination[Antimicrobial Origination]")</formula1>
    </dataValidation>
    <dataValidation type="list" allowBlank="1" showInputMessage="1" showErrorMessage="1" sqref="AG4:AG54 X4:X54" xr:uid="{E5C03E1D-F744-4F15-A1A1-1780462E2EDC}">
      <formula1>INDIRECT("Antimicrobial[Antimicrobial]")</formula1>
    </dataValidation>
    <dataValidation type="list" allowBlank="1" showInputMessage="1" showErrorMessage="1" sqref="AJ4:AJ54" xr:uid="{A1E81E3C-C936-4DEB-A33E-CF3C8A572CD8}">
      <formula1>INDIRECT("Precautions")</formula1>
    </dataValidation>
    <dataValidation type="list" allowBlank="1" showInputMessage="1" showErrorMessage="1" sqref="P4:P54" xr:uid="{99CF1485-0CD5-4589-8450-187A82C9CD22}">
      <formula1>"NH/SNF ,Home ,Other Inpatient Setting ,Unknown"</formula1>
    </dataValidation>
    <dataValidation type="list" allowBlank="1" showInputMessage="1" showErrorMessage="1" sqref="F4:F54" xr:uid="{63A910D4-ED83-49EF-BC9A-7F6641149340}">
      <formula1>"Hospital,HHA,Home,Hospice,Other"</formula1>
    </dataValidation>
    <dataValidation type="custom" allowBlank="1" showInputMessage="1" showErrorMessage="1" sqref="AD4:AD54" xr:uid="{08C7990A-04F2-4489-8B65-438DC3AC1B34}">
      <formula1>""</formula1>
    </dataValidation>
    <dataValidation type="list" allowBlank="1" showInputMessage="1" showErrorMessage="1" sqref="T4:T54" xr:uid="{E26A2798-D79A-4842-B3BD-934C8D766BBB}">
      <formula1>INDIRECT("Specimen_Source[Specimen Source]")</formula1>
    </dataValidation>
    <dataValidation type="list" allowBlank="1" showInputMessage="1" showErrorMessage="1" sqref="J4:J54" xr:uid="{2C6ECC9D-3506-4657-9990-7E96DD75B590}">
      <formula1>INDIRECT("Infection_type[infection type]")</formula1>
    </dataValidation>
    <dataValidation type="list" allowBlank="1" showInputMessage="1" showErrorMessage="1" sqref="U4:U54 AE4:AF54 O4:O54 Q4:Q54 AI4:AI54" xr:uid="{FA519477-0276-4D06-B776-B682F6567965}">
      <formula1>"Yes, No"</formula1>
    </dataValidation>
    <dataValidation type="list" allowBlank="1" showInputMessage="1" showErrorMessage="1" sqref="L4:L54" xr:uid="{4BC6A17E-9F74-4F3F-B7E2-0F261C8274BB}">
      <formula1>INDIRECT("Device_Type[Device_Type]")</formula1>
    </dataValidation>
    <dataValidation type="list" allowBlank="1" showInputMessage="1" showErrorMessage="1" sqref="H4:I54" xr:uid="{0E95EB85-9D4C-4A19-9C54-1BBF84001456}">
      <formula1>"Yes, No, Unknown"</formula1>
    </dataValidation>
  </dataValidations>
  <pageMargins left="0.7" right="0.7" top="0.75" bottom="0.75" header="0.3" footer="0.3"/>
  <pageSetup orientation="landscape"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dimension ref="A1:T103"/>
  <sheetViews>
    <sheetView workbookViewId="0">
      <selection activeCell="A8" sqref="A8"/>
    </sheetView>
  </sheetViews>
  <sheetFormatPr defaultRowHeight="15" x14ac:dyDescent="0.25"/>
  <cols>
    <col min="1" max="1" width="16.140625" customWidth="1"/>
    <col min="2" max="2" width="21" hidden="1" customWidth="1"/>
    <col min="3" max="3" width="19.140625" hidden="1" customWidth="1"/>
    <col min="4" max="4" width="18.28515625" customWidth="1"/>
    <col min="5" max="5" width="24.7109375" bestFit="1" customWidth="1"/>
    <col min="7" max="7" width="13.28515625" customWidth="1"/>
    <col min="8" max="8" width="25.5703125" customWidth="1"/>
    <col min="9" max="9" width="37.85546875" bestFit="1" customWidth="1"/>
    <col min="10" max="10" width="15.28515625" hidden="1" customWidth="1"/>
    <col min="11" max="11" width="13.85546875" hidden="1" customWidth="1"/>
    <col min="12" max="12" width="13.140625" hidden="1" customWidth="1"/>
    <col min="14" max="14" width="22.7109375" bestFit="1" customWidth="1"/>
    <col min="15" max="15" width="12.42578125" hidden="1" customWidth="1"/>
    <col min="17" max="17" width="18.28515625" customWidth="1"/>
    <col min="18" max="18" width="0" hidden="1" customWidth="1"/>
    <col min="20" max="20" width="31.5703125" customWidth="1"/>
    <col min="21" max="21" width="0" hidden="1" customWidth="1"/>
    <col min="23" max="23" width="24.28515625" bestFit="1" customWidth="1"/>
    <col min="24" max="24" width="27.7109375" bestFit="1" customWidth="1"/>
    <col min="25" max="25" width="35.140625" bestFit="1" customWidth="1"/>
  </cols>
  <sheetData>
    <row r="1" spans="1:20" x14ac:dyDescent="0.25">
      <c r="A1" s="1" t="s">
        <v>115</v>
      </c>
      <c r="D1" s="94" t="s">
        <v>33</v>
      </c>
      <c r="E1" s="95" t="s">
        <v>116</v>
      </c>
      <c r="G1" s="1" t="s">
        <v>262</v>
      </c>
      <c r="H1" s="1" t="s">
        <v>254</v>
      </c>
      <c r="I1" s="1" t="s">
        <v>255</v>
      </c>
      <c r="K1" s="14" t="s">
        <v>303</v>
      </c>
      <c r="N1" t="s">
        <v>302</v>
      </c>
      <c r="Q1" t="s">
        <v>97</v>
      </c>
      <c r="T1" t="s">
        <v>117</v>
      </c>
    </row>
    <row r="2" spans="1:20" x14ac:dyDescent="0.25">
      <c r="A2" t="s">
        <v>118</v>
      </c>
      <c r="D2" s="92" t="s">
        <v>240</v>
      </c>
      <c r="E2" s="96" t="s">
        <v>119</v>
      </c>
      <c r="G2" s="56" t="s">
        <v>263</v>
      </c>
      <c r="H2" s="56" t="s">
        <v>267</v>
      </c>
      <c r="I2" s="56" t="s">
        <v>268</v>
      </c>
      <c r="K2" t="s">
        <v>121</v>
      </c>
      <c r="N2" t="s">
        <v>38</v>
      </c>
      <c r="Q2" t="s">
        <v>122</v>
      </c>
      <c r="T2" t="s">
        <v>250</v>
      </c>
    </row>
    <row r="3" spans="1:20" x14ac:dyDescent="0.25">
      <c r="A3" t="s">
        <v>125</v>
      </c>
      <c r="D3" s="92" t="s">
        <v>241</v>
      </c>
      <c r="E3" s="96" t="s">
        <v>119</v>
      </c>
      <c r="G3" s="56" t="s">
        <v>283</v>
      </c>
      <c r="H3" s="56" t="s">
        <v>288</v>
      </c>
      <c r="I3" s="56" t="s">
        <v>289</v>
      </c>
      <c r="K3" t="s">
        <v>127</v>
      </c>
      <c r="N3" t="s">
        <v>39</v>
      </c>
      <c r="Q3" t="s">
        <v>128</v>
      </c>
      <c r="T3" t="s">
        <v>251</v>
      </c>
    </row>
    <row r="4" spans="1:20" x14ac:dyDescent="0.25">
      <c r="A4" t="s">
        <v>130</v>
      </c>
      <c r="D4" s="92" t="s">
        <v>242</v>
      </c>
      <c r="E4" s="96" t="s">
        <v>119</v>
      </c>
      <c r="G4" s="13" t="s">
        <v>263</v>
      </c>
      <c r="H4" s="13" t="s">
        <v>120</v>
      </c>
      <c r="I4" s="13" t="s">
        <v>58</v>
      </c>
      <c r="K4" t="s">
        <v>132</v>
      </c>
      <c r="N4" t="s">
        <v>40</v>
      </c>
      <c r="Q4" t="s">
        <v>133</v>
      </c>
      <c r="T4" t="s">
        <v>123</v>
      </c>
    </row>
    <row r="5" spans="1:20" x14ac:dyDescent="0.25">
      <c r="A5" t="s">
        <v>136</v>
      </c>
      <c r="D5" s="92" t="s">
        <v>243</v>
      </c>
      <c r="E5" s="96" t="s">
        <v>119</v>
      </c>
      <c r="G5" s="13" t="s">
        <v>296</v>
      </c>
      <c r="H5" s="13" t="s">
        <v>126</v>
      </c>
      <c r="I5" s="13" t="s">
        <v>47</v>
      </c>
      <c r="K5" t="s">
        <v>138</v>
      </c>
      <c r="N5" t="s">
        <v>41</v>
      </c>
      <c r="Q5" t="s">
        <v>139</v>
      </c>
      <c r="T5" t="s">
        <v>129</v>
      </c>
    </row>
    <row r="6" spans="1:20" x14ac:dyDescent="0.25">
      <c r="A6" t="s">
        <v>141</v>
      </c>
      <c r="D6" s="92" t="s">
        <v>244</v>
      </c>
      <c r="E6" s="96" t="s">
        <v>119</v>
      </c>
      <c r="G6" s="13" t="s">
        <v>296</v>
      </c>
      <c r="H6" s="13" t="s">
        <v>131</v>
      </c>
      <c r="I6" s="13" t="s">
        <v>65</v>
      </c>
      <c r="K6" t="s">
        <v>143</v>
      </c>
      <c r="N6" t="s">
        <v>31</v>
      </c>
      <c r="Q6" t="s">
        <v>144</v>
      </c>
      <c r="T6" t="s">
        <v>134</v>
      </c>
    </row>
    <row r="7" spans="1:20" x14ac:dyDescent="0.25">
      <c r="A7" t="s">
        <v>146</v>
      </c>
      <c r="D7" s="92" t="s">
        <v>20</v>
      </c>
      <c r="E7" s="96" t="s">
        <v>119</v>
      </c>
      <c r="G7" s="13" t="s">
        <v>296</v>
      </c>
      <c r="H7" s="13" t="s">
        <v>137</v>
      </c>
      <c r="I7" s="13" t="s">
        <v>48</v>
      </c>
      <c r="K7" t="s">
        <v>31</v>
      </c>
      <c r="Q7" t="s">
        <v>148</v>
      </c>
      <c r="T7" t="s">
        <v>31</v>
      </c>
    </row>
    <row r="8" spans="1:20" x14ac:dyDescent="0.25">
      <c r="A8" s="93"/>
      <c r="D8" s="92" t="s">
        <v>248</v>
      </c>
      <c r="E8" s="96" t="s">
        <v>119</v>
      </c>
      <c r="G8" s="56" t="s">
        <v>277</v>
      </c>
      <c r="H8" s="56" t="s">
        <v>124</v>
      </c>
      <c r="I8" s="56" t="s">
        <v>280</v>
      </c>
      <c r="Q8" t="s">
        <v>151</v>
      </c>
    </row>
    <row r="9" spans="1:20" x14ac:dyDescent="0.25">
      <c r="A9" s="93"/>
      <c r="D9" s="92" t="s">
        <v>21</v>
      </c>
      <c r="E9" s="96" t="s">
        <v>119</v>
      </c>
      <c r="G9" s="13" t="s">
        <v>296</v>
      </c>
      <c r="H9" s="13" t="s">
        <v>142</v>
      </c>
      <c r="I9" s="13" t="s">
        <v>65</v>
      </c>
      <c r="Q9" t="s">
        <v>154</v>
      </c>
    </row>
    <row r="10" spans="1:20" x14ac:dyDescent="0.25">
      <c r="A10" s="93"/>
      <c r="D10" s="92" t="s">
        <v>249</v>
      </c>
      <c r="E10" s="96" t="s">
        <v>119</v>
      </c>
      <c r="G10" s="13" t="s">
        <v>296</v>
      </c>
      <c r="H10" s="13" t="s">
        <v>147</v>
      </c>
      <c r="I10" s="13" t="s">
        <v>48</v>
      </c>
      <c r="Q10" t="s">
        <v>31</v>
      </c>
    </row>
    <row r="11" spans="1:20" x14ac:dyDescent="0.25">
      <c r="A11" s="93"/>
      <c r="D11" s="92" t="s">
        <v>247</v>
      </c>
      <c r="E11" s="96" t="s">
        <v>119</v>
      </c>
      <c r="G11" s="56" t="s">
        <v>277</v>
      </c>
      <c r="H11" s="56" t="s">
        <v>135</v>
      </c>
      <c r="I11" s="56" t="s">
        <v>279</v>
      </c>
    </row>
    <row r="12" spans="1:20" x14ac:dyDescent="0.25">
      <c r="A12" s="93"/>
      <c r="D12" s="92" t="s">
        <v>22</v>
      </c>
      <c r="E12" s="96" t="s">
        <v>149</v>
      </c>
      <c r="G12" s="13" t="s">
        <v>296</v>
      </c>
      <c r="H12" s="13" t="s">
        <v>150</v>
      </c>
      <c r="I12" s="13" t="s">
        <v>60</v>
      </c>
    </row>
    <row r="13" spans="1:20" x14ac:dyDescent="0.25">
      <c r="A13" s="93"/>
      <c r="D13" s="92" t="s">
        <v>23</v>
      </c>
      <c r="E13" s="96" t="s">
        <v>152</v>
      </c>
      <c r="G13" s="13" t="s">
        <v>296</v>
      </c>
      <c r="H13" s="13" t="s">
        <v>153</v>
      </c>
      <c r="I13" s="13" t="s">
        <v>61</v>
      </c>
    </row>
    <row r="14" spans="1:20" x14ac:dyDescent="0.25">
      <c r="A14" s="93"/>
      <c r="D14" s="92" t="s">
        <v>24</v>
      </c>
      <c r="E14" s="96" t="s">
        <v>152</v>
      </c>
      <c r="G14" s="56" t="s">
        <v>263</v>
      </c>
      <c r="H14" s="56" t="s">
        <v>265</v>
      </c>
      <c r="I14" s="56" t="s">
        <v>266</v>
      </c>
    </row>
    <row r="15" spans="1:20" x14ac:dyDescent="0.25">
      <c r="A15" s="93"/>
      <c r="D15" s="92" t="s">
        <v>25</v>
      </c>
      <c r="E15" s="96" t="s">
        <v>152</v>
      </c>
      <c r="G15" s="56" t="s">
        <v>277</v>
      </c>
      <c r="H15" s="56" t="s">
        <v>140</v>
      </c>
      <c r="I15" s="56" t="s">
        <v>279</v>
      </c>
    </row>
    <row r="16" spans="1:20" x14ac:dyDescent="0.25">
      <c r="A16" s="93"/>
      <c r="D16" s="92" t="s">
        <v>34</v>
      </c>
      <c r="E16" s="96" t="s">
        <v>159</v>
      </c>
      <c r="G16" s="13" t="s">
        <v>296</v>
      </c>
      <c r="H16" s="13" t="s">
        <v>156</v>
      </c>
      <c r="I16" s="13" t="s">
        <v>50</v>
      </c>
    </row>
    <row r="17" spans="1:9" x14ac:dyDescent="0.25">
      <c r="A17" s="93"/>
      <c r="D17" s="92" t="s">
        <v>27</v>
      </c>
      <c r="E17" s="96" t="s">
        <v>159</v>
      </c>
      <c r="G17" s="13" t="s">
        <v>296</v>
      </c>
      <c r="H17" s="13" t="s">
        <v>158</v>
      </c>
      <c r="I17" s="13" t="s">
        <v>50</v>
      </c>
    </row>
    <row r="18" spans="1:9" x14ac:dyDescent="0.25">
      <c r="A18" s="93"/>
      <c r="D18" s="92" t="s">
        <v>28</v>
      </c>
      <c r="E18" s="96" t="s">
        <v>163</v>
      </c>
      <c r="G18" s="13" t="s">
        <v>296</v>
      </c>
      <c r="H18" s="13" t="s">
        <v>160</v>
      </c>
      <c r="I18" s="13" t="s">
        <v>50</v>
      </c>
    </row>
    <row r="19" spans="1:9" x14ac:dyDescent="0.25">
      <c r="A19" s="93"/>
      <c r="D19" s="92" t="s">
        <v>29</v>
      </c>
      <c r="E19" s="96" t="s">
        <v>163</v>
      </c>
      <c r="G19" s="13" t="s">
        <v>296</v>
      </c>
      <c r="H19" s="13" t="s">
        <v>161</v>
      </c>
      <c r="I19" s="13" t="s">
        <v>50</v>
      </c>
    </row>
    <row r="20" spans="1:9" x14ac:dyDescent="0.25">
      <c r="A20" s="93"/>
      <c r="D20" s="92" t="s">
        <v>30</v>
      </c>
      <c r="E20" s="96" t="s">
        <v>163</v>
      </c>
      <c r="G20" s="13" t="s">
        <v>296</v>
      </c>
      <c r="H20" s="13" t="s">
        <v>164</v>
      </c>
      <c r="I20" s="13" t="s">
        <v>50</v>
      </c>
    </row>
    <row r="21" spans="1:9" x14ac:dyDescent="0.25">
      <c r="A21" s="93"/>
      <c r="D21" s="92" t="s">
        <v>35</v>
      </c>
      <c r="E21" s="96" t="s">
        <v>163</v>
      </c>
      <c r="G21" s="13" t="s">
        <v>296</v>
      </c>
      <c r="H21" s="13" t="s">
        <v>166</v>
      </c>
      <c r="I21" s="13" t="s">
        <v>50</v>
      </c>
    </row>
    <row r="22" spans="1:9" x14ac:dyDescent="0.25">
      <c r="A22" s="93"/>
      <c r="D22" s="97" t="s">
        <v>31</v>
      </c>
      <c r="E22" s="98" t="s">
        <v>163</v>
      </c>
      <c r="G22" s="13" t="s">
        <v>296</v>
      </c>
      <c r="H22" s="13" t="s">
        <v>167</v>
      </c>
      <c r="I22" s="13" t="s">
        <v>50</v>
      </c>
    </row>
    <row r="23" spans="1:9" x14ac:dyDescent="0.25">
      <c r="G23" s="13" t="s">
        <v>296</v>
      </c>
      <c r="H23" s="13" t="s">
        <v>168</v>
      </c>
      <c r="I23" s="13" t="s">
        <v>50</v>
      </c>
    </row>
    <row r="24" spans="1:9" x14ac:dyDescent="0.25">
      <c r="G24" s="13" t="s">
        <v>296</v>
      </c>
      <c r="H24" s="13" t="s">
        <v>169</v>
      </c>
      <c r="I24" s="13" t="s">
        <v>50</v>
      </c>
    </row>
    <row r="25" spans="1:9" x14ac:dyDescent="0.25">
      <c r="G25" s="13" t="s">
        <v>296</v>
      </c>
      <c r="H25" s="13" t="s">
        <v>170</v>
      </c>
      <c r="I25" s="13" t="s">
        <v>50</v>
      </c>
    </row>
    <row r="26" spans="1:9" x14ac:dyDescent="0.25">
      <c r="G26" s="13" t="s">
        <v>296</v>
      </c>
      <c r="H26" s="13" t="s">
        <v>171</v>
      </c>
      <c r="I26" s="13" t="s">
        <v>50</v>
      </c>
    </row>
    <row r="27" spans="1:9" x14ac:dyDescent="0.25">
      <c r="G27" s="13" t="s">
        <v>296</v>
      </c>
      <c r="H27" s="13" t="s">
        <v>172</v>
      </c>
      <c r="I27" s="13" t="s">
        <v>50</v>
      </c>
    </row>
    <row r="28" spans="1:9" x14ac:dyDescent="0.25">
      <c r="G28" s="13" t="s">
        <v>296</v>
      </c>
      <c r="H28" s="13" t="s">
        <v>173</v>
      </c>
      <c r="I28" s="13" t="s">
        <v>50</v>
      </c>
    </row>
    <row r="29" spans="1:9" x14ac:dyDescent="0.25">
      <c r="G29" s="13" t="s">
        <v>296</v>
      </c>
      <c r="H29" s="13" t="s">
        <v>174</v>
      </c>
      <c r="I29" s="13" t="s">
        <v>50</v>
      </c>
    </row>
    <row r="30" spans="1:9" x14ac:dyDescent="0.25">
      <c r="G30" s="13" t="s">
        <v>296</v>
      </c>
      <c r="H30" s="13" t="s">
        <v>175</v>
      </c>
      <c r="I30" s="13" t="s">
        <v>48</v>
      </c>
    </row>
    <row r="31" spans="1:9" x14ac:dyDescent="0.25">
      <c r="G31" s="13" t="s">
        <v>296</v>
      </c>
      <c r="H31" s="13" t="s">
        <v>176</v>
      </c>
      <c r="I31" s="13" t="s">
        <v>50</v>
      </c>
    </row>
    <row r="32" spans="1:9" x14ac:dyDescent="0.25">
      <c r="G32" s="13" t="s">
        <v>296</v>
      </c>
      <c r="H32" s="13" t="s">
        <v>177</v>
      </c>
      <c r="I32" s="13" t="s">
        <v>50</v>
      </c>
    </row>
    <row r="33" spans="7:9" x14ac:dyDescent="0.25">
      <c r="G33" s="13" t="s">
        <v>296</v>
      </c>
      <c r="H33" s="13" t="s">
        <v>178</v>
      </c>
      <c r="I33" s="13" t="s">
        <v>48</v>
      </c>
    </row>
    <row r="34" spans="7:9" x14ac:dyDescent="0.25">
      <c r="G34" s="13" t="s">
        <v>296</v>
      </c>
      <c r="H34" s="13" t="s">
        <v>179</v>
      </c>
      <c r="I34" s="13" t="s">
        <v>50</v>
      </c>
    </row>
    <row r="35" spans="7:9" x14ac:dyDescent="0.25">
      <c r="G35" s="13" t="s">
        <v>296</v>
      </c>
      <c r="H35" s="13" t="s">
        <v>180</v>
      </c>
      <c r="I35" s="13" t="s">
        <v>50</v>
      </c>
    </row>
    <row r="36" spans="7:9" x14ac:dyDescent="0.25">
      <c r="G36" s="13" t="s">
        <v>296</v>
      </c>
      <c r="H36" s="13" t="s">
        <v>181</v>
      </c>
      <c r="I36" s="13" t="s">
        <v>50</v>
      </c>
    </row>
    <row r="37" spans="7:9" x14ac:dyDescent="0.25">
      <c r="G37" s="13" t="s">
        <v>296</v>
      </c>
      <c r="H37" s="13" t="s">
        <v>182</v>
      </c>
      <c r="I37" s="13" t="s">
        <v>66</v>
      </c>
    </row>
    <row r="38" spans="7:9" x14ac:dyDescent="0.25">
      <c r="G38" s="13" t="s">
        <v>296</v>
      </c>
      <c r="H38" s="13" t="s">
        <v>183</v>
      </c>
      <c r="I38" s="13" t="s">
        <v>51</v>
      </c>
    </row>
    <row r="39" spans="7:9" x14ac:dyDescent="0.25">
      <c r="G39" s="13" t="s">
        <v>296</v>
      </c>
      <c r="H39" s="13" t="s">
        <v>184</v>
      </c>
      <c r="I39" s="13" t="s">
        <v>60</v>
      </c>
    </row>
    <row r="40" spans="7:9" x14ac:dyDescent="0.25">
      <c r="G40" s="13" t="s">
        <v>296</v>
      </c>
      <c r="H40" s="13" t="s">
        <v>185</v>
      </c>
      <c r="I40" s="13" t="s">
        <v>56</v>
      </c>
    </row>
    <row r="41" spans="7:9" x14ac:dyDescent="0.25">
      <c r="G41" s="13" t="s">
        <v>296</v>
      </c>
      <c r="H41" s="13" t="s">
        <v>186</v>
      </c>
      <c r="I41" s="13" t="s">
        <v>67</v>
      </c>
    </row>
    <row r="42" spans="7:9" x14ac:dyDescent="0.25">
      <c r="G42" s="13" t="s">
        <v>296</v>
      </c>
      <c r="H42" s="13" t="s">
        <v>187</v>
      </c>
      <c r="I42" s="13" t="s">
        <v>54</v>
      </c>
    </row>
    <row r="43" spans="7:9" x14ac:dyDescent="0.25">
      <c r="G43" s="13" t="s">
        <v>296</v>
      </c>
      <c r="H43" s="13" t="s">
        <v>188</v>
      </c>
      <c r="I43" s="13" t="s">
        <v>57</v>
      </c>
    </row>
    <row r="44" spans="7:9" x14ac:dyDescent="0.25">
      <c r="G44" s="13" t="s">
        <v>296</v>
      </c>
      <c r="H44" s="13" t="s">
        <v>189</v>
      </c>
      <c r="I44" s="13" t="s">
        <v>65</v>
      </c>
    </row>
    <row r="45" spans="7:9" x14ac:dyDescent="0.25">
      <c r="G45" s="13" t="s">
        <v>296</v>
      </c>
      <c r="H45" s="13" t="s">
        <v>190</v>
      </c>
      <c r="I45" s="13" t="s">
        <v>49</v>
      </c>
    </row>
    <row r="46" spans="7:9" x14ac:dyDescent="0.25">
      <c r="G46" s="13" t="s">
        <v>296</v>
      </c>
      <c r="H46" s="13" t="s">
        <v>191</v>
      </c>
      <c r="I46" s="13" t="s">
        <v>70</v>
      </c>
    </row>
    <row r="47" spans="7:9" x14ac:dyDescent="0.25">
      <c r="G47" s="13" t="s">
        <v>296</v>
      </c>
      <c r="H47" s="13" t="s">
        <v>192</v>
      </c>
      <c r="I47" s="13" t="s">
        <v>60</v>
      </c>
    </row>
    <row r="48" spans="7:9" x14ac:dyDescent="0.25">
      <c r="G48" s="13" t="s">
        <v>296</v>
      </c>
      <c r="H48" s="13" t="s">
        <v>193</v>
      </c>
      <c r="I48" s="13" t="s">
        <v>52</v>
      </c>
    </row>
    <row r="49" spans="7:9" x14ac:dyDescent="0.25">
      <c r="G49" s="13" t="s">
        <v>296</v>
      </c>
      <c r="H49" s="13" t="s">
        <v>194</v>
      </c>
      <c r="I49" s="13" t="s">
        <v>59</v>
      </c>
    </row>
    <row r="50" spans="7:9" x14ac:dyDescent="0.25">
      <c r="G50" s="56" t="s">
        <v>277</v>
      </c>
      <c r="H50" s="56" t="s">
        <v>145</v>
      </c>
      <c r="I50" s="56" t="s">
        <v>278</v>
      </c>
    </row>
    <row r="51" spans="7:9" x14ac:dyDescent="0.25">
      <c r="G51" s="13" t="s">
        <v>296</v>
      </c>
      <c r="H51" s="13" t="s">
        <v>195</v>
      </c>
      <c r="I51" s="13" t="s">
        <v>53</v>
      </c>
    </row>
    <row r="52" spans="7:9" x14ac:dyDescent="0.25">
      <c r="G52" s="56" t="s">
        <v>263</v>
      </c>
      <c r="H52" s="56" t="s">
        <v>271</v>
      </c>
      <c r="I52" s="56" t="s">
        <v>268</v>
      </c>
    </row>
    <row r="53" spans="7:9" x14ac:dyDescent="0.25">
      <c r="G53" s="13" t="s">
        <v>296</v>
      </c>
      <c r="H53" s="13" t="s">
        <v>196</v>
      </c>
      <c r="I53" s="13" t="s">
        <v>51</v>
      </c>
    </row>
    <row r="54" spans="7:9" x14ac:dyDescent="0.25">
      <c r="G54" s="13" t="s">
        <v>296</v>
      </c>
      <c r="H54" s="13" t="s">
        <v>197</v>
      </c>
      <c r="I54" s="13" t="s">
        <v>47</v>
      </c>
    </row>
    <row r="55" spans="7:9" x14ac:dyDescent="0.25">
      <c r="G55" s="13" t="s">
        <v>296</v>
      </c>
      <c r="H55" s="13" t="s">
        <v>198</v>
      </c>
      <c r="I55" s="13" t="s">
        <v>49</v>
      </c>
    </row>
    <row r="56" spans="7:9" ht="30" x14ac:dyDescent="0.25">
      <c r="G56" s="56" t="s">
        <v>277</v>
      </c>
      <c r="H56" s="56" t="s">
        <v>282</v>
      </c>
      <c r="I56" s="56" t="s">
        <v>278</v>
      </c>
    </row>
    <row r="57" spans="7:9" x14ac:dyDescent="0.25">
      <c r="G57" s="60" t="s">
        <v>277</v>
      </c>
      <c r="H57" s="61" t="s">
        <v>297</v>
      </c>
      <c r="I57" s="63" t="s">
        <v>298</v>
      </c>
    </row>
    <row r="58" spans="7:9" x14ac:dyDescent="0.25">
      <c r="G58" s="56" t="s">
        <v>283</v>
      </c>
      <c r="H58" s="56" t="s">
        <v>284</v>
      </c>
      <c r="I58" s="56" t="s">
        <v>285</v>
      </c>
    </row>
    <row r="59" spans="7:9" x14ac:dyDescent="0.25">
      <c r="G59" s="13" t="s">
        <v>296</v>
      </c>
      <c r="H59" s="13" t="s">
        <v>199</v>
      </c>
      <c r="I59" s="13" t="s">
        <v>51</v>
      </c>
    </row>
    <row r="60" spans="7:9" x14ac:dyDescent="0.25">
      <c r="G60" s="13" t="s">
        <v>296</v>
      </c>
      <c r="H60" s="13" t="s">
        <v>200</v>
      </c>
      <c r="I60" s="13" t="s">
        <v>64</v>
      </c>
    </row>
    <row r="61" spans="7:9" x14ac:dyDescent="0.25">
      <c r="G61" s="56" t="s">
        <v>277</v>
      </c>
      <c r="H61" s="56" t="s">
        <v>281</v>
      </c>
      <c r="I61" s="56" t="s">
        <v>280</v>
      </c>
    </row>
    <row r="62" spans="7:9" x14ac:dyDescent="0.25">
      <c r="G62" s="13" t="s">
        <v>296</v>
      </c>
      <c r="H62" s="13" t="s">
        <v>201</v>
      </c>
      <c r="I62" s="13" t="s">
        <v>49</v>
      </c>
    </row>
    <row r="63" spans="7:9" ht="45" x14ac:dyDescent="0.25">
      <c r="G63" s="56" t="s">
        <v>292</v>
      </c>
      <c r="H63" s="56" t="s">
        <v>202</v>
      </c>
      <c r="I63" s="56" t="s">
        <v>293</v>
      </c>
    </row>
    <row r="64" spans="7:9" x14ac:dyDescent="0.25">
      <c r="G64" s="56" t="s">
        <v>277</v>
      </c>
      <c r="H64" s="56" t="s">
        <v>155</v>
      </c>
      <c r="I64" s="56" t="s">
        <v>279</v>
      </c>
    </row>
    <row r="65" spans="7:9" x14ac:dyDescent="0.25">
      <c r="G65" s="13" t="s">
        <v>296</v>
      </c>
      <c r="H65" s="13" t="s">
        <v>203</v>
      </c>
      <c r="I65" s="13" t="s">
        <v>70</v>
      </c>
    </row>
    <row r="66" spans="7:9" x14ac:dyDescent="0.25">
      <c r="G66" s="13" t="s">
        <v>296</v>
      </c>
      <c r="H66" s="13" t="s">
        <v>204</v>
      </c>
      <c r="I66" s="13" t="s">
        <v>51</v>
      </c>
    </row>
    <row r="67" spans="7:9" x14ac:dyDescent="0.25">
      <c r="G67" s="13" t="s">
        <v>296</v>
      </c>
      <c r="H67" s="13" t="s">
        <v>205</v>
      </c>
      <c r="I67" s="13" t="s">
        <v>65</v>
      </c>
    </row>
    <row r="68" spans="7:9" x14ac:dyDescent="0.25">
      <c r="G68" s="13" t="s">
        <v>296</v>
      </c>
      <c r="H68" s="13" t="s">
        <v>206</v>
      </c>
      <c r="I68" s="13" t="s">
        <v>47</v>
      </c>
    </row>
    <row r="69" spans="7:9" ht="30" x14ac:dyDescent="0.25">
      <c r="G69" s="56" t="s">
        <v>263</v>
      </c>
      <c r="H69" s="56" t="s">
        <v>275</v>
      </c>
      <c r="I69" s="56" t="s">
        <v>276</v>
      </c>
    </row>
    <row r="70" spans="7:9" ht="45" x14ac:dyDescent="0.25">
      <c r="G70" s="56" t="s">
        <v>292</v>
      </c>
      <c r="H70" s="56" t="s">
        <v>294</v>
      </c>
      <c r="I70" s="56" t="s">
        <v>295</v>
      </c>
    </row>
    <row r="71" spans="7:9" x14ac:dyDescent="0.25">
      <c r="G71" s="13" t="s">
        <v>296</v>
      </c>
      <c r="H71" s="13" t="s">
        <v>207</v>
      </c>
      <c r="I71" s="13" t="s">
        <v>62</v>
      </c>
    </row>
    <row r="72" spans="7:9" x14ac:dyDescent="0.25">
      <c r="G72" s="13" t="s">
        <v>296</v>
      </c>
      <c r="H72" s="13" t="s">
        <v>208</v>
      </c>
      <c r="I72" s="13" t="s">
        <v>54</v>
      </c>
    </row>
    <row r="73" spans="7:9" x14ac:dyDescent="0.25">
      <c r="G73" s="56" t="s">
        <v>263</v>
      </c>
      <c r="H73" s="56" t="s">
        <v>157</v>
      </c>
      <c r="I73" s="56" t="s">
        <v>264</v>
      </c>
    </row>
    <row r="74" spans="7:9" x14ac:dyDescent="0.25">
      <c r="G74" s="13" t="s">
        <v>31</v>
      </c>
      <c r="H74" s="13" t="s">
        <v>31</v>
      </c>
      <c r="I74" s="13" t="s">
        <v>31</v>
      </c>
    </row>
    <row r="75" spans="7:9" x14ac:dyDescent="0.25">
      <c r="G75" s="13" t="s">
        <v>296</v>
      </c>
      <c r="H75" s="13" t="s">
        <v>209</v>
      </c>
      <c r="I75" s="13" t="s">
        <v>65</v>
      </c>
    </row>
    <row r="76" spans="7:9" x14ac:dyDescent="0.25">
      <c r="G76" s="13" t="s">
        <v>296</v>
      </c>
      <c r="H76" s="13" t="s">
        <v>210</v>
      </c>
      <c r="I76" s="13" t="s">
        <v>65</v>
      </c>
    </row>
    <row r="77" spans="7:9" x14ac:dyDescent="0.25">
      <c r="G77" s="13" t="s">
        <v>296</v>
      </c>
      <c r="H77" s="13" t="s">
        <v>211</v>
      </c>
      <c r="I77" s="13" t="s">
        <v>65</v>
      </c>
    </row>
    <row r="78" spans="7:9" x14ac:dyDescent="0.25">
      <c r="G78" s="13" t="s">
        <v>263</v>
      </c>
      <c r="H78" s="60" t="s">
        <v>301</v>
      </c>
      <c r="I78" s="62" t="s">
        <v>300</v>
      </c>
    </row>
    <row r="79" spans="7:9" x14ac:dyDescent="0.25">
      <c r="G79" s="56" t="s">
        <v>283</v>
      </c>
      <c r="H79" s="56" t="s">
        <v>286</v>
      </c>
      <c r="I79" s="56" t="s">
        <v>287</v>
      </c>
    </row>
    <row r="80" spans="7:9" x14ac:dyDescent="0.25">
      <c r="G80" s="13" t="s">
        <v>296</v>
      </c>
      <c r="H80" s="13" t="s">
        <v>212</v>
      </c>
      <c r="I80" s="13" t="s">
        <v>65</v>
      </c>
    </row>
    <row r="81" spans="7:9" x14ac:dyDescent="0.25">
      <c r="G81" s="13" t="s">
        <v>296</v>
      </c>
      <c r="H81" s="13" t="s">
        <v>213</v>
      </c>
      <c r="I81" s="13" t="s">
        <v>48</v>
      </c>
    </row>
    <row r="82" spans="7:9" x14ac:dyDescent="0.25">
      <c r="G82" s="13" t="s">
        <v>296</v>
      </c>
      <c r="H82" s="13" t="s">
        <v>214</v>
      </c>
      <c r="I82" s="13" t="s">
        <v>67</v>
      </c>
    </row>
    <row r="83" spans="7:9" x14ac:dyDescent="0.25">
      <c r="G83" s="56" t="s">
        <v>277</v>
      </c>
      <c r="H83" s="56" t="s">
        <v>162</v>
      </c>
      <c r="I83" s="56" t="s">
        <v>278</v>
      </c>
    </row>
    <row r="84" spans="7:9" x14ac:dyDescent="0.25">
      <c r="G84" s="56" t="s">
        <v>283</v>
      </c>
      <c r="H84" s="56" t="s">
        <v>290</v>
      </c>
      <c r="I84" s="56" t="s">
        <v>291</v>
      </c>
    </row>
    <row r="85" spans="7:9" x14ac:dyDescent="0.25">
      <c r="G85" s="13" t="s">
        <v>296</v>
      </c>
      <c r="H85" s="13" t="s">
        <v>215</v>
      </c>
      <c r="I85" s="13" t="s">
        <v>69</v>
      </c>
    </row>
    <row r="86" spans="7:9" x14ac:dyDescent="0.25">
      <c r="G86" s="56" t="s">
        <v>263</v>
      </c>
      <c r="H86" s="56" t="s">
        <v>273</v>
      </c>
      <c r="I86" s="56" t="s">
        <v>274</v>
      </c>
    </row>
    <row r="87" spans="7:9" x14ac:dyDescent="0.25">
      <c r="G87" s="13" t="s">
        <v>296</v>
      </c>
      <c r="H87" s="13" t="s">
        <v>68</v>
      </c>
      <c r="I87" s="13" t="s">
        <v>68</v>
      </c>
    </row>
    <row r="88" spans="7:9" x14ac:dyDescent="0.25">
      <c r="G88" s="13" t="s">
        <v>296</v>
      </c>
      <c r="H88" s="13" t="s">
        <v>216</v>
      </c>
      <c r="I88" s="13" t="s">
        <v>58</v>
      </c>
    </row>
    <row r="89" spans="7:9" x14ac:dyDescent="0.25">
      <c r="G89" s="13" t="s">
        <v>296</v>
      </c>
      <c r="H89" s="13" t="s">
        <v>217</v>
      </c>
      <c r="I89" s="13" t="s">
        <v>52</v>
      </c>
    </row>
    <row r="90" spans="7:9" x14ac:dyDescent="0.25">
      <c r="G90" s="13" t="s">
        <v>296</v>
      </c>
      <c r="H90" s="13" t="s">
        <v>218</v>
      </c>
      <c r="I90" s="13" t="s">
        <v>52</v>
      </c>
    </row>
    <row r="91" spans="7:9" x14ac:dyDescent="0.25">
      <c r="G91" s="13" t="s">
        <v>296</v>
      </c>
      <c r="H91" s="13" t="s">
        <v>219</v>
      </c>
      <c r="I91" s="13" t="s">
        <v>64</v>
      </c>
    </row>
    <row r="92" spans="7:9" x14ac:dyDescent="0.25">
      <c r="G92" s="13" t="s">
        <v>296</v>
      </c>
      <c r="H92" s="13" t="s">
        <v>220</v>
      </c>
      <c r="I92" s="13" t="s">
        <v>54</v>
      </c>
    </row>
    <row r="93" spans="7:9" x14ac:dyDescent="0.25">
      <c r="G93" s="13" t="s">
        <v>296</v>
      </c>
      <c r="H93" s="13" t="s">
        <v>221</v>
      </c>
      <c r="I93" s="13" t="s">
        <v>55</v>
      </c>
    </row>
    <row r="94" spans="7:9" x14ac:dyDescent="0.25">
      <c r="G94" s="13" t="s">
        <v>296</v>
      </c>
      <c r="H94" s="13" t="s">
        <v>222</v>
      </c>
      <c r="I94" s="13" t="s">
        <v>70</v>
      </c>
    </row>
    <row r="95" spans="7:9" x14ac:dyDescent="0.25">
      <c r="G95" s="13" t="s">
        <v>296</v>
      </c>
      <c r="H95" s="13" t="s">
        <v>223</v>
      </c>
      <c r="I95" s="13" t="s">
        <v>48</v>
      </c>
    </row>
    <row r="96" spans="7:9" x14ac:dyDescent="0.25">
      <c r="G96" s="13" t="s">
        <v>296</v>
      </c>
      <c r="H96" s="13" t="s">
        <v>224</v>
      </c>
      <c r="I96" s="13" t="s">
        <v>225</v>
      </c>
    </row>
    <row r="97" spans="7:9" x14ac:dyDescent="0.25">
      <c r="G97" s="13" t="s">
        <v>296</v>
      </c>
      <c r="H97" s="13" t="s">
        <v>226</v>
      </c>
      <c r="I97" s="13" t="s">
        <v>63</v>
      </c>
    </row>
    <row r="98" spans="7:9" x14ac:dyDescent="0.25">
      <c r="G98" s="13" t="s">
        <v>296</v>
      </c>
      <c r="H98" s="13" t="s">
        <v>227</v>
      </c>
      <c r="I98" s="13" t="s">
        <v>47</v>
      </c>
    </row>
    <row r="99" spans="7:9" ht="30" x14ac:dyDescent="0.25">
      <c r="G99" s="57" t="s">
        <v>263</v>
      </c>
      <c r="H99" s="57" t="s">
        <v>269</v>
      </c>
      <c r="I99" s="57" t="s">
        <v>270</v>
      </c>
    </row>
    <row r="100" spans="7:9" ht="30" x14ac:dyDescent="0.25">
      <c r="G100" s="57" t="s">
        <v>263</v>
      </c>
      <c r="H100" s="57" t="s">
        <v>272</v>
      </c>
      <c r="I100" s="57" t="s">
        <v>270</v>
      </c>
    </row>
    <row r="101" spans="7:9" x14ac:dyDescent="0.25">
      <c r="G101" s="55" t="s">
        <v>296</v>
      </c>
      <c r="H101" s="55" t="s">
        <v>228</v>
      </c>
      <c r="I101" s="55" t="s">
        <v>54</v>
      </c>
    </row>
    <row r="102" spans="7:9" x14ac:dyDescent="0.25">
      <c r="G102" s="57" t="s">
        <v>277</v>
      </c>
      <c r="H102" s="57" t="s">
        <v>165</v>
      </c>
      <c r="I102" s="57" t="s">
        <v>278</v>
      </c>
    </row>
    <row r="103" spans="7:9" x14ac:dyDescent="0.25">
      <c r="G103" s="55" t="s">
        <v>263</v>
      </c>
      <c r="H103" s="58" t="s">
        <v>299</v>
      </c>
      <c r="I103" s="59" t="s">
        <v>300</v>
      </c>
    </row>
  </sheetData>
  <pageMargins left="0.7" right="0.7" top="0.75" bottom="0.75" header="0.3" footer="0.3"/>
  <pageSetup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CFDAF876BA52458EA01C496E12E7FD" ma:contentTypeVersion="11" ma:contentTypeDescription="Create a new document." ma:contentTypeScope="" ma:versionID="1b45b795185b6e63699805774a1fd915">
  <xsd:schema xmlns:xsd="http://www.w3.org/2001/XMLSchema" xmlns:xs="http://www.w3.org/2001/XMLSchema" xmlns:p="http://schemas.microsoft.com/office/2006/metadata/properties" xmlns:ns2="6be5b83c-45b5-43b8-a33e-8040d5891fbe" xmlns:ns3="ee84869a-08ed-4622-9072-2c175852b28e" targetNamespace="http://schemas.microsoft.com/office/2006/metadata/properties" ma:root="true" ma:fieldsID="546f62f6f6add6e073c5f7924f44e3b2" ns2:_="" ns3:_="">
    <xsd:import namespace="6be5b83c-45b5-43b8-a33e-8040d5891fbe"/>
    <xsd:import namespace="ee84869a-08ed-4622-9072-2c175852b28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e5b83c-45b5-43b8-a33e-8040d5891fb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f110a4ad-a763-43e9-a8f7-d992bbc08263}" ma:internalName="TaxCatchAll" ma:showField="CatchAllData" ma:web="6be5b83c-45b5-43b8-a33e-8040d5891fb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84869a-08ed-4622-9072-2c175852b28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3a94b52-c727-4669-9169-33f01e01f53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5e617e0-9ae6-48ae-8c0a-f049dce7ee5d">
      <Terms xmlns="http://schemas.microsoft.com/office/infopath/2007/PartnerControls"/>
    </lcf76f155ced4ddcb4097134ff3c332f>
    <TaxCatchAll xmlns="b6698f20-16d8-4387-8fa1-6bd4bb26deb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5D11B6B9F23254468F6D1ED128359F2E" ma:contentTypeVersion="19" ma:contentTypeDescription="Create a new document." ma:contentTypeScope="" ma:versionID="0c8808ed2273d4d211416612b83ba884">
  <xsd:schema xmlns:xsd="http://www.w3.org/2001/XMLSchema" xmlns:xs="http://www.w3.org/2001/XMLSchema" xmlns:p="http://schemas.microsoft.com/office/2006/metadata/properties" xmlns:ns2="f5e617e0-9ae6-48ae-8c0a-f049dce7ee5d" xmlns:ns3="b6698f20-16d8-4387-8fa1-6bd4bb26deb7" targetNamespace="http://schemas.microsoft.com/office/2006/metadata/properties" ma:root="true" ma:fieldsID="12a45af8cd69a195e07be0fa7a2bd7a6" ns2:_="" ns3:_="">
    <xsd:import namespace="f5e617e0-9ae6-48ae-8c0a-f049dce7ee5d"/>
    <xsd:import namespace="b6698f20-16d8-4387-8fa1-6bd4bb26deb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e617e0-9ae6-48ae-8c0a-f049dce7ee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3a94b52-c727-4669-9169-33f01e01f53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698f20-16d8-4387-8fa1-6bd4bb26deb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d60fa02-844e-4010-beb4-7603f52e3dcf}" ma:internalName="TaxCatchAll" ma:showField="CatchAllData" ma:web="b6698f20-16d8-4387-8fa1-6bd4bb26de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03D81C-0132-4026-A9EF-A867C6153A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e5b83c-45b5-43b8-a33e-8040d5891fbe"/>
    <ds:schemaRef ds:uri="ee84869a-08ed-4622-9072-2c175852b2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9B323C-06FF-4E82-B2E8-BDCB88C6A256}">
  <ds:schemaRefs>
    <ds:schemaRef ds:uri="http://schemas.microsoft.com/office/2006/documentManagement/types"/>
    <ds:schemaRef ds:uri="ee84869a-08ed-4622-9072-2c175852b28e"/>
    <ds:schemaRef ds:uri="http://schemas.microsoft.com/office/infopath/2007/PartnerControls"/>
    <ds:schemaRef ds:uri="http://www.w3.org/XML/1998/namespace"/>
    <ds:schemaRef ds:uri="6be5b83c-45b5-43b8-a33e-8040d5891fbe"/>
    <ds:schemaRef ds:uri="http://schemas.openxmlformats.org/package/2006/metadata/core-properties"/>
    <ds:schemaRef ds:uri="http://purl.org/dc/elements/1.1/"/>
    <ds:schemaRef ds:uri="http://purl.org/dc/dcmitype/"/>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F175F16C-E553-469F-837A-8EBE5E837CD3}">
  <ds:schemaRefs>
    <ds:schemaRef ds:uri="http://schemas.microsoft.com/sharepoint/v3/contenttype/forms"/>
  </ds:schemaRefs>
</ds:datastoreItem>
</file>

<file path=customXml/itemProps4.xml><?xml version="1.0" encoding="utf-8"?>
<ds:datastoreItem xmlns:ds="http://schemas.openxmlformats.org/officeDocument/2006/customXml" ds:itemID="{0F2AEDFD-4804-46AE-911A-BAC885808EE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Patient Days</vt:lpstr>
      <vt:lpstr>Summary</vt:lpstr>
      <vt:lpstr>Calculations</vt:lpstr>
      <vt:lpstr>January</vt:lpstr>
      <vt:lpstr>February</vt:lpstr>
      <vt:lpstr>March</vt:lpstr>
      <vt:lpstr>April</vt:lpstr>
      <vt:lpstr>May</vt:lpstr>
      <vt:lpstr>June</vt:lpstr>
      <vt:lpstr>July</vt:lpstr>
      <vt:lpstr>August</vt:lpstr>
      <vt:lpstr>September</vt:lpstr>
      <vt:lpstr>October</vt:lpstr>
      <vt:lpstr>November</vt:lpstr>
      <vt:lpstr>December</vt:lpstr>
      <vt:lpstr>Lookups</vt:lpstr>
    </vt:vector>
  </TitlesOfParts>
  <Manager/>
  <Company>State of Minnesota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Facility Infections Tracking Tool</dc:title>
  <dc:subject/>
  <dc:creator>Health Quality Innovators</dc:creator>
  <cp:keywords/>
  <dc:description/>
  <cp:lastModifiedBy>Sarah MacCready</cp:lastModifiedBy>
  <cp:revision/>
  <dcterms:created xsi:type="dcterms:W3CDTF">2018-05-07T19:47:14Z</dcterms:created>
  <dcterms:modified xsi:type="dcterms:W3CDTF">2026-10-20T15:00:40Z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0x0101005D11B6B9F23254468F6D1ED128359F2E</vt:lpwstr>
  </property>
  <property fmtid="{D5CDD505-2E9C-101B-9397-08002B2CF9AE}" pid="3" name="_dlc_DocIdItemGuid">
    <vt:lpwstr>747fcb13-60af-4720-af1d-55382e99ce45</vt:lpwstr>
  </property>
  <property fmtid="{D5CDD505-2E9C-101B-9397-08002B2CF9AE}" pid="4" name="MediaServiceImageTags">
    <vt:lpwstr/>
  </property>
</Properties>
</file>