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4.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5.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6.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hqisolutions.sharepoint.com/sites/Communications2/Shared Documents/General/_QIN-QIO/_Nursing Home/Resources/Tracking Tools/Hand Hygiene Competency Tracking Tool/"/>
    </mc:Choice>
  </mc:AlternateContent>
  <xr:revisionPtr revIDLastSave="155" documentId="8_{FFC044F7-F4A9-46B4-94F5-EB2FCAD7DA9A}" xr6:coauthVersionLast="47" xr6:coauthVersionMax="47" xr10:uidLastSave="{18A0F997-5493-4987-BF77-50518F4969A6}"/>
  <bookViews>
    <workbookView xWindow="-120" yWindow="-120" windowWidth="29040" windowHeight="15720" tabRatio="836" firstSheet="1" activeTab="1" xr2:uid="{56A3AD6B-3EC3-4D1A-9603-767E18C8A83F}"/>
  </bookViews>
  <sheets>
    <sheet name="Ref" sheetId="4" state="hidden" r:id="rId1"/>
    <sheet name="INSTRUCTIONS" sheetId="2" r:id="rId2"/>
    <sheet name="HIDDEN" sheetId="16" state="hidden" r:id="rId3"/>
    <sheet name="SUMMARY Rates" sheetId="3" r:id="rId4"/>
    <sheet name="BY JOB Rates" sheetId="17" r:id="rId5"/>
    <sheet name="BY LOC Rates" sheetId="19" r:id="rId6"/>
    <sheet name="BY STAFF Rates" sheetId="20" r:id="rId7"/>
    <sheet name="BY TIME Rates" sheetId="21" r:id="rId8"/>
    <sheet name="Month_1" sheetId="1" r:id="rId9"/>
    <sheet name="Month_2" sheetId="5" r:id="rId10"/>
    <sheet name="Month_3" sheetId="6" r:id="rId11"/>
    <sheet name="Month_4" sheetId="7" r:id="rId12"/>
    <sheet name="Month_5" sheetId="8" r:id="rId13"/>
    <sheet name="Month_6" sheetId="9" r:id="rId14"/>
    <sheet name="Month_7" sheetId="10" r:id="rId15"/>
    <sheet name="Month_8" sheetId="11" r:id="rId16"/>
    <sheet name="Month_9" sheetId="12" r:id="rId17"/>
    <sheet name="Month_10" sheetId="13" r:id="rId18"/>
    <sheet name="Month_11" sheetId="14" r:id="rId19"/>
    <sheet name="Month_12" sheetId="15" r:id="rId20"/>
  </sheets>
  <definedNames>
    <definedName name="employee_list">OFFSET(HIDDEN!$K$3,0,0,248-COUNTIF(HIDDEN!$K$3:$K$250,#N/A),1)</definedName>
    <definedName name="JOB_LIST">OFFSET(HIDDEN!$C$3,0,0,38-COUNTIF(HIDDEN!$C$3:$C$40,#N/A),1)</definedName>
    <definedName name="KS_NH">Ref!$A$2:$A$332</definedName>
    <definedName name="LOC_LIST">OFFSET(HIDDEN!$G$3,0,0,248-COUNTIF(HIDDEN!$G$3:$G$250,#N/A),1)</definedName>
    <definedName name="MO_NH">Ref!$D$2:$D$523</definedName>
    <definedName name="month_list">'SUMMARY Rates'!$D$4:$O$4</definedName>
    <definedName name="_xlnm.Print_Area" localSheetId="4">'BY JOB Rates'!$A$2:$O$41</definedName>
    <definedName name="_xlnm.Print_Area" localSheetId="5">'BY LOC Rates'!$A$2:$O$41</definedName>
    <definedName name="_xlnm.Print_Area" localSheetId="6">'BY STAFF Rates'!$A$2:$O$41</definedName>
    <definedName name="_xlnm.Print_Area" localSheetId="7">'BY TIME Rates'!$A$2:$O$41</definedName>
    <definedName name="_xlnm.Print_Area" localSheetId="3">'SUMMARY Rates'!$A$1:$O$40</definedName>
    <definedName name="_xlnm.Print_Titles" localSheetId="4">'BY JOB Rates'!$2:$3</definedName>
    <definedName name="_xlnm.Print_Titles" localSheetId="5">'BY LOC Rates'!$2:$3</definedName>
    <definedName name="_xlnm.Print_Titles" localSheetId="6">'BY STAFF Rates'!$2:$3</definedName>
    <definedName name="_xlnm.Print_Titles" localSheetId="7">'BY TIME Rates'!$2:$3</definedName>
    <definedName name="_xlnm.Print_Titles" localSheetId="1">INSTRUCTIONS!$1:$3</definedName>
    <definedName name="_xlnm.Print_Titles" localSheetId="8">Month_1!$1:$3</definedName>
    <definedName name="_xlnm.Print_Titles" localSheetId="3">'SUMMARY Rates'!$1:$4</definedName>
    <definedName name="SC_NH">Ref!$G$2:$G$192</definedName>
    <definedName name="timeframe">Ref!$M$1:$M$60</definedName>
    <definedName name="VA_NH">Ref!$J$2:$J$288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8" i="21" l="1"/>
  <c r="A27" i="21"/>
  <c r="A2" i="21"/>
  <c r="M46" i="21"/>
  <c r="J46" i="21"/>
  <c r="I46" i="21"/>
  <c r="H46" i="21"/>
  <c r="E46" i="21"/>
  <c r="F46" i="21" s="1"/>
  <c r="D46" i="21"/>
  <c r="E45" i="21" s="1"/>
  <c r="E68" i="21" s="1"/>
  <c r="J45" i="21"/>
  <c r="J68" i="21" s="1"/>
  <c r="I45" i="21"/>
  <c r="D45" i="21"/>
  <c r="D68" i="21" s="1"/>
  <c r="O28" i="21"/>
  <c r="N28" i="21"/>
  <c r="M28" i="21"/>
  <c r="L28" i="21"/>
  <c r="K28" i="21"/>
  <c r="J28" i="21"/>
  <c r="I28" i="21"/>
  <c r="H28" i="21"/>
  <c r="G28" i="21"/>
  <c r="F28" i="21"/>
  <c r="E28" i="21"/>
  <c r="D28" i="21"/>
  <c r="C28" i="21"/>
  <c r="D5" i="21"/>
  <c r="E5" i="21" s="1"/>
  <c r="F5" i="21" s="1"/>
  <c r="G5" i="21" s="1"/>
  <c r="H5" i="21" s="1"/>
  <c r="I5" i="21" s="1"/>
  <c r="J5" i="21" s="1"/>
  <c r="K5" i="21" s="1"/>
  <c r="L5" i="21" s="1"/>
  <c r="M5" i="21" s="1"/>
  <c r="N5" i="21" s="1"/>
  <c r="O5" i="21" s="1"/>
  <c r="A28" i="20"/>
  <c r="A27" i="20"/>
  <c r="A2" i="20"/>
  <c r="J46" i="20"/>
  <c r="K46" i="20" s="1"/>
  <c r="L46" i="20" s="1"/>
  <c r="M45" i="20" s="1"/>
  <c r="I46" i="20"/>
  <c r="H46" i="20"/>
  <c r="D46" i="20"/>
  <c r="E46" i="20" s="1"/>
  <c r="F45" i="20" s="1"/>
  <c r="J45" i="20"/>
  <c r="I45" i="20"/>
  <c r="M46" i="20" s="1"/>
  <c r="E45" i="20"/>
  <c r="D45" i="20"/>
  <c r="D68" i="20" s="1"/>
  <c r="O28" i="20"/>
  <c r="N28" i="20"/>
  <c r="M28" i="20"/>
  <c r="L28" i="20"/>
  <c r="K28" i="20"/>
  <c r="J28" i="20"/>
  <c r="I28" i="20"/>
  <c r="H28" i="20"/>
  <c r="G28" i="20"/>
  <c r="F28" i="20"/>
  <c r="E28" i="20"/>
  <c r="D28" i="20"/>
  <c r="C28" i="20"/>
  <c r="D5" i="20"/>
  <c r="E5" i="20" s="1"/>
  <c r="F5" i="20" s="1"/>
  <c r="G5" i="20" s="1"/>
  <c r="H5" i="20" s="1"/>
  <c r="I5" i="20" s="1"/>
  <c r="J5" i="20" s="1"/>
  <c r="K5" i="20" s="1"/>
  <c r="L5" i="20" s="1"/>
  <c r="M5" i="20" s="1"/>
  <c r="N5" i="20" s="1"/>
  <c r="O5" i="20" s="1"/>
  <c r="A28" i="19"/>
  <c r="A27" i="19"/>
  <c r="A2" i="19"/>
  <c r="M46" i="19"/>
  <c r="J46" i="19"/>
  <c r="K46" i="19" s="1"/>
  <c r="I46" i="19"/>
  <c r="H46" i="19"/>
  <c r="F46" i="19"/>
  <c r="G46" i="19" s="1"/>
  <c r="E46" i="19"/>
  <c r="F45" i="19" s="1"/>
  <c r="D46" i="19"/>
  <c r="E45" i="19" s="1"/>
  <c r="E68" i="19" s="1"/>
  <c r="J45" i="19"/>
  <c r="J68" i="19" s="1"/>
  <c r="I45" i="19"/>
  <c r="I68" i="19" s="1"/>
  <c r="H45" i="19"/>
  <c r="H68" i="19" s="1"/>
  <c r="D45" i="19"/>
  <c r="D68" i="19" s="1"/>
  <c r="O28" i="19"/>
  <c r="N28" i="19"/>
  <c r="M28" i="19"/>
  <c r="L28" i="19"/>
  <c r="K28" i="19"/>
  <c r="J28" i="19"/>
  <c r="I28" i="19"/>
  <c r="H28" i="19"/>
  <c r="G28" i="19"/>
  <c r="F28" i="19"/>
  <c r="E28" i="19"/>
  <c r="D28" i="19"/>
  <c r="C28" i="19"/>
  <c r="D5" i="19"/>
  <c r="E5" i="19" s="1"/>
  <c r="F5" i="19" s="1"/>
  <c r="G5" i="19" s="1"/>
  <c r="H5" i="19" s="1"/>
  <c r="I5" i="19" s="1"/>
  <c r="J5" i="19" s="1"/>
  <c r="K5" i="19" s="1"/>
  <c r="L5" i="19" s="1"/>
  <c r="M5" i="19" s="1"/>
  <c r="N5" i="19" s="1"/>
  <c r="O5" i="19" s="1"/>
  <c r="M46" i="17"/>
  <c r="I46" i="17"/>
  <c r="J46" i="17" s="1"/>
  <c r="K45" i="17" s="1"/>
  <c r="H46" i="17"/>
  <c r="D46" i="17"/>
  <c r="I45" i="17"/>
  <c r="I68" i="17" s="1"/>
  <c r="E45" i="17"/>
  <c r="D45" i="17"/>
  <c r="D68" i="17" s="1"/>
  <c r="M46" i="3"/>
  <c r="I46" i="3"/>
  <c r="J46" i="3" s="1"/>
  <c r="H46" i="3"/>
  <c r="D46" i="3"/>
  <c r="E46" i="3" s="1"/>
  <c r="I45" i="3"/>
  <c r="I68" i="3" s="1"/>
  <c r="D45" i="3"/>
  <c r="D68" i="3" s="1"/>
  <c r="I2" i="16" a="1"/>
  <c r="I2" i="16" s="1"/>
  <c r="J2" i="16" s="1" a="1"/>
  <c r="J2" i="16" s="1"/>
  <c r="K6" i="20"/>
  <c r="L6" i="20"/>
  <c r="G6" i="19"/>
  <c r="E9" i="20"/>
  <c r="J9" i="20"/>
  <c r="F7" i="20"/>
  <c r="N7" i="19"/>
  <c r="F9" i="19"/>
  <c r="M6" i="21"/>
  <c r="F6" i="19"/>
  <c r="D9" i="20"/>
  <c r="K7" i="19"/>
  <c r="O9" i="21"/>
  <c r="I9" i="21"/>
  <c r="O6" i="21"/>
  <c r="O9" i="20"/>
  <c r="J6" i="20"/>
  <c r="H6" i="20"/>
  <c r="E9" i="19"/>
  <c r="I7" i="19"/>
  <c r="J7" i="19"/>
  <c r="N7" i="21"/>
  <c r="O6" i="20"/>
  <c r="G9" i="19"/>
  <c r="N6" i="20"/>
  <c r="N9" i="21"/>
  <c r="I6" i="19"/>
  <c r="H9" i="20"/>
  <c r="K9" i="19"/>
  <c r="L7" i="21"/>
  <c r="K6" i="21"/>
  <c r="F6" i="21"/>
  <c r="F9" i="20"/>
  <c r="G7" i="19"/>
  <c r="L7" i="19"/>
  <c r="L7" i="20"/>
  <c r="K6" i="19"/>
  <c r="I7" i="21"/>
  <c r="I7" i="20"/>
  <c r="H9" i="21"/>
  <c r="L6" i="21"/>
  <c r="E9" i="21"/>
  <c r="N6" i="21"/>
  <c r="M7" i="20"/>
  <c r="H7" i="19"/>
  <c r="G9" i="21"/>
  <c r="D9" i="21"/>
  <c r="J7" i="21"/>
  <c r="M7" i="21"/>
  <c r="I6" i="21"/>
  <c r="F7" i="19"/>
  <c r="M7" i="19"/>
  <c r="H9" i="19"/>
  <c r="J6" i="21"/>
  <c r="M9" i="21"/>
  <c r="H6" i="21"/>
  <c r="N6" i="19"/>
  <c r="F6" i="20"/>
  <c r="N9" i="19"/>
  <c r="O6" i="19"/>
  <c r="O9" i="19"/>
  <c r="F7" i="21"/>
  <c r="G7" i="21"/>
  <c r="M6" i="20"/>
  <c r="N7" i="20"/>
  <c r="K7" i="20"/>
  <c r="I9" i="20"/>
  <c r="G9" i="20"/>
  <c r="N9" i="20"/>
  <c r="L6" i="19"/>
  <c r="O7" i="19"/>
  <c r="K7" i="21"/>
  <c r="J9" i="19"/>
  <c r="I9" i="19"/>
  <c r="O7" i="21"/>
  <c r="L9" i="19"/>
  <c r="K9" i="20"/>
  <c r="M6" i="19"/>
  <c r="G6" i="21"/>
  <c r="M9" i="19"/>
  <c r="G7" i="20"/>
  <c r="J6" i="19"/>
  <c r="O7" i="20"/>
  <c r="D9" i="19"/>
  <c r="H6" i="19"/>
  <c r="G6" i="20"/>
  <c r="H7" i="21"/>
  <c r="H7" i="20"/>
  <c r="J9" i="21"/>
  <c r="L9" i="21"/>
  <c r="I6" i="20"/>
  <c r="L9" i="20"/>
  <c r="J7" i="20"/>
  <c r="K9" i="21"/>
  <c r="M9" i="20"/>
  <c r="F9" i="21"/>
  <c r="M22" i="21" l="1"/>
  <c r="M20" i="21"/>
  <c r="M18" i="21"/>
  <c r="M16" i="21"/>
  <c r="M14" i="21"/>
  <c r="M12" i="21"/>
  <c r="M10" i="21"/>
  <c r="M21" i="21"/>
  <c r="M19" i="21"/>
  <c r="M17" i="21"/>
  <c r="M15" i="21"/>
  <c r="M13" i="21"/>
  <c r="M11" i="21"/>
  <c r="J14" i="21"/>
  <c r="J19" i="21"/>
  <c r="J13" i="21"/>
  <c r="J22" i="21"/>
  <c r="J20" i="21"/>
  <c r="J16" i="21"/>
  <c r="J12" i="21"/>
  <c r="J10" i="21"/>
  <c r="J15" i="21"/>
  <c r="J18" i="21"/>
  <c r="J17" i="21"/>
  <c r="J21" i="21"/>
  <c r="J11" i="21"/>
  <c r="L15" i="21"/>
  <c r="L22" i="21"/>
  <c r="L20" i="21"/>
  <c r="L18" i="21"/>
  <c r="L16" i="21"/>
  <c r="L14" i="21"/>
  <c r="L12" i="21"/>
  <c r="L10" i="21"/>
  <c r="L17" i="21"/>
  <c r="L13" i="21"/>
  <c r="L11" i="21"/>
  <c r="L21" i="21"/>
  <c r="L19" i="21"/>
  <c r="N21" i="21"/>
  <c r="N17" i="21"/>
  <c r="N13" i="21"/>
  <c r="N11" i="21"/>
  <c r="N18" i="21"/>
  <c r="N10" i="21"/>
  <c r="N19" i="21"/>
  <c r="N15" i="21"/>
  <c r="N12" i="21"/>
  <c r="N16" i="21"/>
  <c r="N22" i="21"/>
  <c r="N20" i="21"/>
  <c r="N14" i="21"/>
  <c r="G20" i="21"/>
  <c r="G18" i="21"/>
  <c r="G16" i="21"/>
  <c r="G12" i="21"/>
  <c r="G21" i="21"/>
  <c r="G19" i="21"/>
  <c r="G17" i="21"/>
  <c r="G15" i="21"/>
  <c r="G13" i="21"/>
  <c r="G11" i="21"/>
  <c r="G14" i="21"/>
  <c r="G10" i="21"/>
  <c r="G22" i="21"/>
  <c r="O18" i="21"/>
  <c r="O12" i="21"/>
  <c r="O22" i="21"/>
  <c r="O21" i="21"/>
  <c r="O19" i="21"/>
  <c r="O17" i="21"/>
  <c r="O15" i="21"/>
  <c r="O13" i="21"/>
  <c r="O11" i="21"/>
  <c r="O20" i="21"/>
  <c r="O14" i="21"/>
  <c r="O10" i="21"/>
  <c r="O16" i="21"/>
  <c r="F20" i="21"/>
  <c r="F16" i="21"/>
  <c r="F12" i="21"/>
  <c r="F19" i="21"/>
  <c r="F15" i="21"/>
  <c r="F21" i="21"/>
  <c r="F17" i="21"/>
  <c r="F13" i="21"/>
  <c r="F11" i="21"/>
  <c r="F22" i="21"/>
  <c r="F14" i="21"/>
  <c r="F18" i="21"/>
  <c r="F10" i="21"/>
  <c r="H21" i="21"/>
  <c r="H19" i="21"/>
  <c r="H17" i="21"/>
  <c r="H15" i="21"/>
  <c r="H13" i="21"/>
  <c r="H11" i="21"/>
  <c r="H12" i="21"/>
  <c r="H16" i="21"/>
  <c r="H10" i="21"/>
  <c r="H22" i="21"/>
  <c r="H20" i="21"/>
  <c r="H18" i="21"/>
  <c r="H14" i="21"/>
  <c r="K17" i="21"/>
  <c r="K15" i="21"/>
  <c r="K21" i="21"/>
  <c r="K13" i="21"/>
  <c r="K22" i="21"/>
  <c r="K20" i="21"/>
  <c r="K18" i="21"/>
  <c r="K16" i="21"/>
  <c r="K14" i="21"/>
  <c r="K12" i="21"/>
  <c r="K10" i="21"/>
  <c r="K19" i="21"/>
  <c r="K11" i="21"/>
  <c r="I21" i="21"/>
  <c r="I19" i="21"/>
  <c r="I17" i="21"/>
  <c r="I15" i="21"/>
  <c r="I13" i="21"/>
  <c r="I11" i="21"/>
  <c r="I22" i="21"/>
  <c r="I20" i="21"/>
  <c r="I18" i="21"/>
  <c r="I16" i="21"/>
  <c r="I14" i="21"/>
  <c r="I12" i="21"/>
  <c r="I10" i="21"/>
  <c r="H24" i="21"/>
  <c r="H25" i="21"/>
  <c r="H23" i="21"/>
  <c r="L8" i="21"/>
  <c r="K25" i="21"/>
  <c r="K23" i="21"/>
  <c r="K24" i="21"/>
  <c r="L25" i="21"/>
  <c r="L23" i="21"/>
  <c r="L24" i="21"/>
  <c r="H8" i="21"/>
  <c r="O8" i="21"/>
  <c r="M25" i="21"/>
  <c r="M23" i="21"/>
  <c r="M24" i="21"/>
  <c r="F25" i="21"/>
  <c r="F23" i="21"/>
  <c r="F24" i="21"/>
  <c r="N25" i="21"/>
  <c r="N23" i="21"/>
  <c r="N24" i="21"/>
  <c r="J8" i="21"/>
  <c r="G8" i="21"/>
  <c r="I8" i="21"/>
  <c r="G24" i="21"/>
  <c r="G25" i="21"/>
  <c r="G23" i="21"/>
  <c r="O24" i="21"/>
  <c r="O25" i="21"/>
  <c r="O23" i="21"/>
  <c r="K8" i="21"/>
  <c r="I24" i="21"/>
  <c r="I25" i="21"/>
  <c r="I23" i="21"/>
  <c r="M8" i="21"/>
  <c r="J24" i="21"/>
  <c r="J25" i="21"/>
  <c r="J23" i="21"/>
  <c r="F8" i="21"/>
  <c r="N8" i="21"/>
  <c r="G46" i="21"/>
  <c r="G45" i="21"/>
  <c r="G68" i="21" s="1"/>
  <c r="K45" i="21"/>
  <c r="K46" i="21"/>
  <c r="I68" i="21"/>
  <c r="F45" i="21"/>
  <c r="I22" i="20"/>
  <c r="I20" i="20"/>
  <c r="I18" i="20"/>
  <c r="I16" i="20"/>
  <c r="I14" i="20"/>
  <c r="I12" i="20"/>
  <c r="I10" i="20"/>
  <c r="I13" i="20"/>
  <c r="I21" i="20"/>
  <c r="I11" i="20"/>
  <c r="I19" i="20"/>
  <c r="I17" i="20"/>
  <c r="I15" i="20"/>
  <c r="J22" i="20"/>
  <c r="J20" i="20"/>
  <c r="J16" i="20"/>
  <c r="J18" i="20"/>
  <c r="J14" i="20"/>
  <c r="J12" i="20"/>
  <c r="J10" i="20"/>
  <c r="J11" i="20"/>
  <c r="J21" i="20"/>
  <c r="J15" i="20"/>
  <c r="J13" i="20"/>
  <c r="J19" i="20"/>
  <c r="J17" i="20"/>
  <c r="N17" i="20"/>
  <c r="N13" i="20"/>
  <c r="N11" i="20"/>
  <c r="N21" i="20"/>
  <c r="N19" i="20"/>
  <c r="N15" i="20"/>
  <c r="N16" i="20"/>
  <c r="N10" i="20"/>
  <c r="N18" i="20"/>
  <c r="N14" i="20"/>
  <c r="N22" i="20"/>
  <c r="N12" i="20"/>
  <c r="N20" i="20"/>
  <c r="F21" i="20"/>
  <c r="F19" i="20"/>
  <c r="F15" i="20"/>
  <c r="F13" i="20"/>
  <c r="F11" i="20"/>
  <c r="F17" i="20"/>
  <c r="F22" i="20"/>
  <c r="F16" i="20"/>
  <c r="F20" i="20"/>
  <c r="F14" i="20"/>
  <c r="F10" i="20"/>
  <c r="F18" i="20"/>
  <c r="F12" i="20"/>
  <c r="K18" i="20"/>
  <c r="K12" i="20"/>
  <c r="K22" i="20"/>
  <c r="K20" i="20"/>
  <c r="K16" i="20"/>
  <c r="K14" i="20"/>
  <c r="K10" i="20"/>
  <c r="K17" i="20"/>
  <c r="K11" i="20"/>
  <c r="K19" i="20"/>
  <c r="K15" i="20"/>
  <c r="K13" i="20"/>
  <c r="K21" i="20"/>
  <c r="L22" i="20"/>
  <c r="L20" i="20"/>
  <c r="L18" i="20"/>
  <c r="L16" i="20"/>
  <c r="L14" i="20"/>
  <c r="L12" i="20"/>
  <c r="L10" i="20"/>
  <c r="L21" i="20"/>
  <c r="L19" i="20"/>
  <c r="L17" i="20"/>
  <c r="L15" i="20"/>
  <c r="L13" i="20"/>
  <c r="L11" i="20"/>
  <c r="M21" i="20"/>
  <c r="M19" i="20"/>
  <c r="M17" i="20"/>
  <c r="M15" i="20"/>
  <c r="M13" i="20"/>
  <c r="M11" i="20"/>
  <c r="M18" i="20"/>
  <c r="M16" i="20"/>
  <c r="M22" i="20"/>
  <c r="M14" i="20"/>
  <c r="M12" i="20"/>
  <c r="M10" i="20"/>
  <c r="M20" i="20"/>
  <c r="O21" i="20"/>
  <c r="O19" i="20"/>
  <c r="O15" i="20"/>
  <c r="O13" i="20"/>
  <c r="O17" i="20"/>
  <c r="O11" i="20"/>
  <c r="O14" i="20"/>
  <c r="O12" i="20"/>
  <c r="O20" i="20"/>
  <c r="O18" i="20"/>
  <c r="O16" i="20"/>
  <c r="O10" i="20"/>
  <c r="O22" i="20"/>
  <c r="G21" i="20"/>
  <c r="G17" i="20"/>
  <c r="G15" i="20"/>
  <c r="G11" i="20"/>
  <c r="G19" i="20"/>
  <c r="G13" i="20"/>
  <c r="G20" i="20"/>
  <c r="G12" i="20"/>
  <c r="G18" i="20"/>
  <c r="G14" i="20"/>
  <c r="G10" i="20"/>
  <c r="G16" i="20"/>
  <c r="G22" i="20"/>
  <c r="H21" i="20"/>
  <c r="H19" i="20"/>
  <c r="H17" i="20"/>
  <c r="H15" i="20"/>
  <c r="H13" i="20"/>
  <c r="H11" i="20"/>
  <c r="H22" i="20"/>
  <c r="H20" i="20"/>
  <c r="H18" i="20"/>
  <c r="H16" i="20"/>
  <c r="H14" i="20"/>
  <c r="H12" i="20"/>
  <c r="H10" i="20"/>
  <c r="G8" i="20"/>
  <c r="H8" i="20"/>
  <c r="I8" i="20"/>
  <c r="M8" i="20"/>
  <c r="I25" i="20"/>
  <c r="I23" i="20"/>
  <c r="I24" i="20"/>
  <c r="K25" i="20"/>
  <c r="K23" i="20"/>
  <c r="K24" i="20"/>
  <c r="O8" i="20"/>
  <c r="M24" i="20"/>
  <c r="M25" i="20"/>
  <c r="M23" i="20"/>
  <c r="L25" i="20"/>
  <c r="L23" i="20"/>
  <c r="L24" i="20"/>
  <c r="N25" i="20"/>
  <c r="N23" i="20"/>
  <c r="N24" i="20"/>
  <c r="G24" i="20"/>
  <c r="G25" i="20"/>
  <c r="G23" i="20"/>
  <c r="O24" i="20"/>
  <c r="O23" i="20"/>
  <c r="O25" i="20"/>
  <c r="K8" i="20"/>
  <c r="F25" i="20"/>
  <c r="F23" i="20"/>
  <c r="F24" i="20"/>
  <c r="J8" i="20"/>
  <c r="H24" i="20"/>
  <c r="H25" i="20"/>
  <c r="H23" i="20"/>
  <c r="L8" i="20"/>
  <c r="J24" i="20"/>
  <c r="J25" i="20"/>
  <c r="J23" i="20"/>
  <c r="F8" i="20"/>
  <c r="N8" i="20"/>
  <c r="K45" i="20"/>
  <c r="L45" i="20"/>
  <c r="F46" i="20"/>
  <c r="E68" i="20"/>
  <c r="M68" i="20"/>
  <c r="J68" i="20"/>
  <c r="I68" i="20"/>
  <c r="J22" i="19"/>
  <c r="J20" i="19"/>
  <c r="J18" i="19"/>
  <c r="J10" i="19"/>
  <c r="J16" i="19"/>
  <c r="J12" i="19"/>
  <c r="J14" i="19"/>
  <c r="J15" i="19"/>
  <c r="J19" i="19"/>
  <c r="J13" i="19"/>
  <c r="J11" i="19"/>
  <c r="J21" i="19"/>
  <c r="J17" i="19"/>
  <c r="K18" i="19"/>
  <c r="K14" i="19"/>
  <c r="K19" i="19"/>
  <c r="K17" i="19"/>
  <c r="K22" i="19"/>
  <c r="K20" i="19"/>
  <c r="K16" i="19"/>
  <c r="K12" i="19"/>
  <c r="K10" i="19"/>
  <c r="K21" i="19"/>
  <c r="K13" i="19"/>
  <c r="K11" i="19"/>
  <c r="K15" i="19"/>
  <c r="I22" i="19"/>
  <c r="I20" i="19"/>
  <c r="I18" i="19"/>
  <c r="I16" i="19"/>
  <c r="I14" i="19"/>
  <c r="I12" i="19"/>
  <c r="I10" i="19"/>
  <c r="I17" i="19"/>
  <c r="I15" i="19"/>
  <c r="I19" i="19"/>
  <c r="I13" i="19"/>
  <c r="I11" i="19"/>
  <c r="I21" i="19"/>
  <c r="L22" i="19"/>
  <c r="L20" i="19"/>
  <c r="L18" i="19"/>
  <c r="L16" i="19"/>
  <c r="L14" i="19"/>
  <c r="L12" i="19"/>
  <c r="L10" i="19"/>
  <c r="L21" i="19"/>
  <c r="L19" i="19"/>
  <c r="L17" i="19"/>
  <c r="L15" i="19"/>
  <c r="L13" i="19"/>
  <c r="L11" i="19"/>
  <c r="M21" i="19"/>
  <c r="M19" i="19"/>
  <c r="M17" i="19"/>
  <c r="M15" i="19"/>
  <c r="M13" i="19"/>
  <c r="M11" i="19"/>
  <c r="M22" i="19"/>
  <c r="M18" i="19"/>
  <c r="M14" i="19"/>
  <c r="M12" i="19"/>
  <c r="M16" i="19"/>
  <c r="M20" i="19"/>
  <c r="M10" i="19"/>
  <c r="N21" i="19"/>
  <c r="N11" i="19"/>
  <c r="N19" i="19"/>
  <c r="N17" i="19"/>
  <c r="N15" i="19"/>
  <c r="N13" i="19"/>
  <c r="N20" i="19"/>
  <c r="N16" i="19"/>
  <c r="N12" i="19"/>
  <c r="N10" i="19"/>
  <c r="N22" i="19"/>
  <c r="N18" i="19"/>
  <c r="N14" i="19"/>
  <c r="O15" i="19"/>
  <c r="O11" i="19"/>
  <c r="O21" i="19"/>
  <c r="O19" i="19"/>
  <c r="O17" i="19"/>
  <c r="O13" i="19"/>
  <c r="O18" i="19"/>
  <c r="O22" i="19"/>
  <c r="O20" i="19"/>
  <c r="O16" i="19"/>
  <c r="O12" i="19"/>
  <c r="O14" i="19"/>
  <c r="O10" i="19"/>
  <c r="F19" i="19"/>
  <c r="F17" i="19"/>
  <c r="F15" i="19"/>
  <c r="F13" i="19"/>
  <c r="F21" i="19"/>
  <c r="F11" i="19"/>
  <c r="F10" i="19"/>
  <c r="F22" i="19"/>
  <c r="F20" i="19"/>
  <c r="F16" i="19"/>
  <c r="F14" i="19"/>
  <c r="F18" i="19"/>
  <c r="F12" i="19"/>
  <c r="G13" i="19"/>
  <c r="G11" i="19"/>
  <c r="G22" i="19"/>
  <c r="G21" i="19"/>
  <c r="G19" i="19"/>
  <c r="G17" i="19"/>
  <c r="G15" i="19"/>
  <c r="G18" i="19"/>
  <c r="G20" i="19"/>
  <c r="G16" i="19"/>
  <c r="G12" i="19"/>
  <c r="G10" i="19"/>
  <c r="G14" i="19"/>
  <c r="H21" i="19"/>
  <c r="H19" i="19"/>
  <c r="H17" i="19"/>
  <c r="H15" i="19"/>
  <c r="H13" i="19"/>
  <c r="H11" i="19"/>
  <c r="H22" i="19"/>
  <c r="H20" i="19"/>
  <c r="H18" i="19"/>
  <c r="H16" i="19"/>
  <c r="H14" i="19"/>
  <c r="H12" i="19"/>
  <c r="H10" i="19"/>
  <c r="L8" i="19"/>
  <c r="O8" i="19"/>
  <c r="J24" i="19"/>
  <c r="J25" i="19"/>
  <c r="J23" i="19"/>
  <c r="K25" i="19"/>
  <c r="K23" i="19"/>
  <c r="K24" i="19"/>
  <c r="I23" i="19"/>
  <c r="I25" i="19"/>
  <c r="I24" i="19"/>
  <c r="G8" i="19"/>
  <c r="H25" i="19"/>
  <c r="H23" i="19"/>
  <c r="H24" i="19"/>
  <c r="M8" i="19"/>
  <c r="L24" i="19"/>
  <c r="L25" i="19"/>
  <c r="L23" i="19"/>
  <c r="H8" i="19"/>
  <c r="M24" i="19"/>
  <c r="M23" i="19"/>
  <c r="M25" i="19"/>
  <c r="F25" i="19"/>
  <c r="F23" i="19"/>
  <c r="F24" i="19"/>
  <c r="N25" i="19"/>
  <c r="N23" i="19"/>
  <c r="N24" i="19"/>
  <c r="J8" i="19"/>
  <c r="I8" i="19"/>
  <c r="G24" i="19"/>
  <c r="G25" i="19"/>
  <c r="G23" i="19"/>
  <c r="O24" i="19"/>
  <c r="O25" i="19"/>
  <c r="O23" i="19"/>
  <c r="K8" i="19"/>
  <c r="F8" i="19"/>
  <c r="N8" i="19"/>
  <c r="F68" i="19"/>
  <c r="G45" i="19"/>
  <c r="L46" i="19"/>
  <c r="L45" i="19"/>
  <c r="L68" i="19" s="1"/>
  <c r="K45" i="19"/>
  <c r="E46" i="17"/>
  <c r="K46" i="17"/>
  <c r="J45" i="17"/>
  <c r="I3" i="16" a="1"/>
  <c r="I3" i="16" s="1"/>
  <c r="J3" i="16" s="1" a="1"/>
  <c r="J3" i="16" s="1"/>
  <c r="K45" i="3"/>
  <c r="K46" i="3"/>
  <c r="J45" i="3"/>
  <c r="J68" i="3" s="1"/>
  <c r="F45" i="3"/>
  <c r="F46" i="3"/>
  <c r="E45" i="3"/>
  <c r="E68" i="3" s="1"/>
  <c r="N8" i="3"/>
  <c r="G9" i="17"/>
  <c r="O7" i="17"/>
  <c r="F6" i="17"/>
  <c r="L6" i="3"/>
  <c r="H5" i="3"/>
  <c r="J6" i="3"/>
  <c r="H7" i="17"/>
  <c r="F6" i="3"/>
  <c r="E9" i="17"/>
  <c r="J9" i="17"/>
  <c r="F5" i="3"/>
  <c r="H6" i="3"/>
  <c r="I8" i="3"/>
  <c r="N9" i="17"/>
  <c r="O6" i="17"/>
  <c r="K7" i="17"/>
  <c r="G6" i="17"/>
  <c r="G7" i="17"/>
  <c r="H9" i="17"/>
  <c r="F7" i="17"/>
  <c r="M8" i="3"/>
  <c r="I6" i="3"/>
  <c r="K5" i="3"/>
  <c r="H8" i="3"/>
  <c r="J6" i="17"/>
  <c r="N6" i="17"/>
  <c r="O6" i="3"/>
  <c r="N7" i="17"/>
  <c r="I7" i="17"/>
  <c r="H6" i="17"/>
  <c r="K9" i="17"/>
  <c r="M6" i="17"/>
  <c r="M9" i="17"/>
  <c r="K6" i="17"/>
  <c r="K8" i="3"/>
  <c r="G8" i="3"/>
  <c r="O5" i="3"/>
  <c r="L6" i="17"/>
  <c r="F9" i="17"/>
  <c r="O9" i="17"/>
  <c r="M5" i="3"/>
  <c r="K6" i="3"/>
  <c r="G6" i="3"/>
  <c r="J5" i="3"/>
  <c r="I9" i="17"/>
  <c r="N6" i="3"/>
  <c r="M7" i="17"/>
  <c r="L9" i="17"/>
  <c r="M6" i="3"/>
  <c r="G5" i="3"/>
  <c r="J8" i="3"/>
  <c r="J7" i="17"/>
  <c r="I6" i="17"/>
  <c r="I5" i="3"/>
  <c r="L8" i="3"/>
  <c r="N5" i="3"/>
  <c r="F8" i="3"/>
  <c r="O8" i="3"/>
  <c r="L5" i="3"/>
  <c r="L7" i="17"/>
  <c r="F68" i="21" l="1"/>
  <c r="H45" i="21"/>
  <c r="K68" i="20"/>
  <c r="L68" i="20"/>
  <c r="G68" i="19"/>
  <c r="K68" i="19"/>
  <c r="K68" i="17"/>
  <c r="J68" i="17"/>
  <c r="E68" i="17"/>
  <c r="L46" i="21"/>
  <c r="L45" i="21"/>
  <c r="K68" i="21"/>
  <c r="G46" i="20"/>
  <c r="G45" i="20"/>
  <c r="F68" i="20"/>
  <c r="M45" i="19"/>
  <c r="L45" i="17"/>
  <c r="L46" i="17"/>
  <c r="F46" i="17"/>
  <c r="F45" i="17"/>
  <c r="F68" i="17" s="1"/>
  <c r="I4" i="16" a="1"/>
  <c r="I4" i="16" s="1"/>
  <c r="I5" i="16" s="1" a="1"/>
  <c r="I5" i="16" s="1"/>
  <c r="K68" i="3"/>
  <c r="F68" i="3"/>
  <c r="L46" i="3"/>
  <c r="M45" i="3" s="1"/>
  <c r="M68" i="3" s="1"/>
  <c r="G45" i="3"/>
  <c r="G46" i="3"/>
  <c r="H45" i="3" s="1"/>
  <c r="H68" i="3" s="1"/>
  <c r="M24" i="17"/>
  <c r="M25" i="17"/>
  <c r="M23" i="17"/>
  <c r="N24" i="17"/>
  <c r="N25" i="17"/>
  <c r="N23" i="17"/>
  <c r="O24" i="17"/>
  <c r="O23" i="17"/>
  <c r="O25" i="17"/>
  <c r="I25" i="17"/>
  <c r="I23" i="17"/>
  <c r="I24" i="17"/>
  <c r="F24" i="17"/>
  <c r="F23" i="17"/>
  <c r="F25" i="17"/>
  <c r="G24" i="17"/>
  <c r="G23" i="17"/>
  <c r="G25" i="17"/>
  <c r="H23" i="17"/>
  <c r="H24" i="17"/>
  <c r="H25" i="17"/>
  <c r="K25" i="17"/>
  <c r="K24" i="17"/>
  <c r="K23" i="17"/>
  <c r="J25" i="17"/>
  <c r="J23" i="17"/>
  <c r="J24" i="17"/>
  <c r="L25" i="17"/>
  <c r="L23" i="17"/>
  <c r="L24" i="17"/>
  <c r="M22" i="17"/>
  <c r="N22" i="17"/>
  <c r="O22" i="17"/>
  <c r="I22" i="17"/>
  <c r="F22" i="17"/>
  <c r="G22" i="17"/>
  <c r="H22" i="17"/>
  <c r="K22" i="17"/>
  <c r="J22" i="17"/>
  <c r="L22" i="17"/>
  <c r="I22" i="3"/>
  <c r="I23" i="3"/>
  <c r="I24" i="3"/>
  <c r="K23" i="3"/>
  <c r="K24" i="3"/>
  <c r="K22" i="3"/>
  <c r="H24" i="3"/>
  <c r="H22" i="3"/>
  <c r="H23" i="3"/>
  <c r="J23" i="3"/>
  <c r="J22" i="3"/>
  <c r="J24" i="3"/>
  <c r="M22" i="3"/>
  <c r="M23" i="3"/>
  <c r="M24" i="3"/>
  <c r="F22" i="3"/>
  <c r="F23" i="3"/>
  <c r="F24" i="3"/>
  <c r="N22" i="3"/>
  <c r="N23" i="3"/>
  <c r="N24" i="3"/>
  <c r="L24" i="3"/>
  <c r="L22" i="3"/>
  <c r="L23" i="3"/>
  <c r="G24" i="3"/>
  <c r="G22" i="3"/>
  <c r="G23" i="3"/>
  <c r="O24" i="3"/>
  <c r="O22" i="3"/>
  <c r="O23" i="3"/>
  <c r="I21" i="3"/>
  <c r="K21" i="3"/>
  <c r="H21" i="3"/>
  <c r="J21" i="3"/>
  <c r="M21" i="3"/>
  <c r="F21" i="3"/>
  <c r="N21" i="3"/>
  <c r="L21" i="3"/>
  <c r="G21" i="3"/>
  <c r="O21" i="3"/>
  <c r="G68" i="3" l="1"/>
  <c r="H68" i="21"/>
  <c r="L68" i="17"/>
  <c r="L68" i="21"/>
  <c r="M45" i="21"/>
  <c r="G68" i="20"/>
  <c r="H45" i="20"/>
  <c r="M68" i="19"/>
  <c r="M45" i="17"/>
  <c r="G45" i="17"/>
  <c r="G68" i="17" s="1"/>
  <c r="G46" i="17"/>
  <c r="L68" i="3"/>
  <c r="I6" i="16" a="1"/>
  <c r="I6" i="16" s="1"/>
  <c r="I7" i="16" s="1" a="1"/>
  <c r="I7" i="16" s="1"/>
  <c r="M68" i="17" l="1"/>
  <c r="M68" i="21"/>
  <c r="H68" i="20"/>
  <c r="H45" i="17"/>
  <c r="H68" i="17" s="1"/>
  <c r="I8" i="16" a="1"/>
  <c r="I8" i="16" s="1"/>
  <c r="I9" i="16" l="1" a="1"/>
  <c r="I9" i="16" s="1"/>
  <c r="I10" i="16" s="1" a="1"/>
  <c r="I10" i="16" s="1"/>
  <c r="I11" i="16" l="1" a="1"/>
  <c r="I11" i="16" s="1"/>
  <c r="I12" i="16" l="1" a="1"/>
  <c r="I12" i="16" s="1"/>
  <c r="I13" i="16" s="1" a="1"/>
  <c r="I13" i="16" s="1"/>
  <c r="I14" i="16" s="1" a="1"/>
  <c r="I14" i="16" s="1"/>
  <c r="I15" i="16" s="1" a="1"/>
  <c r="I15" i="16" s="1"/>
  <c r="I16" i="16" s="1" a="1"/>
  <c r="I16" i="16" s="1"/>
  <c r="I17" i="16" s="1" a="1"/>
  <c r="I17" i="16" s="1"/>
  <c r="I18" i="16" s="1" a="1"/>
  <c r="I18" i="16" s="1"/>
  <c r="I19" i="16" s="1" a="1"/>
  <c r="I19" i="16" s="1"/>
  <c r="I20" i="16" s="1" a="1"/>
  <c r="I20" i="16" s="1"/>
  <c r="I21" i="16" s="1" a="1"/>
  <c r="I21" i="16" s="1"/>
  <c r="I22" i="16" s="1" a="1"/>
  <c r="I22" i="16" s="1"/>
  <c r="I23" i="16" s="1" a="1"/>
  <c r="I23" i="16" s="1"/>
  <c r="I24" i="16" s="1" a="1"/>
  <c r="I24" i="16" s="1"/>
  <c r="I25" i="16" s="1" a="1"/>
  <c r="I25" i="16" s="1"/>
  <c r="I26" i="16" s="1" a="1"/>
  <c r="I26" i="16" s="1"/>
  <c r="I27" i="16" s="1" a="1"/>
  <c r="I27" i="16" s="1"/>
  <c r="I28" i="16" s="1" a="1"/>
  <c r="I28" i="16" s="1"/>
  <c r="I29" i="16" s="1" a="1"/>
  <c r="I29" i="16" s="1"/>
  <c r="I30" i="16" s="1" a="1"/>
  <c r="I30" i="16" s="1"/>
  <c r="I31" i="16" s="1" a="1"/>
  <c r="I31" i="16" s="1"/>
  <c r="I32" i="16" s="1" a="1"/>
  <c r="I32" i="16" s="1"/>
  <c r="I33" i="16" s="1" a="1"/>
  <c r="I33" i="16" s="1"/>
  <c r="I34" i="16" s="1" a="1"/>
  <c r="I34" i="16" s="1"/>
  <c r="I35" i="16" s="1" a="1"/>
  <c r="I35" i="16" s="1"/>
  <c r="I36" i="16" s="1" a="1"/>
  <c r="I36" i="16" s="1"/>
  <c r="I37" i="16" s="1" a="1"/>
  <c r="I37" i="16" s="1"/>
  <c r="I38" i="16" s="1" a="1"/>
  <c r="I38" i="16" s="1"/>
  <c r="I39" i="16" s="1" a="1"/>
  <c r="I39" i="16" s="1"/>
  <c r="I40" i="16" s="1" a="1"/>
  <c r="I40" i="16" s="1"/>
  <c r="I41" i="16" s="1" a="1"/>
  <c r="I41" i="16" s="1"/>
  <c r="I42" i="16" s="1" a="1"/>
  <c r="I42" i="16" s="1"/>
  <c r="I43" i="16" s="1" a="1"/>
  <c r="I43" i="16" s="1"/>
  <c r="I44" i="16" s="1" a="1"/>
  <c r="I44" i="16" s="1"/>
  <c r="I45" i="16" s="1" a="1"/>
  <c r="I45" i="16" s="1"/>
  <c r="I46" i="16" s="1" a="1"/>
  <c r="I46" i="16" s="1"/>
  <c r="I47" i="16" s="1" a="1"/>
  <c r="I47" i="16" s="1"/>
  <c r="I48" i="16" s="1" a="1"/>
  <c r="I48" i="16" s="1"/>
  <c r="I49" i="16" s="1" a="1"/>
  <c r="I49" i="16" s="1"/>
  <c r="I50" i="16" s="1" a="1"/>
  <c r="I50" i="16" s="1"/>
  <c r="I51" i="16" s="1" a="1"/>
  <c r="I51" i="16" s="1"/>
  <c r="I52" i="16" s="1" a="1"/>
  <c r="I52" i="16" s="1"/>
  <c r="I53" i="16" s="1" a="1"/>
  <c r="I53" i="16" s="1"/>
  <c r="I54" i="16" s="1" a="1"/>
  <c r="I54" i="16" s="1"/>
  <c r="I55" i="16" s="1" a="1"/>
  <c r="I55" i="16" s="1"/>
  <c r="I56" i="16" s="1" a="1"/>
  <c r="I56" i="16" s="1"/>
  <c r="I57" i="16" s="1" a="1"/>
  <c r="I57" i="16" s="1"/>
  <c r="I58" i="16" s="1" a="1"/>
  <c r="I58" i="16" s="1"/>
  <c r="I59" i="16" s="1" a="1"/>
  <c r="I59" i="16" s="1"/>
  <c r="I60" i="16" s="1" a="1"/>
  <c r="I60" i="16" s="1"/>
  <c r="I61" i="16" s="1" a="1"/>
  <c r="I61" i="16" s="1"/>
  <c r="I62" i="16" s="1" a="1"/>
  <c r="I62" i="16" s="1"/>
  <c r="I63" i="16" s="1" a="1"/>
  <c r="I63" i="16" s="1"/>
  <c r="I64" i="16" s="1" a="1"/>
  <c r="I64" i="16" s="1"/>
  <c r="I65" i="16" s="1" a="1"/>
  <c r="I65" i="16" s="1"/>
  <c r="I66" i="16" s="1" a="1"/>
  <c r="I66" i="16" s="1"/>
  <c r="I67" i="16" s="1" a="1"/>
  <c r="I67" i="16" s="1"/>
  <c r="I68" i="16" s="1" a="1"/>
  <c r="I68" i="16" s="1"/>
  <c r="I69" i="16" s="1" a="1"/>
  <c r="I69" i="16" s="1"/>
  <c r="I70" i="16" s="1" a="1"/>
  <c r="I70" i="16" s="1"/>
  <c r="I71" i="16" s="1" a="1"/>
  <c r="I71" i="16" s="1"/>
  <c r="I72" i="16" s="1" a="1"/>
  <c r="I72" i="16" s="1"/>
  <c r="I73" i="16" s="1" a="1"/>
  <c r="I73" i="16" s="1"/>
  <c r="I74" i="16" s="1" a="1"/>
  <c r="I74" i="16" s="1"/>
  <c r="I75" i="16" s="1" a="1"/>
  <c r="I75" i="16" s="1"/>
  <c r="I76" i="16" s="1" a="1"/>
  <c r="I76" i="16" s="1"/>
  <c r="I77" i="16" s="1" a="1"/>
  <c r="I77" i="16" s="1"/>
  <c r="I78" i="16" s="1" a="1"/>
  <c r="I78" i="16" s="1"/>
  <c r="I79" i="16" s="1" a="1"/>
  <c r="I79" i="16" s="1"/>
  <c r="I80" i="16" s="1" a="1"/>
  <c r="I80" i="16" s="1"/>
  <c r="I81" i="16" s="1" a="1"/>
  <c r="I81" i="16" s="1"/>
  <c r="I82" i="16" s="1" a="1"/>
  <c r="I82" i="16" s="1"/>
  <c r="I83" i="16" s="1" a="1"/>
  <c r="I83" i="16" s="1"/>
  <c r="I84" i="16" s="1" a="1"/>
  <c r="I84" i="16" s="1"/>
  <c r="I85" i="16" s="1" a="1"/>
  <c r="I85" i="16" s="1"/>
  <c r="I86" i="16" s="1" a="1"/>
  <c r="I86" i="16" s="1"/>
  <c r="I87" i="16" s="1" a="1"/>
  <c r="I87" i="16" s="1"/>
  <c r="I88" i="16" s="1" a="1"/>
  <c r="I88" i="16" s="1"/>
  <c r="I89" i="16" s="1" a="1"/>
  <c r="I89" i="16" s="1"/>
  <c r="I90" i="16" s="1" a="1"/>
  <c r="I90" i="16" s="1"/>
  <c r="I91" i="16" s="1" a="1"/>
  <c r="I91" i="16" s="1"/>
  <c r="I92" i="16" s="1" a="1"/>
  <c r="I92" i="16" s="1"/>
  <c r="I93" i="16" s="1" a="1"/>
  <c r="I93" i="16" s="1"/>
  <c r="I94" i="16" s="1" a="1"/>
  <c r="I94" i="16" s="1"/>
  <c r="I95" i="16" s="1" a="1"/>
  <c r="I95" i="16" s="1"/>
  <c r="I96" i="16" s="1" a="1"/>
  <c r="I96" i="16" s="1"/>
  <c r="I97" i="16" s="1" a="1"/>
  <c r="I97" i="16" s="1"/>
  <c r="I98" i="16" s="1" a="1"/>
  <c r="I98" i="16" s="1"/>
  <c r="I99" i="16" s="1" a="1"/>
  <c r="I99" i="16" s="1"/>
  <c r="I100" i="16" s="1" a="1"/>
  <c r="I100" i="16" s="1"/>
  <c r="I101" i="16" s="1" a="1"/>
  <c r="I101" i="16" s="1"/>
  <c r="I102" i="16" s="1" a="1"/>
  <c r="I102" i="16" s="1"/>
  <c r="I103" i="16" s="1" a="1"/>
  <c r="I103" i="16" s="1"/>
  <c r="I104" i="16" s="1" a="1"/>
  <c r="I104" i="16" s="1"/>
  <c r="I105" i="16" s="1" a="1"/>
  <c r="I105" i="16" s="1"/>
  <c r="I106" i="16" s="1" a="1"/>
  <c r="I106" i="16" s="1"/>
  <c r="I107" i="16" s="1" a="1"/>
  <c r="I107" i="16" s="1"/>
  <c r="I108" i="16" s="1" a="1"/>
  <c r="I108" i="16" s="1"/>
  <c r="I109" i="16" s="1" a="1"/>
  <c r="I109" i="16" s="1"/>
  <c r="I110" i="16" s="1" a="1"/>
  <c r="I110" i="16" s="1"/>
  <c r="I111" i="16" s="1" a="1"/>
  <c r="I111" i="16" s="1"/>
  <c r="I112" i="16" s="1" a="1"/>
  <c r="I112" i="16" s="1"/>
  <c r="I113" i="16" s="1" a="1"/>
  <c r="I113" i="16" s="1"/>
  <c r="I114" i="16" s="1" a="1"/>
  <c r="I114" i="16" s="1"/>
  <c r="I115" i="16" s="1" a="1"/>
  <c r="I115" i="16" s="1"/>
  <c r="I116" i="16" s="1" a="1"/>
  <c r="I116" i="16" s="1"/>
  <c r="I117" i="16" s="1" a="1"/>
  <c r="I117" i="16" s="1"/>
  <c r="I118" i="16" s="1" a="1"/>
  <c r="I118" i="16" s="1"/>
  <c r="I119" i="16" s="1" a="1"/>
  <c r="I119" i="16" s="1"/>
  <c r="I120" i="16" s="1" a="1"/>
  <c r="I120" i="16" s="1"/>
  <c r="I121" i="16" s="1" a="1"/>
  <c r="I121" i="16" s="1"/>
  <c r="I122" i="16" s="1" a="1"/>
  <c r="I122" i="16" s="1"/>
  <c r="I123" i="16" s="1" a="1"/>
  <c r="I123" i="16" s="1"/>
  <c r="I124" i="16" s="1" a="1"/>
  <c r="I124" i="16" s="1"/>
  <c r="I125" i="16" s="1" a="1"/>
  <c r="I125" i="16" s="1"/>
  <c r="I126" i="16" s="1" a="1"/>
  <c r="I126" i="16" s="1"/>
  <c r="I127" i="16" s="1" a="1"/>
  <c r="I127" i="16" s="1"/>
  <c r="I128" i="16" s="1" a="1"/>
  <c r="I128" i="16" s="1"/>
  <c r="I129" i="16" s="1" a="1"/>
  <c r="I129" i="16" s="1"/>
  <c r="I130" i="16" s="1" a="1"/>
  <c r="I130" i="16" s="1"/>
  <c r="I131" i="16" s="1" a="1"/>
  <c r="I131" i="16" s="1"/>
  <c r="I132" i="16" s="1" a="1"/>
  <c r="I132" i="16" s="1"/>
  <c r="I133" i="16" s="1" a="1"/>
  <c r="I133" i="16" s="1"/>
  <c r="I134" i="16" s="1" a="1"/>
  <c r="I134" i="16" s="1"/>
  <c r="I135" i="16" s="1" a="1"/>
  <c r="I135" i="16" s="1"/>
  <c r="I136" i="16" s="1" a="1"/>
  <c r="I136" i="16" s="1"/>
  <c r="I137" i="16" s="1" a="1"/>
  <c r="I137" i="16" s="1"/>
  <c r="I138" i="16" s="1" a="1"/>
  <c r="I138" i="16" s="1"/>
  <c r="I139" i="16" s="1" a="1"/>
  <c r="I139" i="16" s="1"/>
  <c r="I140" i="16" s="1" a="1"/>
  <c r="I140" i="16" s="1"/>
  <c r="I141" i="16" s="1" a="1"/>
  <c r="I141" i="16" s="1"/>
  <c r="I142" i="16" s="1" a="1"/>
  <c r="I142" i="16" s="1"/>
  <c r="I143" i="16" s="1" a="1"/>
  <c r="I143" i="16" s="1"/>
  <c r="I144" i="16" s="1" a="1"/>
  <c r="I144" i="16" s="1"/>
  <c r="I145" i="16" s="1" a="1"/>
  <c r="I145" i="16" s="1"/>
  <c r="I146" i="16" s="1" a="1"/>
  <c r="I146" i="16" s="1"/>
  <c r="I147" i="16" s="1" a="1"/>
  <c r="I147" i="16" s="1"/>
  <c r="I148" i="16" s="1" a="1"/>
  <c r="I148" i="16" s="1"/>
  <c r="I149" i="16" s="1" a="1"/>
  <c r="I149" i="16" s="1"/>
  <c r="I150" i="16" s="1" a="1"/>
  <c r="I150" i="16" s="1"/>
  <c r="I151" i="16" l="1" a="1"/>
  <c r="I151" i="16" s="1"/>
  <c r="I152" i="16" l="1" a="1"/>
  <c r="I152" i="16" s="1"/>
  <c r="I153" i="16" l="1" a="1"/>
  <c r="I153" i="16" s="1"/>
  <c r="I154" i="16" l="1" a="1"/>
  <c r="I154" i="16" s="1"/>
  <c r="I155" i="16" l="1" a="1"/>
  <c r="I155" i="16" s="1"/>
  <c r="I156" i="16" l="1" a="1"/>
  <c r="I156" i="16" s="1"/>
  <c r="I157" i="16" l="1" a="1"/>
  <c r="I157" i="16" s="1"/>
  <c r="I158" i="16" l="1" a="1"/>
  <c r="I158" i="16" s="1"/>
  <c r="I159" i="16" s="1" a="1"/>
  <c r="I159" i="16" s="1"/>
  <c r="I160" i="16" s="1" a="1"/>
  <c r="I160" i="16" s="1"/>
  <c r="I161" i="16" s="1" a="1"/>
  <c r="I161" i="16" s="1"/>
  <c r="I162" i="16" s="1" a="1"/>
  <c r="I162" i="16" s="1"/>
  <c r="I163" i="16" s="1" a="1"/>
  <c r="I163" i="16" s="1"/>
  <c r="I164" i="16" s="1" a="1"/>
  <c r="I164" i="16" s="1"/>
  <c r="I165" i="16" s="1" a="1"/>
  <c r="I165" i="16" s="1"/>
  <c r="I166" i="16" s="1" a="1"/>
  <c r="I166" i="16" s="1"/>
  <c r="I167" i="16" s="1" a="1"/>
  <c r="I167" i="16" s="1"/>
  <c r="I168" i="16" s="1" a="1"/>
  <c r="I168" i="16" s="1"/>
  <c r="I169" i="16" s="1" a="1"/>
  <c r="I169" i="16" s="1"/>
  <c r="I170" i="16" s="1" a="1"/>
  <c r="I170" i="16" s="1"/>
  <c r="I171" i="16" s="1" a="1"/>
  <c r="I171" i="16" s="1"/>
  <c r="I172" i="16" s="1" a="1"/>
  <c r="I172" i="16" s="1"/>
  <c r="I173" i="16" s="1" a="1"/>
  <c r="I173" i="16" s="1"/>
  <c r="I174" i="16" s="1" a="1"/>
  <c r="I174" i="16" s="1"/>
  <c r="I175" i="16" s="1" a="1"/>
  <c r="I175" i="16" s="1"/>
  <c r="I176" i="16" s="1" a="1"/>
  <c r="I176" i="16" s="1"/>
  <c r="I177" i="16" s="1" a="1"/>
  <c r="I177" i="16" s="1"/>
  <c r="I178" i="16" s="1" a="1"/>
  <c r="I178" i="16" s="1"/>
  <c r="I179" i="16" s="1" a="1"/>
  <c r="I179" i="16" s="1"/>
  <c r="I180" i="16" s="1" a="1"/>
  <c r="I180" i="16" s="1"/>
  <c r="I181" i="16" s="1" a="1"/>
  <c r="I181" i="16" s="1"/>
  <c r="I182" i="16" s="1" a="1"/>
  <c r="I182" i="16" s="1"/>
  <c r="I183" i="16" s="1" a="1"/>
  <c r="I183" i="16" s="1"/>
  <c r="I184" i="16" s="1" a="1"/>
  <c r="I184" i="16" s="1"/>
  <c r="I185" i="16" s="1" a="1"/>
  <c r="I185" i="16" s="1"/>
  <c r="I186" i="16" s="1" a="1"/>
  <c r="I186" i="16" s="1"/>
  <c r="I187" i="16" s="1" a="1"/>
  <c r="I187" i="16" s="1"/>
  <c r="I188" i="16" s="1" a="1"/>
  <c r="I188" i="16" s="1"/>
  <c r="I189" i="16" s="1" a="1"/>
  <c r="I189" i="16" s="1"/>
  <c r="I190" i="16" s="1" a="1"/>
  <c r="I190" i="16" s="1"/>
  <c r="I191" i="16" s="1" a="1"/>
  <c r="I191" i="16" s="1"/>
  <c r="I192" i="16" s="1" a="1"/>
  <c r="I192" i="16" s="1"/>
  <c r="I193" i="16" s="1" a="1"/>
  <c r="I193" i="16" s="1"/>
  <c r="I194" i="16" s="1" a="1"/>
  <c r="I194" i="16" s="1"/>
  <c r="I195" i="16" s="1" a="1"/>
  <c r="I195" i="16" s="1"/>
  <c r="I196" i="16" s="1" a="1"/>
  <c r="I196" i="16" s="1"/>
  <c r="I197" i="16" s="1" a="1"/>
  <c r="I197" i="16" s="1"/>
  <c r="I198" i="16" s="1" a="1"/>
  <c r="I198" i="16" s="1"/>
  <c r="I199" i="16" s="1" a="1"/>
  <c r="I199" i="16" s="1"/>
  <c r="I200" i="16" s="1" a="1"/>
  <c r="I200" i="16" s="1"/>
  <c r="I201" i="16" s="1" a="1"/>
  <c r="I201" i="16" s="1"/>
  <c r="I202" i="16" s="1" a="1"/>
  <c r="I202" i="16" s="1"/>
  <c r="I203" i="16" s="1" a="1"/>
  <c r="I203" i="16" s="1"/>
  <c r="I204" i="16" s="1" a="1"/>
  <c r="I204" i="16" s="1"/>
  <c r="I205" i="16" s="1" a="1"/>
  <c r="I205" i="16" s="1"/>
  <c r="I206" i="16" s="1" a="1"/>
  <c r="I206" i="16" s="1"/>
  <c r="I207" i="16" s="1" a="1"/>
  <c r="I207" i="16" s="1"/>
  <c r="I208" i="16" s="1" a="1"/>
  <c r="I208" i="16" s="1"/>
  <c r="I209" i="16" s="1" a="1"/>
  <c r="I209" i="16" s="1"/>
  <c r="I210" i="16" s="1" a="1"/>
  <c r="I210" i="16" s="1"/>
  <c r="I211" i="16" s="1" a="1"/>
  <c r="I211" i="16" s="1"/>
  <c r="I212" i="16" s="1" a="1"/>
  <c r="I212" i="16" s="1"/>
  <c r="I213" i="16" s="1" a="1"/>
  <c r="I213" i="16" s="1"/>
  <c r="I214" i="16" s="1" a="1"/>
  <c r="I214" i="16" s="1"/>
  <c r="I215" i="16" s="1" a="1"/>
  <c r="I215" i="16" s="1"/>
  <c r="I216" i="16" s="1" a="1"/>
  <c r="I216" i="16" s="1"/>
  <c r="I217" i="16" s="1" a="1"/>
  <c r="I217" i="16" s="1"/>
  <c r="I218" i="16" s="1" a="1"/>
  <c r="I218" i="16" s="1"/>
  <c r="I219" i="16" s="1" a="1"/>
  <c r="I219" i="16" s="1"/>
  <c r="I220" i="16" s="1" a="1"/>
  <c r="I220" i="16" s="1"/>
  <c r="I221" i="16" s="1" a="1"/>
  <c r="I221" i="16" s="1"/>
  <c r="I222" i="16" s="1" a="1"/>
  <c r="I222" i="16" s="1"/>
  <c r="I223" i="16" s="1" a="1"/>
  <c r="I223" i="16" s="1"/>
  <c r="I224" i="16" s="1" a="1"/>
  <c r="I224" i="16" s="1"/>
  <c r="I225" i="16" s="1" a="1"/>
  <c r="I225" i="16" s="1"/>
  <c r="I226" i="16" s="1" a="1"/>
  <c r="I226" i="16" s="1"/>
  <c r="I227" i="16" s="1" a="1"/>
  <c r="I227" i="16" s="1"/>
  <c r="I228" i="16" s="1" a="1"/>
  <c r="I228" i="16" s="1"/>
  <c r="I229" i="16" s="1" a="1"/>
  <c r="I229" i="16" s="1"/>
  <c r="I230" i="16" s="1" a="1"/>
  <c r="I230" i="16" s="1"/>
  <c r="I231" i="16" s="1" a="1"/>
  <c r="I231" i="16" s="1"/>
  <c r="I232" i="16" s="1" a="1"/>
  <c r="I232" i="16" s="1"/>
  <c r="I233" i="16" s="1" a="1"/>
  <c r="I233" i="16" s="1"/>
  <c r="I234" i="16" s="1" a="1"/>
  <c r="I234" i="16" s="1"/>
  <c r="I235" i="16" s="1" a="1"/>
  <c r="I235" i="16" s="1"/>
  <c r="I236" i="16" s="1" a="1"/>
  <c r="I236" i="16" s="1"/>
  <c r="I237" i="16" s="1" a="1"/>
  <c r="I237" i="16" s="1"/>
  <c r="I238" i="16" s="1" a="1"/>
  <c r="I238" i="16" s="1"/>
  <c r="I239" i="16" s="1" a="1"/>
  <c r="I239" i="16" s="1"/>
  <c r="I240" i="16" s="1" a="1"/>
  <c r="I240" i="16" s="1"/>
  <c r="I241" i="16" s="1" a="1"/>
  <c r="I241" i="16" s="1"/>
  <c r="I242" i="16" s="1" a="1"/>
  <c r="I242" i="16" s="1"/>
  <c r="I243" i="16" s="1" a="1"/>
  <c r="I243" i="16" s="1"/>
  <c r="I244" i="16" s="1" a="1"/>
  <c r="I244" i="16" s="1"/>
  <c r="I245" i="16" s="1" a="1"/>
  <c r="I245" i="16" s="1"/>
  <c r="I246" i="16" s="1" a="1"/>
  <c r="I246" i="16" s="1"/>
  <c r="I247" i="16" s="1" a="1"/>
  <c r="I247" i="16" s="1"/>
  <c r="I248" i="16" s="1" a="1"/>
  <c r="I248" i="16" s="1"/>
  <c r="I249" i="16" s="1" a="1"/>
  <c r="I249" i="16" s="1"/>
  <c r="I250" i="16" s="1" a="1"/>
  <c r="I250" i="16" s="1"/>
  <c r="I251" i="16" s="1" a="1"/>
  <c r="I251" i="16" s="1"/>
  <c r="I252" i="16" s="1" a="1"/>
  <c r="I252" i="16" s="1"/>
  <c r="I253" i="16" s="1" a="1"/>
  <c r="I253" i="16" s="1"/>
  <c r="I254" i="16" s="1" a="1"/>
  <c r="I254" i="16" s="1"/>
  <c r="I255" i="16" s="1" a="1"/>
  <c r="I255" i="16" s="1"/>
  <c r="I256" i="16" s="1" a="1"/>
  <c r="I256" i="16" s="1"/>
  <c r="I257" i="16" s="1" a="1"/>
  <c r="I257" i="16" s="1"/>
  <c r="I258" i="16" s="1" a="1"/>
  <c r="I258" i="16" s="1"/>
  <c r="I259" i="16" s="1" a="1"/>
  <c r="I259" i="16" s="1"/>
  <c r="I260" i="16" s="1" a="1"/>
  <c r="I260" i="16" s="1"/>
  <c r="I261" i="16" s="1" a="1"/>
  <c r="I261" i="16" s="1"/>
  <c r="I262" i="16" s="1" a="1"/>
  <c r="I262" i="16" s="1"/>
  <c r="I263" i="16" s="1" a="1"/>
  <c r="I263" i="16" s="1"/>
  <c r="I264" i="16" s="1" a="1"/>
  <c r="I264" i="16" s="1"/>
  <c r="I265" i="16" s="1" a="1"/>
  <c r="I265" i="16" s="1"/>
  <c r="I266" i="16" s="1" a="1"/>
  <c r="I266" i="16" s="1"/>
  <c r="I267" i="16" s="1" a="1"/>
  <c r="I267" i="16" s="1"/>
  <c r="I268" i="16" s="1" a="1"/>
  <c r="I268" i="16" s="1"/>
  <c r="I269" i="16" s="1" a="1"/>
  <c r="I269" i="16" s="1"/>
  <c r="I270" i="16" s="1" a="1"/>
  <c r="I270" i="16" s="1"/>
  <c r="I271" i="16" s="1" a="1"/>
  <c r="I271" i="16" s="1"/>
  <c r="I272" i="16" s="1" a="1"/>
  <c r="I272" i="16" s="1"/>
  <c r="I273" i="16" s="1" a="1"/>
  <c r="I273" i="16" s="1"/>
  <c r="I274" i="16" s="1" a="1"/>
  <c r="I274" i="16" s="1"/>
  <c r="I275" i="16" s="1" a="1"/>
  <c r="I275" i="16" s="1"/>
  <c r="I276" i="16" s="1" a="1"/>
  <c r="I276" i="16" s="1"/>
  <c r="I277" i="16" s="1" a="1"/>
  <c r="I277" i="16" s="1"/>
  <c r="I278" i="16" s="1" a="1"/>
  <c r="I278" i="16" s="1"/>
  <c r="I279" i="16" s="1" a="1"/>
  <c r="I279" i="16" s="1"/>
  <c r="I280" i="16" s="1" a="1"/>
  <c r="I280" i="16" s="1"/>
  <c r="I281" i="16" s="1" a="1"/>
  <c r="I281" i="16" s="1"/>
  <c r="I282" i="16" s="1" a="1"/>
  <c r="I282" i="16" s="1"/>
  <c r="I283" i="16" s="1" a="1"/>
  <c r="I283" i="16" s="1"/>
  <c r="I284" i="16" s="1" a="1"/>
  <c r="I284" i="16" s="1"/>
  <c r="I285" i="16" s="1" a="1"/>
  <c r="I285" i="16" s="1"/>
  <c r="I286" i="16" s="1" a="1"/>
  <c r="I286" i="16" s="1"/>
  <c r="I287" i="16" s="1" a="1"/>
  <c r="I287" i="16" s="1"/>
  <c r="I288" i="16" s="1" a="1"/>
  <c r="I288" i="16" s="1"/>
  <c r="I289" i="16" s="1" a="1"/>
  <c r="I289" i="16" s="1"/>
  <c r="I290" i="16" s="1" a="1"/>
  <c r="I290" i="16" s="1"/>
  <c r="I291" i="16" s="1" a="1"/>
  <c r="I291" i="16" s="1"/>
  <c r="I292" i="16" s="1" a="1"/>
  <c r="I292" i="16" s="1"/>
  <c r="I293" i="16" s="1" a="1"/>
  <c r="I293" i="16" s="1"/>
  <c r="I294" i="16" s="1" a="1"/>
  <c r="I294" i="16" s="1"/>
  <c r="I295" i="16" s="1" a="1"/>
  <c r="I295" i="16" s="1"/>
  <c r="I296" i="16" s="1" a="1"/>
  <c r="I296" i="16" s="1"/>
  <c r="I297" i="16" s="1" a="1"/>
  <c r="I297" i="16" s="1"/>
  <c r="I298" i="16" s="1" a="1"/>
  <c r="I298" i="16" s="1"/>
  <c r="I299" i="16" s="1" a="1"/>
  <c r="I299" i="16" s="1"/>
  <c r="I300" i="16" s="1" a="1"/>
  <c r="I300" i="16" s="1"/>
  <c r="D27" i="3" l="1"/>
  <c r="C27" i="3"/>
  <c r="C28" i="17" l="1"/>
  <c r="O28" i="17" l="1"/>
  <c r="N28" i="17"/>
  <c r="M28" i="17"/>
  <c r="L28" i="17"/>
  <c r="K28" i="17"/>
  <c r="J28" i="17"/>
  <c r="I28" i="17"/>
  <c r="H28" i="17"/>
  <c r="G28" i="17"/>
  <c r="F28" i="17"/>
  <c r="E28" i="17"/>
  <c r="D28" i="17"/>
  <c r="O27" i="3"/>
  <c r="N27" i="3"/>
  <c r="M27" i="3"/>
  <c r="L27" i="3"/>
  <c r="K27" i="3"/>
  <c r="J27" i="3"/>
  <c r="I27" i="3"/>
  <c r="H27" i="3"/>
  <c r="G27" i="3"/>
  <c r="F27" i="3"/>
  <c r="E27" i="3"/>
  <c r="A2" i="17" l="1"/>
  <c r="A28" i="17" l="1"/>
  <c r="A27" i="17"/>
  <c r="D5" i="17"/>
  <c r="E5" i="17" s="1"/>
  <c r="F5" i="17" s="1"/>
  <c r="G5" i="17" s="1"/>
  <c r="H5" i="17" s="1"/>
  <c r="I5" i="17" s="1"/>
  <c r="J5" i="17" s="1"/>
  <c r="K5" i="17" s="1"/>
  <c r="L5" i="17" s="1"/>
  <c r="M5" i="17" s="1"/>
  <c r="N5" i="17" s="1"/>
  <c r="O5" i="17" s="1"/>
  <c r="E2" i="16" a="1"/>
  <c r="E2" i="16" s="1"/>
  <c r="F2" i="16" s="1" a="1"/>
  <c r="F2" i="16" s="1"/>
  <c r="N14" i="3" l="1"/>
  <c r="N12" i="3"/>
  <c r="N9" i="3"/>
  <c r="N17" i="3"/>
  <c r="N20" i="3"/>
  <c r="N16" i="3"/>
  <c r="N11" i="3"/>
  <c r="N15" i="3"/>
  <c r="N10" i="3"/>
  <c r="N18" i="3"/>
  <c r="N13" i="3"/>
  <c r="N19" i="3"/>
  <c r="O11" i="3"/>
  <c r="O19" i="3"/>
  <c r="O9" i="3"/>
  <c r="O13" i="3"/>
  <c r="O16" i="3"/>
  <c r="O14" i="3"/>
  <c r="O17" i="3"/>
  <c r="O18" i="3"/>
  <c r="O12" i="3"/>
  <c r="O20" i="3"/>
  <c r="O15" i="3"/>
  <c r="O10" i="3"/>
  <c r="N15" i="17"/>
  <c r="N10" i="17"/>
  <c r="N18" i="17"/>
  <c r="N13" i="17"/>
  <c r="N21" i="17"/>
  <c r="N12" i="17"/>
  <c r="N20" i="17"/>
  <c r="N17" i="17"/>
  <c r="N16" i="17"/>
  <c r="N11" i="17"/>
  <c r="N19" i="17"/>
  <c r="N14" i="17"/>
  <c r="O12" i="17"/>
  <c r="O20" i="17"/>
  <c r="O10" i="17"/>
  <c r="O18" i="17"/>
  <c r="O14" i="17"/>
  <c r="O15" i="17"/>
  <c r="O13" i="17"/>
  <c r="O21" i="17"/>
  <c r="O16" i="17"/>
  <c r="O11" i="17"/>
  <c r="O19" i="17"/>
  <c r="O17" i="17"/>
  <c r="E3" i="16" a="1"/>
  <c r="E3" i="16" s="1"/>
  <c r="F3" i="16" s="1" a="1"/>
  <c r="F3" i="16" s="1"/>
  <c r="N8" i="17"/>
  <c r="O8" i="17"/>
  <c r="E4" i="16" l="1" a="1"/>
  <c r="E4" i="16" s="1"/>
  <c r="E5" i="16" s="1" a="1"/>
  <c r="E5" i="16" s="1"/>
  <c r="E6" i="16" l="1" a="1"/>
  <c r="E6" i="16" s="1"/>
  <c r="E7" i="16" l="1" a="1"/>
  <c r="E7" i="16" s="1"/>
  <c r="E8" i="16" l="1" a="1"/>
  <c r="E8" i="16" s="1"/>
  <c r="E9" i="16" s="1" a="1"/>
  <c r="E9" i="16" s="1"/>
  <c r="E10" i="16" l="1" a="1"/>
  <c r="E10" i="16" s="1"/>
  <c r="E11" i="16" l="1" a="1"/>
  <c r="E11" i="16" s="1"/>
  <c r="E12" i="16" l="1" a="1"/>
  <c r="E12" i="16" s="1"/>
  <c r="E13" i="16" s="1" a="1"/>
  <c r="E13" i="16" s="1"/>
  <c r="E14" i="16" l="1" a="1"/>
  <c r="E14" i="16" s="1"/>
  <c r="E15" i="16" l="1" a="1"/>
  <c r="E15" i="16" s="1"/>
  <c r="E16" i="16" s="1" a="1"/>
  <c r="E16" i="16" s="1"/>
  <c r="A2" i="16" a="1"/>
  <c r="A2" i="16" s="1"/>
  <c r="E17" i="16" l="1" a="1"/>
  <c r="E17" i="16" s="1"/>
  <c r="E18" i="16" s="1" a="1"/>
  <c r="E18" i="16" s="1"/>
  <c r="E19" i="16" s="1" a="1"/>
  <c r="E19" i="16" s="1"/>
  <c r="E20" i="16" s="1" a="1"/>
  <c r="E20" i="16" s="1"/>
  <c r="E21" i="16" s="1" a="1"/>
  <c r="E21" i="16" s="1"/>
  <c r="E22" i="16" s="1" a="1"/>
  <c r="E22" i="16" s="1"/>
  <c r="E23" i="16" s="1" a="1"/>
  <c r="E23" i="16" s="1"/>
  <c r="E24" i="16" s="1" a="1"/>
  <c r="E24" i="16" s="1"/>
  <c r="E25" i="16" s="1" a="1"/>
  <c r="E25" i="16" s="1"/>
  <c r="E26" i="16" s="1" a="1"/>
  <c r="E26" i="16" s="1"/>
  <c r="E27" i="16" s="1" a="1"/>
  <c r="E27" i="16" s="1"/>
  <c r="E28" i="16" s="1" a="1"/>
  <c r="E28" i="16" s="1"/>
  <c r="E29" i="16" s="1" a="1"/>
  <c r="E29" i="16" s="1"/>
  <c r="E30" i="16" s="1" a="1"/>
  <c r="E30" i="16" s="1"/>
  <c r="E31" i="16" s="1" a="1"/>
  <c r="E31" i="16" s="1"/>
  <c r="E32" i="16" s="1" a="1"/>
  <c r="E32" i="16" s="1"/>
  <c r="E33" i="16" s="1" a="1"/>
  <c r="E33" i="16" s="1"/>
  <c r="E34" i="16" s="1" a="1"/>
  <c r="E34" i="16" s="1"/>
  <c r="E35" i="16" s="1" a="1"/>
  <c r="E35" i="16" s="1"/>
  <c r="E36" i="16" s="1" a="1"/>
  <c r="E36" i="16" s="1"/>
  <c r="E37" i="16" s="1" a="1"/>
  <c r="E37" i="16" s="1"/>
  <c r="E38" i="16" s="1" a="1"/>
  <c r="E38" i="16" s="1"/>
  <c r="E39" i="16" s="1" a="1"/>
  <c r="E39" i="16" s="1"/>
  <c r="E40" i="16" s="1" a="1"/>
  <c r="E40" i="16" s="1"/>
  <c r="E41" i="16" s="1" a="1"/>
  <c r="E41" i="16" s="1"/>
  <c r="E42" i="16" s="1" a="1"/>
  <c r="E42" i="16" s="1"/>
  <c r="E43" i="16" s="1" a="1"/>
  <c r="E43" i="16" s="1"/>
  <c r="E44" i="16" s="1" a="1"/>
  <c r="E44" i="16" s="1"/>
  <c r="E45" i="16" s="1" a="1"/>
  <c r="E45" i="16" s="1"/>
  <c r="E46" i="16" s="1" a="1"/>
  <c r="E46" i="16" s="1"/>
  <c r="E47" i="16" s="1" a="1"/>
  <c r="E47" i="16" s="1"/>
  <c r="E48" i="16" s="1" a="1"/>
  <c r="E48" i="16" s="1"/>
  <c r="E49" i="16" s="1" a="1"/>
  <c r="E49" i="16" s="1"/>
  <c r="E50" i="16" s="1" a="1"/>
  <c r="E50" i="16" s="1"/>
  <c r="E51" i="16" s="1" a="1"/>
  <c r="E51" i="16" s="1"/>
  <c r="E52" i="16" s="1" a="1"/>
  <c r="E52" i="16" s="1"/>
  <c r="E53" i="16" s="1" a="1"/>
  <c r="E53" i="16" s="1"/>
  <c r="E54" i="16" s="1" a="1"/>
  <c r="E54" i="16" s="1"/>
  <c r="E55" i="16" s="1" a="1"/>
  <c r="E55" i="16" s="1"/>
  <c r="E56" i="16" s="1" a="1"/>
  <c r="E56" i="16" s="1"/>
  <c r="E57" i="16" s="1" a="1"/>
  <c r="E57" i="16" s="1"/>
  <c r="E58" i="16" s="1" a="1"/>
  <c r="E58" i="16" s="1"/>
  <c r="E59" i="16" s="1" a="1"/>
  <c r="E59" i="16" s="1"/>
  <c r="E60" i="16" s="1" a="1"/>
  <c r="E60" i="16" s="1"/>
  <c r="E61" i="16" s="1" a="1"/>
  <c r="E61" i="16" s="1"/>
  <c r="E62" i="16" s="1" a="1"/>
  <c r="E62" i="16" s="1"/>
  <c r="E63" i="16" s="1" a="1"/>
  <c r="E63" i="16" s="1"/>
  <c r="E64" i="16" s="1" a="1"/>
  <c r="E64" i="16" s="1"/>
  <c r="E65" i="16" s="1" a="1"/>
  <c r="E65" i="16" s="1"/>
  <c r="E66" i="16" s="1" a="1"/>
  <c r="E66" i="16" s="1"/>
  <c r="E67" i="16" s="1" a="1"/>
  <c r="E67" i="16" s="1"/>
  <c r="E68" i="16" s="1" a="1"/>
  <c r="E68" i="16" s="1"/>
  <c r="E69" i="16" s="1" a="1"/>
  <c r="E69" i="16" s="1"/>
  <c r="E70" i="16" s="1" a="1"/>
  <c r="E70" i="16" s="1"/>
  <c r="E71" i="16" s="1" a="1"/>
  <c r="E71" i="16" s="1"/>
  <c r="E72" i="16" s="1" a="1"/>
  <c r="E72" i="16" s="1"/>
  <c r="E73" i="16" s="1" a="1"/>
  <c r="E73" i="16" s="1"/>
  <c r="E74" i="16" s="1" a="1"/>
  <c r="E74" i="16" s="1"/>
  <c r="E75" i="16" s="1" a="1"/>
  <c r="E75" i="16" s="1"/>
  <c r="E76" i="16" s="1" a="1"/>
  <c r="E76" i="16" s="1"/>
  <c r="E77" i="16" s="1" a="1"/>
  <c r="E77" i="16" s="1"/>
  <c r="E78" i="16" s="1" a="1"/>
  <c r="E78" i="16" s="1"/>
  <c r="E79" i="16" s="1" a="1"/>
  <c r="E79" i="16" s="1"/>
  <c r="E80" i="16" s="1" a="1"/>
  <c r="E80" i="16" s="1"/>
  <c r="E81" i="16" s="1" a="1"/>
  <c r="E81" i="16" s="1"/>
  <c r="E82" i="16" s="1" a="1"/>
  <c r="E82" i="16" s="1"/>
  <c r="E83" i="16" s="1" a="1"/>
  <c r="E83" i="16" s="1"/>
  <c r="E84" i="16" s="1" a="1"/>
  <c r="E84" i="16" s="1"/>
  <c r="E85" i="16" s="1" a="1"/>
  <c r="E85" i="16" s="1"/>
  <c r="E86" i="16" s="1" a="1"/>
  <c r="E86" i="16" s="1"/>
  <c r="E87" i="16" s="1" a="1"/>
  <c r="E87" i="16" s="1"/>
  <c r="E88" i="16" s="1" a="1"/>
  <c r="E88" i="16" s="1"/>
  <c r="E89" i="16" s="1" a="1"/>
  <c r="E89" i="16" s="1"/>
  <c r="E90" i="16" s="1" a="1"/>
  <c r="E90" i="16" s="1"/>
  <c r="E91" i="16" s="1" a="1"/>
  <c r="E91" i="16" s="1"/>
  <c r="E92" i="16" s="1" a="1"/>
  <c r="E92" i="16" s="1"/>
  <c r="E93" i="16" s="1" a="1"/>
  <c r="E93" i="16" s="1"/>
  <c r="E94" i="16" s="1" a="1"/>
  <c r="E94" i="16" s="1"/>
  <c r="E95" i="16" s="1" a="1"/>
  <c r="E95" i="16" s="1"/>
  <c r="E96" i="16" s="1" a="1"/>
  <c r="E96" i="16" s="1"/>
  <c r="E97" i="16" s="1" a="1"/>
  <c r="E97" i="16" s="1"/>
  <c r="E98" i="16" s="1" a="1"/>
  <c r="E98" i="16" s="1"/>
  <c r="E99" i="16" s="1" a="1"/>
  <c r="E99" i="16" s="1"/>
  <c r="E100" i="16" s="1" a="1"/>
  <c r="E100" i="16" s="1"/>
  <c r="E101" i="16" s="1" a="1"/>
  <c r="E101" i="16" s="1"/>
  <c r="E102" i="16" s="1" a="1"/>
  <c r="E102" i="16" s="1"/>
  <c r="E103" i="16" s="1" a="1"/>
  <c r="E103" i="16" s="1"/>
  <c r="E104" i="16" s="1" a="1"/>
  <c r="E104" i="16" s="1"/>
  <c r="E105" i="16" s="1" a="1"/>
  <c r="E105" i="16" s="1"/>
  <c r="E106" i="16" s="1" a="1"/>
  <c r="E106" i="16" s="1"/>
  <c r="E107" i="16" s="1" a="1"/>
  <c r="E107" i="16" s="1"/>
  <c r="E108" i="16" s="1" a="1"/>
  <c r="E108" i="16" s="1"/>
  <c r="E109" i="16" s="1" a="1"/>
  <c r="E109" i="16" s="1"/>
  <c r="E110" i="16" s="1" a="1"/>
  <c r="E110" i="16" s="1"/>
  <c r="E111" i="16" s="1" a="1"/>
  <c r="E111" i="16" s="1"/>
  <c r="E112" i="16" s="1" a="1"/>
  <c r="E112" i="16" s="1"/>
  <c r="E113" i="16" s="1" a="1"/>
  <c r="E113" i="16" s="1"/>
  <c r="E114" i="16" s="1" a="1"/>
  <c r="E114" i="16" s="1"/>
  <c r="E115" i="16" s="1" a="1"/>
  <c r="E115" i="16" s="1"/>
  <c r="E116" i="16" s="1" a="1"/>
  <c r="E116" i="16" s="1"/>
  <c r="E117" i="16" s="1" a="1"/>
  <c r="E117" i="16" s="1"/>
  <c r="E118" i="16" s="1" a="1"/>
  <c r="E118" i="16" s="1"/>
  <c r="E119" i="16" s="1" a="1"/>
  <c r="E119" i="16" s="1"/>
  <c r="E120" i="16" s="1" a="1"/>
  <c r="E120" i="16" s="1"/>
  <c r="E121" i="16" s="1" a="1"/>
  <c r="E121" i="16" s="1"/>
  <c r="E122" i="16" s="1" a="1"/>
  <c r="E122" i="16" s="1"/>
  <c r="E123" i="16" s="1" a="1"/>
  <c r="E123" i="16" s="1"/>
  <c r="E124" i="16" s="1" a="1"/>
  <c r="E124" i="16" s="1"/>
  <c r="E125" i="16" s="1" a="1"/>
  <c r="E125" i="16" s="1"/>
  <c r="E126" i="16" s="1" a="1"/>
  <c r="E126" i="16" s="1"/>
  <c r="E127" i="16" s="1" a="1"/>
  <c r="E127" i="16" s="1"/>
  <c r="E128" i="16" s="1" a="1"/>
  <c r="E128" i="16" s="1"/>
  <c r="E129" i="16" s="1" a="1"/>
  <c r="E129" i="16" s="1"/>
  <c r="E130" i="16" s="1" a="1"/>
  <c r="E130" i="16" s="1"/>
  <c r="E131" i="16" s="1" a="1"/>
  <c r="E131" i="16" s="1"/>
  <c r="E132" i="16" s="1" a="1"/>
  <c r="E132" i="16" s="1"/>
  <c r="E133" i="16" s="1" a="1"/>
  <c r="E133" i="16" s="1"/>
  <c r="E134" i="16" s="1" a="1"/>
  <c r="E134" i="16" s="1"/>
  <c r="E135" i="16" s="1" a="1"/>
  <c r="E135" i="16" s="1"/>
  <c r="E136" i="16" s="1" a="1"/>
  <c r="E136" i="16" s="1"/>
  <c r="E137" i="16" s="1" a="1"/>
  <c r="E137" i="16" s="1"/>
  <c r="E138" i="16" s="1" a="1"/>
  <c r="E138" i="16" s="1"/>
  <c r="E139" i="16" s="1" a="1"/>
  <c r="E139" i="16" s="1"/>
  <c r="E140" i="16" s="1" a="1"/>
  <c r="E140" i="16" s="1"/>
  <c r="E141" i="16" s="1" a="1"/>
  <c r="E141" i="16" s="1"/>
  <c r="E142" i="16" s="1" a="1"/>
  <c r="E142" i="16" s="1"/>
  <c r="E143" i="16" s="1" a="1"/>
  <c r="E143" i="16" s="1"/>
  <c r="E144" i="16" s="1" a="1"/>
  <c r="E144" i="16" s="1"/>
  <c r="E145" i="16" s="1" a="1"/>
  <c r="E145" i="16" s="1"/>
  <c r="E146" i="16" s="1" a="1"/>
  <c r="E146" i="16" s="1"/>
  <c r="E147" i="16" s="1" a="1"/>
  <c r="E147" i="16" s="1"/>
  <c r="E148" i="16" s="1" a="1"/>
  <c r="E148" i="16" s="1"/>
  <c r="E149" i="16" s="1" a="1"/>
  <c r="E149" i="16" s="1"/>
  <c r="E150" i="16" s="1" a="1"/>
  <c r="E150" i="16" s="1"/>
  <c r="B2" i="16" a="1"/>
  <c r="B2" i="16" s="1"/>
  <c r="A3" i="16" a="1"/>
  <c r="A3" i="16" s="1"/>
  <c r="U4" i="1"/>
  <c r="U5" i="1"/>
  <c r="U6" i="1"/>
  <c r="U7" i="1"/>
  <c r="U8" i="1"/>
  <c r="U9" i="1"/>
  <c r="U10" i="1"/>
  <c r="U11" i="1"/>
  <c r="U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124" i="1"/>
  <c r="U125" i="1"/>
  <c r="U126" i="1"/>
  <c r="U127" i="1"/>
  <c r="U128" i="1"/>
  <c r="U129" i="1"/>
  <c r="U130" i="1"/>
  <c r="U131" i="1"/>
  <c r="U132" i="1"/>
  <c r="U133" i="1"/>
  <c r="U134" i="1"/>
  <c r="U135" i="1"/>
  <c r="U136"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215" i="1"/>
  <c r="U216" i="1"/>
  <c r="U217" i="1"/>
  <c r="U218" i="1"/>
  <c r="U219" i="1"/>
  <c r="U220" i="1"/>
  <c r="U221" i="1"/>
  <c r="U222" i="1"/>
  <c r="U223" i="1"/>
  <c r="U224" i="1"/>
  <c r="U225" i="1"/>
  <c r="U226" i="1"/>
  <c r="U227" i="1"/>
  <c r="U228" i="1"/>
  <c r="U229" i="1"/>
  <c r="U230" i="1"/>
  <c r="U231" i="1"/>
  <c r="U232" i="1"/>
  <c r="U233" i="1"/>
  <c r="U234" i="1"/>
  <c r="U235" i="1"/>
  <c r="U236" i="1"/>
  <c r="U237" i="1"/>
  <c r="U238" i="1"/>
  <c r="U239" i="1"/>
  <c r="U240" i="1"/>
  <c r="U241" i="1"/>
  <c r="U242" i="1"/>
  <c r="U243" i="1"/>
  <c r="U244" i="1"/>
  <c r="U245" i="1"/>
  <c r="U246" i="1"/>
  <c r="U247" i="1"/>
  <c r="U248" i="1"/>
  <c r="U249" i="1"/>
  <c r="U250" i="1"/>
  <c r="D6" i="19"/>
  <c r="D6" i="21"/>
  <c r="D9" i="17"/>
  <c r="D7" i="19"/>
  <c r="D6" i="3"/>
  <c r="D7" i="17"/>
  <c r="D6" i="17"/>
  <c r="D6" i="20"/>
  <c r="D7" i="21"/>
  <c r="D8" i="3"/>
  <c r="D5" i="3"/>
  <c r="D7" i="20"/>
  <c r="D14" i="21" l="1"/>
  <c r="D17" i="21"/>
  <c r="D13" i="21"/>
  <c r="D20" i="21"/>
  <c r="D16" i="21"/>
  <c r="D19" i="21"/>
  <c r="D15" i="21"/>
  <c r="D22" i="21"/>
  <c r="D18" i="21"/>
  <c r="D10" i="21"/>
  <c r="D12" i="21"/>
  <c r="D11" i="21"/>
  <c r="D21" i="21"/>
  <c r="D13" i="20"/>
  <c r="D16" i="20"/>
  <c r="D17" i="20"/>
  <c r="D20" i="20"/>
  <c r="D15" i="20"/>
  <c r="D21" i="20"/>
  <c r="D18" i="20"/>
  <c r="D12" i="20"/>
  <c r="D19" i="20"/>
  <c r="D14" i="20"/>
  <c r="D10" i="20"/>
  <c r="D11" i="20"/>
  <c r="D22" i="20"/>
  <c r="D21" i="19"/>
  <c r="D18" i="19"/>
  <c r="D10" i="19"/>
  <c r="D17" i="19"/>
  <c r="D12" i="19"/>
  <c r="D14" i="19"/>
  <c r="D11" i="19"/>
  <c r="D20" i="19"/>
  <c r="D13" i="19"/>
  <c r="D15" i="19"/>
  <c r="D19" i="19"/>
  <c r="D16" i="19"/>
  <c r="D22" i="19"/>
  <c r="D8" i="21"/>
  <c r="D23" i="21"/>
  <c r="D24" i="21"/>
  <c r="D25" i="21"/>
  <c r="D8" i="20"/>
  <c r="D25" i="20"/>
  <c r="D23" i="20"/>
  <c r="D24" i="20"/>
  <c r="D8" i="19"/>
  <c r="D23" i="19"/>
  <c r="D24" i="19"/>
  <c r="D25" i="19"/>
  <c r="E151" i="16" a="1"/>
  <c r="E151" i="16" s="1"/>
  <c r="E152" i="16" s="1" a="1"/>
  <c r="E152" i="16" s="1"/>
  <c r="D8" i="17"/>
  <c r="B3" i="16" a="1"/>
  <c r="B3" i="16" s="1"/>
  <c r="A4" i="16" a="1"/>
  <c r="A4" i="16" s="1"/>
  <c r="C14" i="2"/>
  <c r="C10" i="2"/>
  <c r="D22" i="17"/>
  <c r="D13" i="17"/>
  <c r="D15" i="17"/>
  <c r="D16" i="17"/>
  <c r="D17" i="17"/>
  <c r="D11" i="17"/>
  <c r="D19" i="17"/>
  <c r="D18" i="17"/>
  <c r="D10" i="17"/>
  <c r="D21" i="17"/>
  <c r="D20" i="17"/>
  <c r="D12" i="17"/>
  <c r="D14" i="17"/>
  <c r="D21" i="3"/>
  <c r="D9" i="3"/>
  <c r="D17" i="3"/>
  <c r="D13" i="3"/>
  <c r="D19" i="3"/>
  <c r="D12" i="3"/>
  <c r="D18" i="3"/>
  <c r="D16" i="3"/>
  <c r="D10" i="3"/>
  <c r="D14" i="3"/>
  <c r="D20" i="3"/>
  <c r="D15" i="3"/>
  <c r="D11" i="3"/>
  <c r="D25" i="17" l="1"/>
  <c r="D23" i="17"/>
  <c r="D24" i="17"/>
  <c r="D24" i="3"/>
  <c r="D23" i="3"/>
  <c r="D22" i="3"/>
  <c r="E153" i="16" a="1"/>
  <c r="E153" i="16" s="1"/>
  <c r="E154" i="16" s="1" a="1"/>
  <c r="E154" i="16" s="1"/>
  <c r="A5" i="16" a="1"/>
  <c r="A5" i="16" s="1"/>
  <c r="U4" i="15"/>
  <c r="U5" i="15"/>
  <c r="U6" i="15"/>
  <c r="U7" i="15"/>
  <c r="U8" i="15"/>
  <c r="U9" i="15"/>
  <c r="U10" i="15"/>
  <c r="U11" i="15"/>
  <c r="U12" i="15"/>
  <c r="U13" i="15"/>
  <c r="U14" i="15"/>
  <c r="U15" i="15"/>
  <c r="U16" i="15"/>
  <c r="U17" i="15"/>
  <c r="U18" i="15"/>
  <c r="U19" i="15"/>
  <c r="U20" i="15"/>
  <c r="U21" i="15"/>
  <c r="U22" i="15"/>
  <c r="U23" i="15"/>
  <c r="U24" i="15"/>
  <c r="U25" i="15"/>
  <c r="U26" i="15"/>
  <c r="U27" i="15"/>
  <c r="U28" i="15"/>
  <c r="U29" i="15"/>
  <c r="U30" i="15"/>
  <c r="U31" i="15"/>
  <c r="U32" i="15"/>
  <c r="U33" i="15"/>
  <c r="U34" i="15"/>
  <c r="U35" i="15"/>
  <c r="U36" i="15"/>
  <c r="U37" i="15"/>
  <c r="U38" i="15"/>
  <c r="U39" i="15"/>
  <c r="U40" i="15"/>
  <c r="U41" i="15"/>
  <c r="U42" i="15"/>
  <c r="U43" i="15"/>
  <c r="U44" i="15"/>
  <c r="U45" i="15"/>
  <c r="U46" i="15"/>
  <c r="U47" i="15"/>
  <c r="U48" i="15"/>
  <c r="U49" i="15"/>
  <c r="U50" i="15"/>
  <c r="U51" i="15"/>
  <c r="U52" i="15"/>
  <c r="U53" i="15"/>
  <c r="U54" i="15"/>
  <c r="U55" i="15"/>
  <c r="U56" i="15"/>
  <c r="U57" i="15"/>
  <c r="U58" i="15"/>
  <c r="U59" i="15"/>
  <c r="U60" i="15"/>
  <c r="U61" i="15"/>
  <c r="U62" i="15"/>
  <c r="U63" i="15"/>
  <c r="U64" i="15"/>
  <c r="U65" i="15"/>
  <c r="U66" i="15"/>
  <c r="U67" i="15"/>
  <c r="U68" i="15"/>
  <c r="U69" i="15"/>
  <c r="U70" i="15"/>
  <c r="U71" i="15"/>
  <c r="U72" i="15"/>
  <c r="U73" i="15"/>
  <c r="U74" i="15"/>
  <c r="U75" i="15"/>
  <c r="U76" i="15"/>
  <c r="U77" i="15"/>
  <c r="U78" i="15"/>
  <c r="U79" i="15"/>
  <c r="U80" i="15"/>
  <c r="U81" i="15"/>
  <c r="U82" i="15"/>
  <c r="U83" i="15"/>
  <c r="U84" i="15"/>
  <c r="U85" i="15"/>
  <c r="U86" i="15"/>
  <c r="U87" i="15"/>
  <c r="U88" i="15"/>
  <c r="U89" i="15"/>
  <c r="U90" i="15"/>
  <c r="U91" i="15"/>
  <c r="U92" i="15"/>
  <c r="U93" i="15"/>
  <c r="U94" i="15"/>
  <c r="U95" i="15"/>
  <c r="U96" i="15"/>
  <c r="U97" i="15"/>
  <c r="U98" i="15"/>
  <c r="U99" i="15"/>
  <c r="U100" i="15"/>
  <c r="U101" i="15"/>
  <c r="U102" i="15"/>
  <c r="U103" i="15"/>
  <c r="U104" i="15"/>
  <c r="U105" i="15"/>
  <c r="U106" i="15"/>
  <c r="U107" i="15"/>
  <c r="U108" i="15"/>
  <c r="U109" i="15"/>
  <c r="U110" i="15"/>
  <c r="U111" i="15"/>
  <c r="U112" i="15"/>
  <c r="U113" i="15"/>
  <c r="U114" i="15"/>
  <c r="U115" i="15"/>
  <c r="U116" i="15"/>
  <c r="U117" i="15"/>
  <c r="U118" i="15"/>
  <c r="U119" i="15"/>
  <c r="U120" i="15"/>
  <c r="U121" i="15"/>
  <c r="U122" i="15"/>
  <c r="U123" i="15"/>
  <c r="U124" i="15"/>
  <c r="U125" i="15"/>
  <c r="U126" i="15"/>
  <c r="U127" i="15"/>
  <c r="U128" i="15"/>
  <c r="U129" i="15"/>
  <c r="U130" i="15"/>
  <c r="U131" i="15"/>
  <c r="U132" i="15"/>
  <c r="U133" i="15"/>
  <c r="U134" i="15"/>
  <c r="U135" i="15"/>
  <c r="U136" i="15"/>
  <c r="U137" i="15"/>
  <c r="U138" i="15"/>
  <c r="U139" i="15"/>
  <c r="U140" i="15"/>
  <c r="U141" i="15"/>
  <c r="U142" i="15"/>
  <c r="U143" i="15"/>
  <c r="U144" i="15"/>
  <c r="U145" i="15"/>
  <c r="U146" i="15"/>
  <c r="U147" i="15"/>
  <c r="U148" i="15"/>
  <c r="U149" i="15"/>
  <c r="U150" i="15"/>
  <c r="U151" i="15"/>
  <c r="U152" i="15"/>
  <c r="U153" i="15"/>
  <c r="U154" i="15"/>
  <c r="U155" i="15"/>
  <c r="U156" i="15"/>
  <c r="U157" i="15"/>
  <c r="U158" i="15"/>
  <c r="U159" i="15"/>
  <c r="U160" i="15"/>
  <c r="U161" i="15"/>
  <c r="U162" i="15"/>
  <c r="U163" i="15"/>
  <c r="U164" i="15"/>
  <c r="U165" i="15"/>
  <c r="U166" i="15"/>
  <c r="U167" i="15"/>
  <c r="U168" i="15"/>
  <c r="U169" i="15"/>
  <c r="U170" i="15"/>
  <c r="U171" i="15"/>
  <c r="U172" i="15"/>
  <c r="U173" i="15"/>
  <c r="U174" i="15"/>
  <c r="U175" i="15"/>
  <c r="U176" i="15"/>
  <c r="U177" i="15"/>
  <c r="U178" i="15"/>
  <c r="U179" i="15"/>
  <c r="U180" i="15"/>
  <c r="U181" i="15"/>
  <c r="U182" i="15"/>
  <c r="U183" i="15"/>
  <c r="U184" i="15"/>
  <c r="U185" i="15"/>
  <c r="U186" i="15"/>
  <c r="U187" i="15"/>
  <c r="U188" i="15"/>
  <c r="U189" i="15"/>
  <c r="U190" i="15"/>
  <c r="U191" i="15"/>
  <c r="U192" i="15"/>
  <c r="U193" i="15"/>
  <c r="U194" i="15"/>
  <c r="U195" i="15"/>
  <c r="U196" i="15"/>
  <c r="U197" i="15"/>
  <c r="U198" i="15"/>
  <c r="U199" i="15"/>
  <c r="U200" i="15"/>
  <c r="U201" i="15"/>
  <c r="U202" i="15"/>
  <c r="U203" i="15"/>
  <c r="U204" i="15"/>
  <c r="U205" i="15"/>
  <c r="U206" i="15"/>
  <c r="U207" i="15"/>
  <c r="U208" i="15"/>
  <c r="U209" i="15"/>
  <c r="U210" i="15"/>
  <c r="U211" i="15"/>
  <c r="U212" i="15"/>
  <c r="U213" i="15"/>
  <c r="U214" i="15"/>
  <c r="U215" i="15"/>
  <c r="U216" i="15"/>
  <c r="U217" i="15"/>
  <c r="U218" i="15"/>
  <c r="U219" i="15"/>
  <c r="U220" i="15"/>
  <c r="U221" i="15"/>
  <c r="U222" i="15"/>
  <c r="U223" i="15"/>
  <c r="U224" i="15"/>
  <c r="U225" i="15"/>
  <c r="U226" i="15"/>
  <c r="U227" i="15"/>
  <c r="U228" i="15"/>
  <c r="U229" i="15"/>
  <c r="U230" i="15"/>
  <c r="U231" i="15"/>
  <c r="U232" i="15"/>
  <c r="U233" i="15"/>
  <c r="U234" i="15"/>
  <c r="U235" i="15"/>
  <c r="U236" i="15"/>
  <c r="U237" i="15"/>
  <c r="U238" i="15"/>
  <c r="U239" i="15"/>
  <c r="U240" i="15"/>
  <c r="U241" i="15"/>
  <c r="U242" i="15"/>
  <c r="U243" i="15"/>
  <c r="U244" i="15"/>
  <c r="U245" i="15"/>
  <c r="U246" i="15"/>
  <c r="U247" i="15"/>
  <c r="U248" i="15"/>
  <c r="U249" i="15"/>
  <c r="U250" i="15"/>
  <c r="U4" i="14"/>
  <c r="U5" i="14"/>
  <c r="U6" i="14"/>
  <c r="U7" i="14"/>
  <c r="U8" i="14"/>
  <c r="U9" i="14"/>
  <c r="U10" i="14"/>
  <c r="U11" i="14"/>
  <c r="U12" i="14"/>
  <c r="U13" i="14"/>
  <c r="U14" i="14"/>
  <c r="U15" i="14"/>
  <c r="U16" i="14"/>
  <c r="U17" i="14"/>
  <c r="U18" i="14"/>
  <c r="U19" i="14"/>
  <c r="U20" i="14"/>
  <c r="U21" i="14"/>
  <c r="U22" i="14"/>
  <c r="U23" i="14"/>
  <c r="U24" i="14"/>
  <c r="U25" i="14"/>
  <c r="U26" i="14"/>
  <c r="U27" i="14"/>
  <c r="U28" i="14"/>
  <c r="U29" i="14"/>
  <c r="U30" i="14"/>
  <c r="U31" i="14"/>
  <c r="U32" i="14"/>
  <c r="U33" i="14"/>
  <c r="U34" i="14"/>
  <c r="U35" i="14"/>
  <c r="U36" i="14"/>
  <c r="U37" i="14"/>
  <c r="U38" i="14"/>
  <c r="U39" i="14"/>
  <c r="U40" i="14"/>
  <c r="U41" i="14"/>
  <c r="U42" i="14"/>
  <c r="U43" i="14"/>
  <c r="U44" i="14"/>
  <c r="U45" i="14"/>
  <c r="U46" i="14"/>
  <c r="U47" i="14"/>
  <c r="U48" i="14"/>
  <c r="U49" i="14"/>
  <c r="U50" i="14"/>
  <c r="U51" i="14"/>
  <c r="U52" i="14"/>
  <c r="U53" i="14"/>
  <c r="U54" i="14"/>
  <c r="U55" i="14"/>
  <c r="U56" i="14"/>
  <c r="U57" i="14"/>
  <c r="U58" i="14"/>
  <c r="U59" i="14"/>
  <c r="U60" i="14"/>
  <c r="U61" i="14"/>
  <c r="U62" i="14"/>
  <c r="U63" i="14"/>
  <c r="U64" i="14"/>
  <c r="U65" i="14"/>
  <c r="U66" i="14"/>
  <c r="U67" i="14"/>
  <c r="U68" i="14"/>
  <c r="U69" i="14"/>
  <c r="U70" i="14"/>
  <c r="U71" i="14"/>
  <c r="U72" i="14"/>
  <c r="U73" i="14"/>
  <c r="U74" i="14"/>
  <c r="U75" i="14"/>
  <c r="U76" i="14"/>
  <c r="U77" i="14"/>
  <c r="U78" i="14"/>
  <c r="U79" i="14"/>
  <c r="U80" i="14"/>
  <c r="U81" i="14"/>
  <c r="U82" i="14"/>
  <c r="U83" i="14"/>
  <c r="U84" i="14"/>
  <c r="U85" i="14"/>
  <c r="U86" i="14"/>
  <c r="U87" i="14"/>
  <c r="U88" i="14"/>
  <c r="U89" i="14"/>
  <c r="U90" i="14"/>
  <c r="U91" i="14"/>
  <c r="U92" i="14"/>
  <c r="U93" i="14"/>
  <c r="U94" i="14"/>
  <c r="U95" i="14"/>
  <c r="U96" i="14"/>
  <c r="U97" i="14"/>
  <c r="U98" i="14"/>
  <c r="U99" i="14"/>
  <c r="U100" i="14"/>
  <c r="U101" i="14"/>
  <c r="U102" i="14"/>
  <c r="U103" i="14"/>
  <c r="U104" i="14"/>
  <c r="U105" i="14"/>
  <c r="U106" i="14"/>
  <c r="U107" i="14"/>
  <c r="U108" i="14"/>
  <c r="U109" i="14"/>
  <c r="U110" i="14"/>
  <c r="U111" i="14"/>
  <c r="U112" i="14"/>
  <c r="U113" i="14"/>
  <c r="U114" i="14"/>
  <c r="U115" i="14"/>
  <c r="U116" i="14"/>
  <c r="U117" i="14"/>
  <c r="U118" i="14"/>
  <c r="U119" i="14"/>
  <c r="U120" i="14"/>
  <c r="U121" i="14"/>
  <c r="U122" i="14"/>
  <c r="U123" i="14"/>
  <c r="U124" i="14"/>
  <c r="U125" i="14"/>
  <c r="U126" i="14"/>
  <c r="U127" i="14"/>
  <c r="U128" i="14"/>
  <c r="U129" i="14"/>
  <c r="U130" i="14"/>
  <c r="U131" i="14"/>
  <c r="U132" i="14"/>
  <c r="U133" i="14"/>
  <c r="U134" i="14"/>
  <c r="U135" i="14"/>
  <c r="U136" i="14"/>
  <c r="U137" i="14"/>
  <c r="U138" i="14"/>
  <c r="U139" i="14"/>
  <c r="U140" i="14"/>
  <c r="U141" i="14"/>
  <c r="U142" i="14"/>
  <c r="U143" i="14"/>
  <c r="U144" i="14"/>
  <c r="U145" i="14"/>
  <c r="U146" i="14"/>
  <c r="U147" i="14"/>
  <c r="U148" i="14"/>
  <c r="U149" i="14"/>
  <c r="U150" i="14"/>
  <c r="U151" i="14"/>
  <c r="U152" i="14"/>
  <c r="U153" i="14"/>
  <c r="U154" i="14"/>
  <c r="U155" i="14"/>
  <c r="U156" i="14"/>
  <c r="U157" i="14"/>
  <c r="U158" i="14"/>
  <c r="U159" i="14"/>
  <c r="U160" i="14"/>
  <c r="U161" i="14"/>
  <c r="U162" i="14"/>
  <c r="U163" i="14"/>
  <c r="U164" i="14"/>
  <c r="U165" i="14"/>
  <c r="U166" i="14"/>
  <c r="U167" i="14"/>
  <c r="U168" i="14"/>
  <c r="U169" i="14"/>
  <c r="U170" i="14"/>
  <c r="U171" i="14"/>
  <c r="U172" i="14"/>
  <c r="U173" i="14"/>
  <c r="U174" i="14"/>
  <c r="U175" i="14"/>
  <c r="U176" i="14"/>
  <c r="U177" i="14"/>
  <c r="U178" i="14"/>
  <c r="U179" i="14"/>
  <c r="U180" i="14"/>
  <c r="U181" i="14"/>
  <c r="U182" i="14"/>
  <c r="U183" i="14"/>
  <c r="U184" i="14"/>
  <c r="U185" i="14"/>
  <c r="U186" i="14"/>
  <c r="U187" i="14"/>
  <c r="U188" i="14"/>
  <c r="U189" i="14"/>
  <c r="U190" i="14"/>
  <c r="U191" i="14"/>
  <c r="U192" i="14"/>
  <c r="U193" i="14"/>
  <c r="U194" i="14"/>
  <c r="U195" i="14"/>
  <c r="U196" i="14"/>
  <c r="U197" i="14"/>
  <c r="U198" i="14"/>
  <c r="U199" i="14"/>
  <c r="U200" i="14"/>
  <c r="U201" i="14"/>
  <c r="U202" i="14"/>
  <c r="U203" i="14"/>
  <c r="U204" i="14"/>
  <c r="U205" i="14"/>
  <c r="U206" i="14"/>
  <c r="U207" i="14"/>
  <c r="U208" i="14"/>
  <c r="U209" i="14"/>
  <c r="U210" i="14"/>
  <c r="U211" i="14"/>
  <c r="U212" i="14"/>
  <c r="U213" i="14"/>
  <c r="U214" i="14"/>
  <c r="U215" i="14"/>
  <c r="U216" i="14"/>
  <c r="U217" i="14"/>
  <c r="U218" i="14"/>
  <c r="U219" i="14"/>
  <c r="U220" i="14"/>
  <c r="U221" i="14"/>
  <c r="U222" i="14"/>
  <c r="U223" i="14"/>
  <c r="U224" i="14"/>
  <c r="U225" i="14"/>
  <c r="U226" i="14"/>
  <c r="U227" i="14"/>
  <c r="U228" i="14"/>
  <c r="U229" i="14"/>
  <c r="U230" i="14"/>
  <c r="U231" i="14"/>
  <c r="U232" i="14"/>
  <c r="U233" i="14"/>
  <c r="U234" i="14"/>
  <c r="U235" i="14"/>
  <c r="U236" i="14"/>
  <c r="U237" i="14"/>
  <c r="U238" i="14"/>
  <c r="U239" i="14"/>
  <c r="U240" i="14"/>
  <c r="U241" i="14"/>
  <c r="U242" i="14"/>
  <c r="U243" i="14"/>
  <c r="U244" i="14"/>
  <c r="U245" i="14"/>
  <c r="U246" i="14"/>
  <c r="U247" i="14"/>
  <c r="U248" i="14"/>
  <c r="U249" i="14"/>
  <c r="U250" i="14"/>
  <c r="U4" i="13"/>
  <c r="U5" i="13"/>
  <c r="U6" i="13"/>
  <c r="U7" i="13"/>
  <c r="U8" i="13"/>
  <c r="U9" i="13"/>
  <c r="U10" i="13"/>
  <c r="U11" i="13"/>
  <c r="U12" i="13"/>
  <c r="U13" i="13"/>
  <c r="U14" i="13"/>
  <c r="U15" i="13"/>
  <c r="U16" i="13"/>
  <c r="U17" i="13"/>
  <c r="U18" i="13"/>
  <c r="U19" i="13"/>
  <c r="U20" i="13"/>
  <c r="U21" i="13"/>
  <c r="U22" i="13"/>
  <c r="U23" i="13"/>
  <c r="U24" i="13"/>
  <c r="U25" i="13"/>
  <c r="U26" i="13"/>
  <c r="U27" i="13"/>
  <c r="U28" i="13"/>
  <c r="U29" i="13"/>
  <c r="U30" i="13"/>
  <c r="U31" i="13"/>
  <c r="U32" i="13"/>
  <c r="U33" i="13"/>
  <c r="U34" i="13"/>
  <c r="U35" i="13"/>
  <c r="U36" i="13"/>
  <c r="U37" i="13"/>
  <c r="U38" i="13"/>
  <c r="U39" i="13"/>
  <c r="U40" i="13"/>
  <c r="U41" i="13"/>
  <c r="U42" i="13"/>
  <c r="U43" i="13"/>
  <c r="U44" i="13"/>
  <c r="U45" i="13"/>
  <c r="U46" i="13"/>
  <c r="U47" i="13"/>
  <c r="U48" i="13"/>
  <c r="U49" i="13"/>
  <c r="U50" i="13"/>
  <c r="U51" i="13"/>
  <c r="U52" i="13"/>
  <c r="U53" i="13"/>
  <c r="U54" i="13"/>
  <c r="U55" i="13"/>
  <c r="U56" i="13"/>
  <c r="U57" i="13"/>
  <c r="U58" i="13"/>
  <c r="U59" i="13"/>
  <c r="U60" i="13"/>
  <c r="U61" i="13"/>
  <c r="U62" i="13"/>
  <c r="U63" i="13"/>
  <c r="U64" i="13"/>
  <c r="U65" i="13"/>
  <c r="U66" i="13"/>
  <c r="U67" i="13"/>
  <c r="U68" i="13"/>
  <c r="U69" i="13"/>
  <c r="U70" i="13"/>
  <c r="U71" i="13"/>
  <c r="U72" i="13"/>
  <c r="U73" i="13"/>
  <c r="U74" i="13"/>
  <c r="U75" i="13"/>
  <c r="U76" i="13"/>
  <c r="U77" i="13"/>
  <c r="U78" i="13"/>
  <c r="U79" i="13"/>
  <c r="U80" i="13"/>
  <c r="U81" i="13"/>
  <c r="U82" i="13"/>
  <c r="U83" i="13"/>
  <c r="U84" i="13"/>
  <c r="U85" i="13"/>
  <c r="U86" i="13"/>
  <c r="U87" i="13"/>
  <c r="U88" i="13"/>
  <c r="U89" i="13"/>
  <c r="U90" i="13"/>
  <c r="U91" i="13"/>
  <c r="U92" i="13"/>
  <c r="U93" i="13"/>
  <c r="U94" i="13"/>
  <c r="U95" i="13"/>
  <c r="U96" i="13"/>
  <c r="U97" i="13"/>
  <c r="U98" i="13"/>
  <c r="U99" i="13"/>
  <c r="U100" i="13"/>
  <c r="U101" i="13"/>
  <c r="U102" i="13"/>
  <c r="U103" i="13"/>
  <c r="U104" i="13"/>
  <c r="U105" i="13"/>
  <c r="U106" i="13"/>
  <c r="U107" i="13"/>
  <c r="U108" i="13"/>
  <c r="U109" i="13"/>
  <c r="U110" i="13"/>
  <c r="U111" i="13"/>
  <c r="U112" i="13"/>
  <c r="U113" i="13"/>
  <c r="U114" i="13"/>
  <c r="U115" i="13"/>
  <c r="U116" i="13"/>
  <c r="U117" i="13"/>
  <c r="U118" i="13"/>
  <c r="U119" i="13"/>
  <c r="U120" i="13"/>
  <c r="U121" i="13"/>
  <c r="U122" i="13"/>
  <c r="U123" i="13"/>
  <c r="U124" i="13"/>
  <c r="U125" i="13"/>
  <c r="U126" i="13"/>
  <c r="U127" i="13"/>
  <c r="U128" i="13"/>
  <c r="U129" i="13"/>
  <c r="U130" i="13"/>
  <c r="U131" i="13"/>
  <c r="U132" i="13"/>
  <c r="U133" i="13"/>
  <c r="U134" i="13"/>
  <c r="U135" i="13"/>
  <c r="U136" i="13"/>
  <c r="U137" i="13"/>
  <c r="U138" i="13"/>
  <c r="U139" i="13"/>
  <c r="U140" i="13"/>
  <c r="U141" i="13"/>
  <c r="U142" i="13"/>
  <c r="U143" i="13"/>
  <c r="U144" i="13"/>
  <c r="U145" i="13"/>
  <c r="U146" i="13"/>
  <c r="U147" i="13"/>
  <c r="U148" i="13"/>
  <c r="U149" i="13"/>
  <c r="U150" i="13"/>
  <c r="U151" i="13"/>
  <c r="U152" i="13"/>
  <c r="U153" i="13"/>
  <c r="U154" i="13"/>
  <c r="U155" i="13"/>
  <c r="U156" i="13"/>
  <c r="U157" i="13"/>
  <c r="U158" i="13"/>
  <c r="U159" i="13"/>
  <c r="U160" i="13"/>
  <c r="U161" i="13"/>
  <c r="U162" i="13"/>
  <c r="U163" i="13"/>
  <c r="U164" i="13"/>
  <c r="U165" i="13"/>
  <c r="U166" i="13"/>
  <c r="U167" i="13"/>
  <c r="U168" i="13"/>
  <c r="U169" i="13"/>
  <c r="U170" i="13"/>
  <c r="U171" i="13"/>
  <c r="U172" i="13"/>
  <c r="U173" i="13"/>
  <c r="U174" i="13"/>
  <c r="U175" i="13"/>
  <c r="U176" i="13"/>
  <c r="U177" i="13"/>
  <c r="U178" i="13"/>
  <c r="U179" i="13"/>
  <c r="U180" i="13"/>
  <c r="U181" i="13"/>
  <c r="U182" i="13"/>
  <c r="U183" i="13"/>
  <c r="U184" i="13"/>
  <c r="U185" i="13"/>
  <c r="U186" i="13"/>
  <c r="U187" i="13"/>
  <c r="U188" i="13"/>
  <c r="U189" i="13"/>
  <c r="U190" i="13"/>
  <c r="U191" i="13"/>
  <c r="U192" i="13"/>
  <c r="U193" i="13"/>
  <c r="U194" i="13"/>
  <c r="U195" i="13"/>
  <c r="U196" i="13"/>
  <c r="U197" i="13"/>
  <c r="U198" i="13"/>
  <c r="U199" i="13"/>
  <c r="U200" i="13"/>
  <c r="U201" i="13"/>
  <c r="U202" i="13"/>
  <c r="U203" i="13"/>
  <c r="U204" i="13"/>
  <c r="U205" i="13"/>
  <c r="U206" i="13"/>
  <c r="U207" i="13"/>
  <c r="U208" i="13"/>
  <c r="U209" i="13"/>
  <c r="U210" i="13"/>
  <c r="U211" i="13"/>
  <c r="U212" i="13"/>
  <c r="U213" i="13"/>
  <c r="U214" i="13"/>
  <c r="U215" i="13"/>
  <c r="U216" i="13"/>
  <c r="U217" i="13"/>
  <c r="U218" i="13"/>
  <c r="U219" i="13"/>
  <c r="U220" i="13"/>
  <c r="U221" i="13"/>
  <c r="U222" i="13"/>
  <c r="U223" i="13"/>
  <c r="U224" i="13"/>
  <c r="U225" i="13"/>
  <c r="U226" i="13"/>
  <c r="U227" i="13"/>
  <c r="U228" i="13"/>
  <c r="U229" i="13"/>
  <c r="U230" i="13"/>
  <c r="U231" i="13"/>
  <c r="U232" i="13"/>
  <c r="U233" i="13"/>
  <c r="U234" i="13"/>
  <c r="U235" i="13"/>
  <c r="U236" i="13"/>
  <c r="U237" i="13"/>
  <c r="U238" i="13"/>
  <c r="U239" i="13"/>
  <c r="U240" i="13"/>
  <c r="U241" i="13"/>
  <c r="U242" i="13"/>
  <c r="U243" i="13"/>
  <c r="U244" i="13"/>
  <c r="U245" i="13"/>
  <c r="U246" i="13"/>
  <c r="U247" i="13"/>
  <c r="U248" i="13"/>
  <c r="U249" i="13"/>
  <c r="U250" i="13"/>
  <c r="U4" i="12"/>
  <c r="U5" i="12"/>
  <c r="U6" i="12"/>
  <c r="U7" i="12"/>
  <c r="U8" i="12"/>
  <c r="U9" i="12"/>
  <c r="U10" i="12"/>
  <c r="U11" i="12"/>
  <c r="U12" i="12"/>
  <c r="U13" i="12"/>
  <c r="U14" i="12"/>
  <c r="U15" i="12"/>
  <c r="U16" i="12"/>
  <c r="U17" i="12"/>
  <c r="U18" i="12"/>
  <c r="U19" i="12"/>
  <c r="U20" i="12"/>
  <c r="U21" i="12"/>
  <c r="U22" i="12"/>
  <c r="U23" i="12"/>
  <c r="U24" i="12"/>
  <c r="U25" i="12"/>
  <c r="U26" i="12"/>
  <c r="U27" i="12"/>
  <c r="U28" i="12"/>
  <c r="U29" i="12"/>
  <c r="U30" i="12"/>
  <c r="U31" i="12"/>
  <c r="U32" i="12"/>
  <c r="U33" i="12"/>
  <c r="U34" i="12"/>
  <c r="U35" i="12"/>
  <c r="U36" i="12"/>
  <c r="U37" i="12"/>
  <c r="U38" i="12"/>
  <c r="U39" i="12"/>
  <c r="U40" i="12"/>
  <c r="U41" i="12"/>
  <c r="U42" i="12"/>
  <c r="U43" i="12"/>
  <c r="U44" i="12"/>
  <c r="U45" i="12"/>
  <c r="U46" i="12"/>
  <c r="U47" i="12"/>
  <c r="U48" i="12"/>
  <c r="U49" i="12"/>
  <c r="U50" i="12"/>
  <c r="U51" i="12"/>
  <c r="U52" i="12"/>
  <c r="U53" i="12"/>
  <c r="U54" i="12"/>
  <c r="U55" i="12"/>
  <c r="U56" i="12"/>
  <c r="U57" i="12"/>
  <c r="U58" i="12"/>
  <c r="U59" i="12"/>
  <c r="U60" i="12"/>
  <c r="U61" i="12"/>
  <c r="U62" i="12"/>
  <c r="U63" i="12"/>
  <c r="U64" i="12"/>
  <c r="U65" i="12"/>
  <c r="U66" i="12"/>
  <c r="U67" i="12"/>
  <c r="U68" i="12"/>
  <c r="U69" i="12"/>
  <c r="U70" i="12"/>
  <c r="U71" i="12"/>
  <c r="U72" i="12"/>
  <c r="U73" i="12"/>
  <c r="U74" i="12"/>
  <c r="U75" i="12"/>
  <c r="U76" i="12"/>
  <c r="U77" i="12"/>
  <c r="U78" i="12"/>
  <c r="U79" i="12"/>
  <c r="U80" i="12"/>
  <c r="U81" i="12"/>
  <c r="U82" i="12"/>
  <c r="U83" i="12"/>
  <c r="U84" i="12"/>
  <c r="U85" i="12"/>
  <c r="U86" i="12"/>
  <c r="U87" i="12"/>
  <c r="U88" i="12"/>
  <c r="U89" i="12"/>
  <c r="U90" i="12"/>
  <c r="U91" i="12"/>
  <c r="U92" i="12"/>
  <c r="U93" i="12"/>
  <c r="U94" i="12"/>
  <c r="U95" i="12"/>
  <c r="U96" i="12"/>
  <c r="U97" i="12"/>
  <c r="U98" i="12"/>
  <c r="U99" i="12"/>
  <c r="U100" i="12"/>
  <c r="U101" i="12"/>
  <c r="U102" i="12"/>
  <c r="U103" i="12"/>
  <c r="U104" i="12"/>
  <c r="U105" i="12"/>
  <c r="U106" i="12"/>
  <c r="U107" i="12"/>
  <c r="U108" i="12"/>
  <c r="U109" i="12"/>
  <c r="U110" i="12"/>
  <c r="U111" i="12"/>
  <c r="U112" i="12"/>
  <c r="U113" i="12"/>
  <c r="U114" i="12"/>
  <c r="U115" i="12"/>
  <c r="U116" i="12"/>
  <c r="U117" i="12"/>
  <c r="U118" i="12"/>
  <c r="U119" i="12"/>
  <c r="U120" i="12"/>
  <c r="U121" i="12"/>
  <c r="U122" i="12"/>
  <c r="U123" i="12"/>
  <c r="U124" i="12"/>
  <c r="U125" i="12"/>
  <c r="U126" i="12"/>
  <c r="U127" i="12"/>
  <c r="U128" i="12"/>
  <c r="U129" i="12"/>
  <c r="U130" i="12"/>
  <c r="U131" i="12"/>
  <c r="U132" i="12"/>
  <c r="U133" i="12"/>
  <c r="U134" i="12"/>
  <c r="U135" i="12"/>
  <c r="U136" i="12"/>
  <c r="U137" i="12"/>
  <c r="U138" i="12"/>
  <c r="U139" i="12"/>
  <c r="U140" i="12"/>
  <c r="U141" i="12"/>
  <c r="U142" i="12"/>
  <c r="U143" i="12"/>
  <c r="U144" i="12"/>
  <c r="U145" i="12"/>
  <c r="U146" i="12"/>
  <c r="U147" i="12"/>
  <c r="U148" i="12"/>
  <c r="U149" i="12"/>
  <c r="U150" i="12"/>
  <c r="U151" i="12"/>
  <c r="U152" i="12"/>
  <c r="U153" i="12"/>
  <c r="U154" i="12"/>
  <c r="U155" i="12"/>
  <c r="U156" i="12"/>
  <c r="U157" i="12"/>
  <c r="U158" i="12"/>
  <c r="U159" i="12"/>
  <c r="U160" i="12"/>
  <c r="U161" i="12"/>
  <c r="U162" i="12"/>
  <c r="U163" i="12"/>
  <c r="U164" i="12"/>
  <c r="U165" i="12"/>
  <c r="U166" i="12"/>
  <c r="U167" i="12"/>
  <c r="U168" i="12"/>
  <c r="U169" i="12"/>
  <c r="U170" i="12"/>
  <c r="U171" i="12"/>
  <c r="U172" i="12"/>
  <c r="U173" i="12"/>
  <c r="U174" i="12"/>
  <c r="U175" i="12"/>
  <c r="U176" i="12"/>
  <c r="U177" i="12"/>
  <c r="U178" i="12"/>
  <c r="U179" i="12"/>
  <c r="U180" i="12"/>
  <c r="U181" i="12"/>
  <c r="U182" i="12"/>
  <c r="U183" i="12"/>
  <c r="U184" i="12"/>
  <c r="U185" i="12"/>
  <c r="U186" i="12"/>
  <c r="U187" i="12"/>
  <c r="U188" i="12"/>
  <c r="U189" i="12"/>
  <c r="U190" i="12"/>
  <c r="U191" i="12"/>
  <c r="U192" i="12"/>
  <c r="U193" i="12"/>
  <c r="U194" i="12"/>
  <c r="U195" i="12"/>
  <c r="U196" i="12"/>
  <c r="U197" i="12"/>
  <c r="U198" i="12"/>
  <c r="U199" i="12"/>
  <c r="U200" i="12"/>
  <c r="U201" i="12"/>
  <c r="U202" i="12"/>
  <c r="U203" i="12"/>
  <c r="U204" i="12"/>
  <c r="U205" i="12"/>
  <c r="U206" i="12"/>
  <c r="U207" i="12"/>
  <c r="U208" i="12"/>
  <c r="U209" i="12"/>
  <c r="U210" i="12"/>
  <c r="U211" i="12"/>
  <c r="U212" i="12"/>
  <c r="U213" i="12"/>
  <c r="U214" i="12"/>
  <c r="U215" i="12"/>
  <c r="U216" i="12"/>
  <c r="U217" i="12"/>
  <c r="U218" i="12"/>
  <c r="U219" i="12"/>
  <c r="U220" i="12"/>
  <c r="U221" i="12"/>
  <c r="U222" i="12"/>
  <c r="U223" i="12"/>
  <c r="U224" i="12"/>
  <c r="U225" i="12"/>
  <c r="U226" i="12"/>
  <c r="U227" i="12"/>
  <c r="U228" i="12"/>
  <c r="U229" i="12"/>
  <c r="U230" i="12"/>
  <c r="U231" i="12"/>
  <c r="U232" i="12"/>
  <c r="U233" i="12"/>
  <c r="U234" i="12"/>
  <c r="U235" i="12"/>
  <c r="U236" i="12"/>
  <c r="U237" i="12"/>
  <c r="U238" i="12"/>
  <c r="U239" i="12"/>
  <c r="U240" i="12"/>
  <c r="U241" i="12"/>
  <c r="U242" i="12"/>
  <c r="U243" i="12"/>
  <c r="U244" i="12"/>
  <c r="U245" i="12"/>
  <c r="U246" i="12"/>
  <c r="U247" i="12"/>
  <c r="U248" i="12"/>
  <c r="U249" i="12"/>
  <c r="U250" i="12"/>
  <c r="U4" i="11"/>
  <c r="U5" i="11"/>
  <c r="U6" i="11"/>
  <c r="U7" i="11"/>
  <c r="U8" i="11"/>
  <c r="U9" i="11"/>
  <c r="U10" i="11"/>
  <c r="U11" i="11"/>
  <c r="U12" i="11"/>
  <c r="U13" i="11"/>
  <c r="U14" i="11"/>
  <c r="U15" i="11"/>
  <c r="U16" i="11"/>
  <c r="U17" i="11"/>
  <c r="U18" i="11"/>
  <c r="U19" i="11"/>
  <c r="U20" i="11"/>
  <c r="U21" i="11"/>
  <c r="U22" i="11"/>
  <c r="U23" i="11"/>
  <c r="U24" i="11"/>
  <c r="U25" i="11"/>
  <c r="U26" i="11"/>
  <c r="U27" i="11"/>
  <c r="U28" i="11"/>
  <c r="U29" i="11"/>
  <c r="U30" i="11"/>
  <c r="U31" i="11"/>
  <c r="U32" i="11"/>
  <c r="U33" i="11"/>
  <c r="U34" i="11"/>
  <c r="U35" i="11"/>
  <c r="U36" i="11"/>
  <c r="U37" i="11"/>
  <c r="U38" i="11"/>
  <c r="U39" i="11"/>
  <c r="U40" i="11"/>
  <c r="U41" i="11"/>
  <c r="U42" i="11"/>
  <c r="U43" i="11"/>
  <c r="U44" i="11"/>
  <c r="U45" i="11"/>
  <c r="U46" i="11"/>
  <c r="U47" i="11"/>
  <c r="U48" i="11"/>
  <c r="U49" i="11"/>
  <c r="U50" i="11"/>
  <c r="U51" i="11"/>
  <c r="U52" i="11"/>
  <c r="U53" i="11"/>
  <c r="U54" i="11"/>
  <c r="U55" i="11"/>
  <c r="U56" i="11"/>
  <c r="U57" i="11"/>
  <c r="U58" i="11"/>
  <c r="U59" i="11"/>
  <c r="U60" i="11"/>
  <c r="U61" i="11"/>
  <c r="U62" i="11"/>
  <c r="U63" i="11"/>
  <c r="U64" i="11"/>
  <c r="U65" i="11"/>
  <c r="U66" i="11"/>
  <c r="U67" i="11"/>
  <c r="U68" i="11"/>
  <c r="U69" i="11"/>
  <c r="U70" i="11"/>
  <c r="U71" i="11"/>
  <c r="U72" i="11"/>
  <c r="U73" i="11"/>
  <c r="U74" i="11"/>
  <c r="U75" i="11"/>
  <c r="U76" i="11"/>
  <c r="U77" i="11"/>
  <c r="U78" i="11"/>
  <c r="U79" i="11"/>
  <c r="U80" i="11"/>
  <c r="U81" i="11"/>
  <c r="U82" i="11"/>
  <c r="U83" i="11"/>
  <c r="U84" i="11"/>
  <c r="U85" i="11"/>
  <c r="U86" i="11"/>
  <c r="U87" i="11"/>
  <c r="U88" i="11"/>
  <c r="U89" i="11"/>
  <c r="U90" i="11"/>
  <c r="U91" i="11"/>
  <c r="U92" i="11"/>
  <c r="U93" i="11"/>
  <c r="U94" i="11"/>
  <c r="U95" i="11"/>
  <c r="U96" i="11"/>
  <c r="U97" i="11"/>
  <c r="U98" i="11"/>
  <c r="U99" i="11"/>
  <c r="U100" i="11"/>
  <c r="U101" i="11"/>
  <c r="U102" i="11"/>
  <c r="U103" i="11"/>
  <c r="U104" i="11"/>
  <c r="U105" i="11"/>
  <c r="U106" i="11"/>
  <c r="U107" i="11"/>
  <c r="U108" i="11"/>
  <c r="U109" i="11"/>
  <c r="U110" i="11"/>
  <c r="U111" i="11"/>
  <c r="U112" i="11"/>
  <c r="U113" i="11"/>
  <c r="U114" i="11"/>
  <c r="U115" i="11"/>
  <c r="U116" i="11"/>
  <c r="U117" i="11"/>
  <c r="U118" i="11"/>
  <c r="U119" i="11"/>
  <c r="U120" i="11"/>
  <c r="U121" i="11"/>
  <c r="U122" i="11"/>
  <c r="U123" i="11"/>
  <c r="U124" i="11"/>
  <c r="U125" i="11"/>
  <c r="U126" i="11"/>
  <c r="U127" i="11"/>
  <c r="U128" i="11"/>
  <c r="U129" i="11"/>
  <c r="U130" i="11"/>
  <c r="U131" i="11"/>
  <c r="U132" i="11"/>
  <c r="U133" i="11"/>
  <c r="U134" i="11"/>
  <c r="U135" i="11"/>
  <c r="U136" i="11"/>
  <c r="U137" i="11"/>
  <c r="U138" i="11"/>
  <c r="U139" i="11"/>
  <c r="U140" i="11"/>
  <c r="U141" i="11"/>
  <c r="U142" i="11"/>
  <c r="U143" i="11"/>
  <c r="U144" i="11"/>
  <c r="U145" i="11"/>
  <c r="U146" i="11"/>
  <c r="U147" i="11"/>
  <c r="U148" i="11"/>
  <c r="U149" i="11"/>
  <c r="U150" i="11"/>
  <c r="U151" i="11"/>
  <c r="U152" i="11"/>
  <c r="U153" i="11"/>
  <c r="U154" i="11"/>
  <c r="U155" i="11"/>
  <c r="U156" i="11"/>
  <c r="U157" i="11"/>
  <c r="U158" i="11"/>
  <c r="U159" i="11"/>
  <c r="U160" i="11"/>
  <c r="U161" i="11"/>
  <c r="U162" i="11"/>
  <c r="U163" i="11"/>
  <c r="U164" i="11"/>
  <c r="U165" i="11"/>
  <c r="U166" i="11"/>
  <c r="U167" i="11"/>
  <c r="U168" i="11"/>
  <c r="U169" i="11"/>
  <c r="U170" i="11"/>
  <c r="U171" i="11"/>
  <c r="U172" i="11"/>
  <c r="U173" i="11"/>
  <c r="U174" i="11"/>
  <c r="U175" i="11"/>
  <c r="U176" i="11"/>
  <c r="U177" i="11"/>
  <c r="U178" i="11"/>
  <c r="U179" i="11"/>
  <c r="U180" i="11"/>
  <c r="U181" i="11"/>
  <c r="U182" i="11"/>
  <c r="U183" i="11"/>
  <c r="U184" i="11"/>
  <c r="U185" i="11"/>
  <c r="U186" i="11"/>
  <c r="U187" i="11"/>
  <c r="U188" i="11"/>
  <c r="U189" i="11"/>
  <c r="U190" i="11"/>
  <c r="U191" i="11"/>
  <c r="U192" i="11"/>
  <c r="U193" i="11"/>
  <c r="U194" i="11"/>
  <c r="U195" i="11"/>
  <c r="U196" i="11"/>
  <c r="U197" i="11"/>
  <c r="U198" i="11"/>
  <c r="U199" i="11"/>
  <c r="U200" i="11"/>
  <c r="U201" i="11"/>
  <c r="U202" i="11"/>
  <c r="U203" i="11"/>
  <c r="U204" i="11"/>
  <c r="U205" i="11"/>
  <c r="U206" i="11"/>
  <c r="U207" i="11"/>
  <c r="U208" i="11"/>
  <c r="U209" i="11"/>
  <c r="U210" i="11"/>
  <c r="U211" i="11"/>
  <c r="U212" i="11"/>
  <c r="U213" i="11"/>
  <c r="U214" i="11"/>
  <c r="U215" i="11"/>
  <c r="U216" i="11"/>
  <c r="U217" i="11"/>
  <c r="U218" i="11"/>
  <c r="U219" i="11"/>
  <c r="U220" i="11"/>
  <c r="U221" i="11"/>
  <c r="U222" i="11"/>
  <c r="U223" i="11"/>
  <c r="U224" i="11"/>
  <c r="U225" i="11"/>
  <c r="U226" i="11"/>
  <c r="U227" i="11"/>
  <c r="U228" i="11"/>
  <c r="U229" i="11"/>
  <c r="U230" i="11"/>
  <c r="U231" i="11"/>
  <c r="U232" i="11"/>
  <c r="U233" i="11"/>
  <c r="U234" i="11"/>
  <c r="U235" i="11"/>
  <c r="U236" i="11"/>
  <c r="U237" i="11"/>
  <c r="U238" i="11"/>
  <c r="U239" i="11"/>
  <c r="U240" i="11"/>
  <c r="U241" i="11"/>
  <c r="U242" i="11"/>
  <c r="U243" i="11"/>
  <c r="U244" i="11"/>
  <c r="U245" i="11"/>
  <c r="U246" i="11"/>
  <c r="U247" i="11"/>
  <c r="U248" i="11"/>
  <c r="U249" i="11"/>
  <c r="U250" i="11"/>
  <c r="U4" i="10"/>
  <c r="U5" i="10"/>
  <c r="U6" i="10"/>
  <c r="U7" i="10"/>
  <c r="U8" i="10"/>
  <c r="U9" i="10"/>
  <c r="U10" i="10"/>
  <c r="U11" i="10"/>
  <c r="U12" i="10"/>
  <c r="U13" i="10"/>
  <c r="U14" i="10"/>
  <c r="U15" i="10"/>
  <c r="U16" i="10"/>
  <c r="U17" i="10"/>
  <c r="U18" i="10"/>
  <c r="U19" i="10"/>
  <c r="U20" i="10"/>
  <c r="U21" i="10"/>
  <c r="U22" i="10"/>
  <c r="U23" i="10"/>
  <c r="U24" i="10"/>
  <c r="U25" i="10"/>
  <c r="U26" i="10"/>
  <c r="U27" i="10"/>
  <c r="U28" i="10"/>
  <c r="U29" i="10"/>
  <c r="U30" i="10"/>
  <c r="U31" i="10"/>
  <c r="U32" i="10"/>
  <c r="U33" i="10"/>
  <c r="U34" i="10"/>
  <c r="U35" i="10"/>
  <c r="U36" i="10"/>
  <c r="U37" i="10"/>
  <c r="U38" i="10"/>
  <c r="U39" i="10"/>
  <c r="U40" i="10"/>
  <c r="U41" i="10"/>
  <c r="U42" i="10"/>
  <c r="U43" i="10"/>
  <c r="U44" i="10"/>
  <c r="U45" i="10"/>
  <c r="U46" i="10"/>
  <c r="U47" i="10"/>
  <c r="U48" i="10"/>
  <c r="U49" i="10"/>
  <c r="U50" i="10"/>
  <c r="U51" i="10"/>
  <c r="U52" i="10"/>
  <c r="U53" i="10"/>
  <c r="U54" i="10"/>
  <c r="U55" i="10"/>
  <c r="U56" i="10"/>
  <c r="U57" i="10"/>
  <c r="U58" i="10"/>
  <c r="U59" i="10"/>
  <c r="U60" i="10"/>
  <c r="U61" i="10"/>
  <c r="U62" i="10"/>
  <c r="U63" i="10"/>
  <c r="U64" i="10"/>
  <c r="U65" i="10"/>
  <c r="U66" i="10"/>
  <c r="U67" i="10"/>
  <c r="U68" i="10"/>
  <c r="U69" i="10"/>
  <c r="U70" i="10"/>
  <c r="U71" i="10"/>
  <c r="U72" i="10"/>
  <c r="U73" i="10"/>
  <c r="U74" i="10"/>
  <c r="U75" i="10"/>
  <c r="U76" i="10"/>
  <c r="U77" i="10"/>
  <c r="U78" i="10"/>
  <c r="U79" i="10"/>
  <c r="U80" i="10"/>
  <c r="U81" i="10"/>
  <c r="U82" i="10"/>
  <c r="U83" i="10"/>
  <c r="U84" i="10"/>
  <c r="U85" i="10"/>
  <c r="U86" i="10"/>
  <c r="U87" i="10"/>
  <c r="U88" i="10"/>
  <c r="U89" i="10"/>
  <c r="U90" i="10"/>
  <c r="U91" i="10"/>
  <c r="U92" i="10"/>
  <c r="U93" i="10"/>
  <c r="U94" i="10"/>
  <c r="U95" i="10"/>
  <c r="U96" i="10"/>
  <c r="U97" i="10"/>
  <c r="U98" i="10"/>
  <c r="U99" i="10"/>
  <c r="U100" i="10"/>
  <c r="U101" i="10"/>
  <c r="U102" i="10"/>
  <c r="U103" i="10"/>
  <c r="U104" i="10"/>
  <c r="U105" i="10"/>
  <c r="U106" i="10"/>
  <c r="U107" i="10"/>
  <c r="U108" i="10"/>
  <c r="U109" i="10"/>
  <c r="U110" i="10"/>
  <c r="U111" i="10"/>
  <c r="U112" i="10"/>
  <c r="U113" i="10"/>
  <c r="U114" i="10"/>
  <c r="U115" i="10"/>
  <c r="U116" i="10"/>
  <c r="U117" i="10"/>
  <c r="U118" i="10"/>
  <c r="U119" i="10"/>
  <c r="U120" i="10"/>
  <c r="U121" i="10"/>
  <c r="U122" i="10"/>
  <c r="U123" i="10"/>
  <c r="U124" i="10"/>
  <c r="U125" i="10"/>
  <c r="U126" i="10"/>
  <c r="U127" i="10"/>
  <c r="U128" i="10"/>
  <c r="U129" i="10"/>
  <c r="U130" i="10"/>
  <c r="U131" i="10"/>
  <c r="U132" i="10"/>
  <c r="U133" i="10"/>
  <c r="U134" i="10"/>
  <c r="U135" i="10"/>
  <c r="U136" i="10"/>
  <c r="U137" i="10"/>
  <c r="U138" i="10"/>
  <c r="U139" i="10"/>
  <c r="U140" i="10"/>
  <c r="U141" i="10"/>
  <c r="U142" i="10"/>
  <c r="U143" i="10"/>
  <c r="U144" i="10"/>
  <c r="U145" i="10"/>
  <c r="U146" i="10"/>
  <c r="U147" i="10"/>
  <c r="U148" i="10"/>
  <c r="U149" i="10"/>
  <c r="U150" i="10"/>
  <c r="U151" i="10"/>
  <c r="U152" i="10"/>
  <c r="U153" i="10"/>
  <c r="U154" i="10"/>
  <c r="U155" i="10"/>
  <c r="U156" i="10"/>
  <c r="U157" i="10"/>
  <c r="U158" i="10"/>
  <c r="U159" i="10"/>
  <c r="U160" i="10"/>
  <c r="U161" i="10"/>
  <c r="U162" i="10"/>
  <c r="U163" i="10"/>
  <c r="U164" i="10"/>
  <c r="U165" i="10"/>
  <c r="U166" i="10"/>
  <c r="U167" i="10"/>
  <c r="U168" i="10"/>
  <c r="U169" i="10"/>
  <c r="U170" i="10"/>
  <c r="U171" i="10"/>
  <c r="U172" i="10"/>
  <c r="U173" i="10"/>
  <c r="U174" i="10"/>
  <c r="U175" i="10"/>
  <c r="U176" i="10"/>
  <c r="U177" i="10"/>
  <c r="U178" i="10"/>
  <c r="U179" i="10"/>
  <c r="U180" i="10"/>
  <c r="U181" i="10"/>
  <c r="U182" i="10"/>
  <c r="U183" i="10"/>
  <c r="U184" i="10"/>
  <c r="U185" i="10"/>
  <c r="U186" i="10"/>
  <c r="U187" i="10"/>
  <c r="U188" i="10"/>
  <c r="U189" i="10"/>
  <c r="U190" i="10"/>
  <c r="U191" i="10"/>
  <c r="U192" i="10"/>
  <c r="U193" i="10"/>
  <c r="U194" i="10"/>
  <c r="U195" i="10"/>
  <c r="U196" i="10"/>
  <c r="U197" i="10"/>
  <c r="U198" i="10"/>
  <c r="U199" i="10"/>
  <c r="U200" i="10"/>
  <c r="U201" i="10"/>
  <c r="U202" i="10"/>
  <c r="U203" i="10"/>
  <c r="U204" i="10"/>
  <c r="U205" i="10"/>
  <c r="U206" i="10"/>
  <c r="U207" i="10"/>
  <c r="U208" i="10"/>
  <c r="U209" i="10"/>
  <c r="U210" i="10"/>
  <c r="U211" i="10"/>
  <c r="U212" i="10"/>
  <c r="U213" i="10"/>
  <c r="U214" i="10"/>
  <c r="U215" i="10"/>
  <c r="U216" i="10"/>
  <c r="U217" i="10"/>
  <c r="U218" i="10"/>
  <c r="U219" i="10"/>
  <c r="U220" i="10"/>
  <c r="U221" i="10"/>
  <c r="U222" i="10"/>
  <c r="U223" i="10"/>
  <c r="U224" i="10"/>
  <c r="U225" i="10"/>
  <c r="U226" i="10"/>
  <c r="U227" i="10"/>
  <c r="U228" i="10"/>
  <c r="U229" i="10"/>
  <c r="U230" i="10"/>
  <c r="U231" i="10"/>
  <c r="U232" i="10"/>
  <c r="U233" i="10"/>
  <c r="U234" i="10"/>
  <c r="U235" i="10"/>
  <c r="U236" i="10"/>
  <c r="U237" i="10"/>
  <c r="U238" i="10"/>
  <c r="U239" i="10"/>
  <c r="U240" i="10"/>
  <c r="U241" i="10"/>
  <c r="U242" i="10"/>
  <c r="U243" i="10"/>
  <c r="U244" i="10"/>
  <c r="U245" i="10"/>
  <c r="U246" i="10"/>
  <c r="U247" i="10"/>
  <c r="U248" i="10"/>
  <c r="U249" i="10"/>
  <c r="U250" i="10"/>
  <c r="U4" i="9"/>
  <c r="U5" i="9"/>
  <c r="U6" i="9"/>
  <c r="U7" i="9"/>
  <c r="U8" i="9"/>
  <c r="U9" i="9"/>
  <c r="U10" i="9"/>
  <c r="U11" i="9"/>
  <c r="U12" i="9"/>
  <c r="U13" i="9"/>
  <c r="U14" i="9"/>
  <c r="U15" i="9"/>
  <c r="U16" i="9"/>
  <c r="U17" i="9"/>
  <c r="U18" i="9"/>
  <c r="U19" i="9"/>
  <c r="U20" i="9"/>
  <c r="U21" i="9"/>
  <c r="U22" i="9"/>
  <c r="U23" i="9"/>
  <c r="U24" i="9"/>
  <c r="U25" i="9"/>
  <c r="U26" i="9"/>
  <c r="U27" i="9"/>
  <c r="U28" i="9"/>
  <c r="U29" i="9"/>
  <c r="U30" i="9"/>
  <c r="U31" i="9"/>
  <c r="U32" i="9"/>
  <c r="U33" i="9"/>
  <c r="U34" i="9"/>
  <c r="U35" i="9"/>
  <c r="U36" i="9"/>
  <c r="U37" i="9"/>
  <c r="U38" i="9"/>
  <c r="U39" i="9"/>
  <c r="U40" i="9"/>
  <c r="U41" i="9"/>
  <c r="U42" i="9"/>
  <c r="U43" i="9"/>
  <c r="U44" i="9"/>
  <c r="U45" i="9"/>
  <c r="U46" i="9"/>
  <c r="U47" i="9"/>
  <c r="U48" i="9"/>
  <c r="U49" i="9"/>
  <c r="U50" i="9"/>
  <c r="U51" i="9"/>
  <c r="U52" i="9"/>
  <c r="U53" i="9"/>
  <c r="U54" i="9"/>
  <c r="U55" i="9"/>
  <c r="U56" i="9"/>
  <c r="U57" i="9"/>
  <c r="U58" i="9"/>
  <c r="U59" i="9"/>
  <c r="U60" i="9"/>
  <c r="U61" i="9"/>
  <c r="U62" i="9"/>
  <c r="U63" i="9"/>
  <c r="U64" i="9"/>
  <c r="U65" i="9"/>
  <c r="U66" i="9"/>
  <c r="U67" i="9"/>
  <c r="U68" i="9"/>
  <c r="U69" i="9"/>
  <c r="U70" i="9"/>
  <c r="U71" i="9"/>
  <c r="U72" i="9"/>
  <c r="U73" i="9"/>
  <c r="U74" i="9"/>
  <c r="U75" i="9"/>
  <c r="U76" i="9"/>
  <c r="U77" i="9"/>
  <c r="U78" i="9"/>
  <c r="U79" i="9"/>
  <c r="U80" i="9"/>
  <c r="U81" i="9"/>
  <c r="U82" i="9"/>
  <c r="U83" i="9"/>
  <c r="U84" i="9"/>
  <c r="U85" i="9"/>
  <c r="U86" i="9"/>
  <c r="U87" i="9"/>
  <c r="U88" i="9"/>
  <c r="U89" i="9"/>
  <c r="U90" i="9"/>
  <c r="U91" i="9"/>
  <c r="U92" i="9"/>
  <c r="U93" i="9"/>
  <c r="U94" i="9"/>
  <c r="U95" i="9"/>
  <c r="U96" i="9"/>
  <c r="U97" i="9"/>
  <c r="U98" i="9"/>
  <c r="U99" i="9"/>
  <c r="U100" i="9"/>
  <c r="U101" i="9"/>
  <c r="U102" i="9"/>
  <c r="U103" i="9"/>
  <c r="U104" i="9"/>
  <c r="U105" i="9"/>
  <c r="U106" i="9"/>
  <c r="U107" i="9"/>
  <c r="U108" i="9"/>
  <c r="U109" i="9"/>
  <c r="U110" i="9"/>
  <c r="U111" i="9"/>
  <c r="U112" i="9"/>
  <c r="U113" i="9"/>
  <c r="U114" i="9"/>
  <c r="U115" i="9"/>
  <c r="U116" i="9"/>
  <c r="U117" i="9"/>
  <c r="U118" i="9"/>
  <c r="U119" i="9"/>
  <c r="U120" i="9"/>
  <c r="U121" i="9"/>
  <c r="U122" i="9"/>
  <c r="U123" i="9"/>
  <c r="U124" i="9"/>
  <c r="U125" i="9"/>
  <c r="U126" i="9"/>
  <c r="U127" i="9"/>
  <c r="U128" i="9"/>
  <c r="U129" i="9"/>
  <c r="U130" i="9"/>
  <c r="U131" i="9"/>
  <c r="U132" i="9"/>
  <c r="U133" i="9"/>
  <c r="U134" i="9"/>
  <c r="U135" i="9"/>
  <c r="U136" i="9"/>
  <c r="U137" i="9"/>
  <c r="U138" i="9"/>
  <c r="U139" i="9"/>
  <c r="U140" i="9"/>
  <c r="U141" i="9"/>
  <c r="U142" i="9"/>
  <c r="U143" i="9"/>
  <c r="U144" i="9"/>
  <c r="U145" i="9"/>
  <c r="U146" i="9"/>
  <c r="U147" i="9"/>
  <c r="U148" i="9"/>
  <c r="U149" i="9"/>
  <c r="U150" i="9"/>
  <c r="U151" i="9"/>
  <c r="U152" i="9"/>
  <c r="U153" i="9"/>
  <c r="U154" i="9"/>
  <c r="U155" i="9"/>
  <c r="U156" i="9"/>
  <c r="U157" i="9"/>
  <c r="U158" i="9"/>
  <c r="U159" i="9"/>
  <c r="U160" i="9"/>
  <c r="U161" i="9"/>
  <c r="U162" i="9"/>
  <c r="U163" i="9"/>
  <c r="U164" i="9"/>
  <c r="U165" i="9"/>
  <c r="U166" i="9"/>
  <c r="U167" i="9"/>
  <c r="U168" i="9"/>
  <c r="U169" i="9"/>
  <c r="U170" i="9"/>
  <c r="U171" i="9"/>
  <c r="U172" i="9"/>
  <c r="U173" i="9"/>
  <c r="U174" i="9"/>
  <c r="U175" i="9"/>
  <c r="U176" i="9"/>
  <c r="U177" i="9"/>
  <c r="U178" i="9"/>
  <c r="U179" i="9"/>
  <c r="U180" i="9"/>
  <c r="U181" i="9"/>
  <c r="U182" i="9"/>
  <c r="U183" i="9"/>
  <c r="U184" i="9"/>
  <c r="U185" i="9"/>
  <c r="U186" i="9"/>
  <c r="U187" i="9"/>
  <c r="U188" i="9"/>
  <c r="U189" i="9"/>
  <c r="U190" i="9"/>
  <c r="U191" i="9"/>
  <c r="U192" i="9"/>
  <c r="U193" i="9"/>
  <c r="U194" i="9"/>
  <c r="U195" i="9"/>
  <c r="U196" i="9"/>
  <c r="U197" i="9"/>
  <c r="U198" i="9"/>
  <c r="U199" i="9"/>
  <c r="U200" i="9"/>
  <c r="U201" i="9"/>
  <c r="U202" i="9"/>
  <c r="U203" i="9"/>
  <c r="U204" i="9"/>
  <c r="U205" i="9"/>
  <c r="U206" i="9"/>
  <c r="U207" i="9"/>
  <c r="U208" i="9"/>
  <c r="U209" i="9"/>
  <c r="U210" i="9"/>
  <c r="U211" i="9"/>
  <c r="U212" i="9"/>
  <c r="U213" i="9"/>
  <c r="U214" i="9"/>
  <c r="U215" i="9"/>
  <c r="U216" i="9"/>
  <c r="U217" i="9"/>
  <c r="U218" i="9"/>
  <c r="U219" i="9"/>
  <c r="U220" i="9"/>
  <c r="U221" i="9"/>
  <c r="U222" i="9"/>
  <c r="U223" i="9"/>
  <c r="U224" i="9"/>
  <c r="U225" i="9"/>
  <c r="U226" i="9"/>
  <c r="U227" i="9"/>
  <c r="U228" i="9"/>
  <c r="U229" i="9"/>
  <c r="U230" i="9"/>
  <c r="U231" i="9"/>
  <c r="U232" i="9"/>
  <c r="U233" i="9"/>
  <c r="U234" i="9"/>
  <c r="U235" i="9"/>
  <c r="U236" i="9"/>
  <c r="U237" i="9"/>
  <c r="U238" i="9"/>
  <c r="U239" i="9"/>
  <c r="U240" i="9"/>
  <c r="U241" i="9"/>
  <c r="U242" i="9"/>
  <c r="U243" i="9"/>
  <c r="U244" i="9"/>
  <c r="U245" i="9"/>
  <c r="U246" i="9"/>
  <c r="U247" i="9"/>
  <c r="U248" i="9"/>
  <c r="U249" i="9"/>
  <c r="U250" i="9"/>
  <c r="U4" i="8"/>
  <c r="U5" i="8"/>
  <c r="U6" i="8"/>
  <c r="U7" i="8"/>
  <c r="U8" i="8"/>
  <c r="U9" i="8"/>
  <c r="U10" i="8"/>
  <c r="U11" i="8"/>
  <c r="U12" i="8"/>
  <c r="U13" i="8"/>
  <c r="U14" i="8"/>
  <c r="U15" i="8"/>
  <c r="U16" i="8"/>
  <c r="U17" i="8"/>
  <c r="U18" i="8"/>
  <c r="U19" i="8"/>
  <c r="U20" i="8"/>
  <c r="U21" i="8"/>
  <c r="U22" i="8"/>
  <c r="U23" i="8"/>
  <c r="U24" i="8"/>
  <c r="U25" i="8"/>
  <c r="U26" i="8"/>
  <c r="U27" i="8"/>
  <c r="U28" i="8"/>
  <c r="U29" i="8"/>
  <c r="U30" i="8"/>
  <c r="U31" i="8"/>
  <c r="U32" i="8"/>
  <c r="U33" i="8"/>
  <c r="U34" i="8"/>
  <c r="U35" i="8"/>
  <c r="U36" i="8"/>
  <c r="U37" i="8"/>
  <c r="U38" i="8"/>
  <c r="U39" i="8"/>
  <c r="U40" i="8"/>
  <c r="U41" i="8"/>
  <c r="U42" i="8"/>
  <c r="U43" i="8"/>
  <c r="U44" i="8"/>
  <c r="U45" i="8"/>
  <c r="U46" i="8"/>
  <c r="U47" i="8"/>
  <c r="U48" i="8"/>
  <c r="U49" i="8"/>
  <c r="U50" i="8"/>
  <c r="U51" i="8"/>
  <c r="U52" i="8"/>
  <c r="U53" i="8"/>
  <c r="U54" i="8"/>
  <c r="U55" i="8"/>
  <c r="U56" i="8"/>
  <c r="U57" i="8"/>
  <c r="U58" i="8"/>
  <c r="U59" i="8"/>
  <c r="U60" i="8"/>
  <c r="U61" i="8"/>
  <c r="U62" i="8"/>
  <c r="U63" i="8"/>
  <c r="U64" i="8"/>
  <c r="U65" i="8"/>
  <c r="U66" i="8"/>
  <c r="U67" i="8"/>
  <c r="U68" i="8"/>
  <c r="U69" i="8"/>
  <c r="U70" i="8"/>
  <c r="U71" i="8"/>
  <c r="U72" i="8"/>
  <c r="U73" i="8"/>
  <c r="U74" i="8"/>
  <c r="U75" i="8"/>
  <c r="U76" i="8"/>
  <c r="U77" i="8"/>
  <c r="U78" i="8"/>
  <c r="U79" i="8"/>
  <c r="U80" i="8"/>
  <c r="U81" i="8"/>
  <c r="U82" i="8"/>
  <c r="U83" i="8"/>
  <c r="U84" i="8"/>
  <c r="U85" i="8"/>
  <c r="U86" i="8"/>
  <c r="U87" i="8"/>
  <c r="U88" i="8"/>
  <c r="U89" i="8"/>
  <c r="U90" i="8"/>
  <c r="U91" i="8"/>
  <c r="U92" i="8"/>
  <c r="U93" i="8"/>
  <c r="U94" i="8"/>
  <c r="U95" i="8"/>
  <c r="U96" i="8"/>
  <c r="U97" i="8"/>
  <c r="U98" i="8"/>
  <c r="U99" i="8"/>
  <c r="U100" i="8"/>
  <c r="U101" i="8"/>
  <c r="U102" i="8"/>
  <c r="U103" i="8"/>
  <c r="U104" i="8"/>
  <c r="U105" i="8"/>
  <c r="U106" i="8"/>
  <c r="U107" i="8"/>
  <c r="U108" i="8"/>
  <c r="U109" i="8"/>
  <c r="U110" i="8"/>
  <c r="U111" i="8"/>
  <c r="U112" i="8"/>
  <c r="U113" i="8"/>
  <c r="U114" i="8"/>
  <c r="U115" i="8"/>
  <c r="U116" i="8"/>
  <c r="U117" i="8"/>
  <c r="U118" i="8"/>
  <c r="U119" i="8"/>
  <c r="U120" i="8"/>
  <c r="U121" i="8"/>
  <c r="U122" i="8"/>
  <c r="U123" i="8"/>
  <c r="U124" i="8"/>
  <c r="U125" i="8"/>
  <c r="U126" i="8"/>
  <c r="U127" i="8"/>
  <c r="U128" i="8"/>
  <c r="U129" i="8"/>
  <c r="U130" i="8"/>
  <c r="U131" i="8"/>
  <c r="U132" i="8"/>
  <c r="U133" i="8"/>
  <c r="U134" i="8"/>
  <c r="U135" i="8"/>
  <c r="U136" i="8"/>
  <c r="U137" i="8"/>
  <c r="U138" i="8"/>
  <c r="U139" i="8"/>
  <c r="U140" i="8"/>
  <c r="U141" i="8"/>
  <c r="U142" i="8"/>
  <c r="U143" i="8"/>
  <c r="U144" i="8"/>
  <c r="U145" i="8"/>
  <c r="U146" i="8"/>
  <c r="U147" i="8"/>
  <c r="U148" i="8"/>
  <c r="U149" i="8"/>
  <c r="U150" i="8"/>
  <c r="U151" i="8"/>
  <c r="U152" i="8"/>
  <c r="U153" i="8"/>
  <c r="U154" i="8"/>
  <c r="U155" i="8"/>
  <c r="U156" i="8"/>
  <c r="U157" i="8"/>
  <c r="U158" i="8"/>
  <c r="U159" i="8"/>
  <c r="U160" i="8"/>
  <c r="U161" i="8"/>
  <c r="U162" i="8"/>
  <c r="U163" i="8"/>
  <c r="U164" i="8"/>
  <c r="U165" i="8"/>
  <c r="U166" i="8"/>
  <c r="U167" i="8"/>
  <c r="U168" i="8"/>
  <c r="U169" i="8"/>
  <c r="U170" i="8"/>
  <c r="U171" i="8"/>
  <c r="U172" i="8"/>
  <c r="U173" i="8"/>
  <c r="U174" i="8"/>
  <c r="U175" i="8"/>
  <c r="U176" i="8"/>
  <c r="U177" i="8"/>
  <c r="U178" i="8"/>
  <c r="U179" i="8"/>
  <c r="U180" i="8"/>
  <c r="U181" i="8"/>
  <c r="U182" i="8"/>
  <c r="U183" i="8"/>
  <c r="U184" i="8"/>
  <c r="U185" i="8"/>
  <c r="U186" i="8"/>
  <c r="U187" i="8"/>
  <c r="U188" i="8"/>
  <c r="U189" i="8"/>
  <c r="U190" i="8"/>
  <c r="U191" i="8"/>
  <c r="U192" i="8"/>
  <c r="U193" i="8"/>
  <c r="U194" i="8"/>
  <c r="U195" i="8"/>
  <c r="U196" i="8"/>
  <c r="U197" i="8"/>
  <c r="U198" i="8"/>
  <c r="U199" i="8"/>
  <c r="U200" i="8"/>
  <c r="U201" i="8"/>
  <c r="U202" i="8"/>
  <c r="U203" i="8"/>
  <c r="U204" i="8"/>
  <c r="U205" i="8"/>
  <c r="U206" i="8"/>
  <c r="U207" i="8"/>
  <c r="U208" i="8"/>
  <c r="U209" i="8"/>
  <c r="U210" i="8"/>
  <c r="U211" i="8"/>
  <c r="U212" i="8"/>
  <c r="U213" i="8"/>
  <c r="U214" i="8"/>
  <c r="U215" i="8"/>
  <c r="U216" i="8"/>
  <c r="U217" i="8"/>
  <c r="U218" i="8"/>
  <c r="U219" i="8"/>
  <c r="U220" i="8"/>
  <c r="U221" i="8"/>
  <c r="U222" i="8"/>
  <c r="U223" i="8"/>
  <c r="U224" i="8"/>
  <c r="U225" i="8"/>
  <c r="U226" i="8"/>
  <c r="U227" i="8"/>
  <c r="U228" i="8"/>
  <c r="U229" i="8"/>
  <c r="U230" i="8"/>
  <c r="U231" i="8"/>
  <c r="U232" i="8"/>
  <c r="U233" i="8"/>
  <c r="U234" i="8"/>
  <c r="U235" i="8"/>
  <c r="U236" i="8"/>
  <c r="U237" i="8"/>
  <c r="U238" i="8"/>
  <c r="U239" i="8"/>
  <c r="U240" i="8"/>
  <c r="U241" i="8"/>
  <c r="U242" i="8"/>
  <c r="U243" i="8"/>
  <c r="U244" i="8"/>
  <c r="U245" i="8"/>
  <c r="U246" i="8"/>
  <c r="U247" i="8"/>
  <c r="U248" i="8"/>
  <c r="U249" i="8"/>
  <c r="U250" i="8"/>
  <c r="U4" i="7"/>
  <c r="U5" i="7"/>
  <c r="U6" i="7"/>
  <c r="U7" i="7"/>
  <c r="U8" i="7"/>
  <c r="U9" i="7"/>
  <c r="U10" i="7"/>
  <c r="U11" i="7"/>
  <c r="U12" i="7"/>
  <c r="U13" i="7"/>
  <c r="U14" i="7"/>
  <c r="U15" i="7"/>
  <c r="U16" i="7"/>
  <c r="U17" i="7"/>
  <c r="U18" i="7"/>
  <c r="U19" i="7"/>
  <c r="U20" i="7"/>
  <c r="U21" i="7"/>
  <c r="U22" i="7"/>
  <c r="U23" i="7"/>
  <c r="U24" i="7"/>
  <c r="U25" i="7"/>
  <c r="U26" i="7"/>
  <c r="U27" i="7"/>
  <c r="U28" i="7"/>
  <c r="U29" i="7"/>
  <c r="U30" i="7"/>
  <c r="U31" i="7"/>
  <c r="U32" i="7"/>
  <c r="U33" i="7"/>
  <c r="U34" i="7"/>
  <c r="U35" i="7"/>
  <c r="U36" i="7"/>
  <c r="U37" i="7"/>
  <c r="U38" i="7"/>
  <c r="U39" i="7"/>
  <c r="U40" i="7"/>
  <c r="U41" i="7"/>
  <c r="U42" i="7"/>
  <c r="U43" i="7"/>
  <c r="U44" i="7"/>
  <c r="U45" i="7"/>
  <c r="U46" i="7"/>
  <c r="U47" i="7"/>
  <c r="U48" i="7"/>
  <c r="U49" i="7"/>
  <c r="U50" i="7"/>
  <c r="U51" i="7"/>
  <c r="U52" i="7"/>
  <c r="U53" i="7"/>
  <c r="U54" i="7"/>
  <c r="U55" i="7"/>
  <c r="U56" i="7"/>
  <c r="U57" i="7"/>
  <c r="U58" i="7"/>
  <c r="U59" i="7"/>
  <c r="U60" i="7"/>
  <c r="U61" i="7"/>
  <c r="U62" i="7"/>
  <c r="U63" i="7"/>
  <c r="U64" i="7"/>
  <c r="U65" i="7"/>
  <c r="U66" i="7"/>
  <c r="U67" i="7"/>
  <c r="U68" i="7"/>
  <c r="U69" i="7"/>
  <c r="U70" i="7"/>
  <c r="U71" i="7"/>
  <c r="U72" i="7"/>
  <c r="U73" i="7"/>
  <c r="U74" i="7"/>
  <c r="U75" i="7"/>
  <c r="U76" i="7"/>
  <c r="U77" i="7"/>
  <c r="U78" i="7"/>
  <c r="U79" i="7"/>
  <c r="U80" i="7"/>
  <c r="U81" i="7"/>
  <c r="U82" i="7"/>
  <c r="U83" i="7"/>
  <c r="U84" i="7"/>
  <c r="U85" i="7"/>
  <c r="U86" i="7"/>
  <c r="U87" i="7"/>
  <c r="U88" i="7"/>
  <c r="U89" i="7"/>
  <c r="U90" i="7"/>
  <c r="U91" i="7"/>
  <c r="U92" i="7"/>
  <c r="U93" i="7"/>
  <c r="U94" i="7"/>
  <c r="U95" i="7"/>
  <c r="U96" i="7"/>
  <c r="U97" i="7"/>
  <c r="U98" i="7"/>
  <c r="U99" i="7"/>
  <c r="U100" i="7"/>
  <c r="U101" i="7"/>
  <c r="U102" i="7"/>
  <c r="U103" i="7"/>
  <c r="U104" i="7"/>
  <c r="U105" i="7"/>
  <c r="U106" i="7"/>
  <c r="U107" i="7"/>
  <c r="U108" i="7"/>
  <c r="U109" i="7"/>
  <c r="U110" i="7"/>
  <c r="U111" i="7"/>
  <c r="U112" i="7"/>
  <c r="U113" i="7"/>
  <c r="U114" i="7"/>
  <c r="U115" i="7"/>
  <c r="U116" i="7"/>
  <c r="U117" i="7"/>
  <c r="U118" i="7"/>
  <c r="U119" i="7"/>
  <c r="U120" i="7"/>
  <c r="U121" i="7"/>
  <c r="U122" i="7"/>
  <c r="U123" i="7"/>
  <c r="U124" i="7"/>
  <c r="U125" i="7"/>
  <c r="U126" i="7"/>
  <c r="U127" i="7"/>
  <c r="U128" i="7"/>
  <c r="U129" i="7"/>
  <c r="U130" i="7"/>
  <c r="U131" i="7"/>
  <c r="U132" i="7"/>
  <c r="U133" i="7"/>
  <c r="U134" i="7"/>
  <c r="U135" i="7"/>
  <c r="U136" i="7"/>
  <c r="U137" i="7"/>
  <c r="U138" i="7"/>
  <c r="U139" i="7"/>
  <c r="U140" i="7"/>
  <c r="U141" i="7"/>
  <c r="U142" i="7"/>
  <c r="U143" i="7"/>
  <c r="U144" i="7"/>
  <c r="U145" i="7"/>
  <c r="U146" i="7"/>
  <c r="U147" i="7"/>
  <c r="U148" i="7"/>
  <c r="U149" i="7"/>
  <c r="U150" i="7"/>
  <c r="U151" i="7"/>
  <c r="U152" i="7"/>
  <c r="U153" i="7"/>
  <c r="U154" i="7"/>
  <c r="U155" i="7"/>
  <c r="U156" i="7"/>
  <c r="U157" i="7"/>
  <c r="U158" i="7"/>
  <c r="U159" i="7"/>
  <c r="U160" i="7"/>
  <c r="U161" i="7"/>
  <c r="U162" i="7"/>
  <c r="U163" i="7"/>
  <c r="U164" i="7"/>
  <c r="U165" i="7"/>
  <c r="U166" i="7"/>
  <c r="U167" i="7"/>
  <c r="U168" i="7"/>
  <c r="U169" i="7"/>
  <c r="U170" i="7"/>
  <c r="U171" i="7"/>
  <c r="U172" i="7"/>
  <c r="U173" i="7"/>
  <c r="U174" i="7"/>
  <c r="U175" i="7"/>
  <c r="U176" i="7"/>
  <c r="U177" i="7"/>
  <c r="U178" i="7"/>
  <c r="U179" i="7"/>
  <c r="U180" i="7"/>
  <c r="U181" i="7"/>
  <c r="U182" i="7"/>
  <c r="U183" i="7"/>
  <c r="U184" i="7"/>
  <c r="U185" i="7"/>
  <c r="U186" i="7"/>
  <c r="U187" i="7"/>
  <c r="U188" i="7"/>
  <c r="U189" i="7"/>
  <c r="U190" i="7"/>
  <c r="U191" i="7"/>
  <c r="U192" i="7"/>
  <c r="U193" i="7"/>
  <c r="U194" i="7"/>
  <c r="U195" i="7"/>
  <c r="U196" i="7"/>
  <c r="U197" i="7"/>
  <c r="U198" i="7"/>
  <c r="U199" i="7"/>
  <c r="U200" i="7"/>
  <c r="U201" i="7"/>
  <c r="U202" i="7"/>
  <c r="U203" i="7"/>
  <c r="U204" i="7"/>
  <c r="U205" i="7"/>
  <c r="U206" i="7"/>
  <c r="U207" i="7"/>
  <c r="U208" i="7"/>
  <c r="U209" i="7"/>
  <c r="U210" i="7"/>
  <c r="U211" i="7"/>
  <c r="U212" i="7"/>
  <c r="U213" i="7"/>
  <c r="U214" i="7"/>
  <c r="U215" i="7"/>
  <c r="U216" i="7"/>
  <c r="U217" i="7"/>
  <c r="U218" i="7"/>
  <c r="U219" i="7"/>
  <c r="U220" i="7"/>
  <c r="U221" i="7"/>
  <c r="U222" i="7"/>
  <c r="U223" i="7"/>
  <c r="U224" i="7"/>
  <c r="U225" i="7"/>
  <c r="U226" i="7"/>
  <c r="U227" i="7"/>
  <c r="U228" i="7"/>
  <c r="U229" i="7"/>
  <c r="U230" i="7"/>
  <c r="U231" i="7"/>
  <c r="U232" i="7"/>
  <c r="U233" i="7"/>
  <c r="U234" i="7"/>
  <c r="U235" i="7"/>
  <c r="U236" i="7"/>
  <c r="U237" i="7"/>
  <c r="U238" i="7"/>
  <c r="U239" i="7"/>
  <c r="U240" i="7"/>
  <c r="U241" i="7"/>
  <c r="U242" i="7"/>
  <c r="U243" i="7"/>
  <c r="U244" i="7"/>
  <c r="U245" i="7"/>
  <c r="U246" i="7"/>
  <c r="U247" i="7"/>
  <c r="U248" i="7"/>
  <c r="U249" i="7"/>
  <c r="U250" i="7"/>
  <c r="U4" i="6"/>
  <c r="U5" i="6"/>
  <c r="U6" i="6"/>
  <c r="U7" i="6"/>
  <c r="U8" i="6"/>
  <c r="U9" i="6"/>
  <c r="U10" i="6"/>
  <c r="U11" i="6"/>
  <c r="U12" i="6"/>
  <c r="U13" i="6"/>
  <c r="U14" i="6"/>
  <c r="U15" i="6"/>
  <c r="U16" i="6"/>
  <c r="U17" i="6"/>
  <c r="U18" i="6"/>
  <c r="U19" i="6"/>
  <c r="U20" i="6"/>
  <c r="U21" i="6"/>
  <c r="U22" i="6"/>
  <c r="U23" i="6"/>
  <c r="U24" i="6"/>
  <c r="U25" i="6"/>
  <c r="U26" i="6"/>
  <c r="U27" i="6"/>
  <c r="U28" i="6"/>
  <c r="U29" i="6"/>
  <c r="U30" i="6"/>
  <c r="U31" i="6"/>
  <c r="U32" i="6"/>
  <c r="U33" i="6"/>
  <c r="U34" i="6"/>
  <c r="U35" i="6"/>
  <c r="U36" i="6"/>
  <c r="U37" i="6"/>
  <c r="U38" i="6"/>
  <c r="U39" i="6"/>
  <c r="U40" i="6"/>
  <c r="U41" i="6"/>
  <c r="U42" i="6"/>
  <c r="U43" i="6"/>
  <c r="U44" i="6"/>
  <c r="U45" i="6"/>
  <c r="U46" i="6"/>
  <c r="U47" i="6"/>
  <c r="U48" i="6"/>
  <c r="U49" i="6"/>
  <c r="U50" i="6"/>
  <c r="U51" i="6"/>
  <c r="U52" i="6"/>
  <c r="U53" i="6"/>
  <c r="U54" i="6"/>
  <c r="U55" i="6"/>
  <c r="U56" i="6"/>
  <c r="U57" i="6"/>
  <c r="U58" i="6"/>
  <c r="U59" i="6"/>
  <c r="U60" i="6"/>
  <c r="U61" i="6"/>
  <c r="U62" i="6"/>
  <c r="U63" i="6"/>
  <c r="U64" i="6"/>
  <c r="U65" i="6"/>
  <c r="U66" i="6"/>
  <c r="U67" i="6"/>
  <c r="U68" i="6"/>
  <c r="U69" i="6"/>
  <c r="U70" i="6"/>
  <c r="U71" i="6"/>
  <c r="U72" i="6"/>
  <c r="U73" i="6"/>
  <c r="U74" i="6"/>
  <c r="U75" i="6"/>
  <c r="U76" i="6"/>
  <c r="U77" i="6"/>
  <c r="U78" i="6"/>
  <c r="U79" i="6"/>
  <c r="U80" i="6"/>
  <c r="U81" i="6"/>
  <c r="U82" i="6"/>
  <c r="U83" i="6"/>
  <c r="U84" i="6"/>
  <c r="U85" i="6"/>
  <c r="U86" i="6"/>
  <c r="U87" i="6"/>
  <c r="U88" i="6"/>
  <c r="U89" i="6"/>
  <c r="U90" i="6"/>
  <c r="U91" i="6"/>
  <c r="U92" i="6"/>
  <c r="U93" i="6"/>
  <c r="U94" i="6"/>
  <c r="U95" i="6"/>
  <c r="U96" i="6"/>
  <c r="U97" i="6"/>
  <c r="U98" i="6"/>
  <c r="U99" i="6"/>
  <c r="U100" i="6"/>
  <c r="U101" i="6"/>
  <c r="U102" i="6"/>
  <c r="U103" i="6"/>
  <c r="U104" i="6"/>
  <c r="U105" i="6"/>
  <c r="U106" i="6"/>
  <c r="U107" i="6"/>
  <c r="U108" i="6"/>
  <c r="U109" i="6"/>
  <c r="U110" i="6"/>
  <c r="U111" i="6"/>
  <c r="U112" i="6"/>
  <c r="U113" i="6"/>
  <c r="U114" i="6"/>
  <c r="U115" i="6"/>
  <c r="U116" i="6"/>
  <c r="U117" i="6"/>
  <c r="U118" i="6"/>
  <c r="U119" i="6"/>
  <c r="U120" i="6"/>
  <c r="U121" i="6"/>
  <c r="U122" i="6"/>
  <c r="U123" i="6"/>
  <c r="U124" i="6"/>
  <c r="U125" i="6"/>
  <c r="U126" i="6"/>
  <c r="U127" i="6"/>
  <c r="U128" i="6"/>
  <c r="U129" i="6"/>
  <c r="U130" i="6"/>
  <c r="U131" i="6"/>
  <c r="U132" i="6"/>
  <c r="U133" i="6"/>
  <c r="U134" i="6"/>
  <c r="U135" i="6"/>
  <c r="U136" i="6"/>
  <c r="U137" i="6"/>
  <c r="U138" i="6"/>
  <c r="U139" i="6"/>
  <c r="U140" i="6"/>
  <c r="U141" i="6"/>
  <c r="U142" i="6"/>
  <c r="U143" i="6"/>
  <c r="U144" i="6"/>
  <c r="U145" i="6"/>
  <c r="U146" i="6"/>
  <c r="U147" i="6"/>
  <c r="U148" i="6"/>
  <c r="U149" i="6"/>
  <c r="U150" i="6"/>
  <c r="U151" i="6"/>
  <c r="U152" i="6"/>
  <c r="U153" i="6"/>
  <c r="U154" i="6"/>
  <c r="U155" i="6"/>
  <c r="U156" i="6"/>
  <c r="U157" i="6"/>
  <c r="U158" i="6"/>
  <c r="U159" i="6"/>
  <c r="U160" i="6"/>
  <c r="U161" i="6"/>
  <c r="U162" i="6"/>
  <c r="U163" i="6"/>
  <c r="U164" i="6"/>
  <c r="U165" i="6"/>
  <c r="U166" i="6"/>
  <c r="U167" i="6"/>
  <c r="U168" i="6"/>
  <c r="U169" i="6"/>
  <c r="U170" i="6"/>
  <c r="U171" i="6"/>
  <c r="U172" i="6"/>
  <c r="U173" i="6"/>
  <c r="U174" i="6"/>
  <c r="U175" i="6"/>
  <c r="U176" i="6"/>
  <c r="U177" i="6"/>
  <c r="U178" i="6"/>
  <c r="U179" i="6"/>
  <c r="U180" i="6"/>
  <c r="U181" i="6"/>
  <c r="U182" i="6"/>
  <c r="U183" i="6"/>
  <c r="U184" i="6"/>
  <c r="U185" i="6"/>
  <c r="U186" i="6"/>
  <c r="U187" i="6"/>
  <c r="U188" i="6"/>
  <c r="U189" i="6"/>
  <c r="U190" i="6"/>
  <c r="U191" i="6"/>
  <c r="U192" i="6"/>
  <c r="U193" i="6"/>
  <c r="U194" i="6"/>
  <c r="U195" i="6"/>
  <c r="U196" i="6"/>
  <c r="U197" i="6"/>
  <c r="U198" i="6"/>
  <c r="U199" i="6"/>
  <c r="U200" i="6"/>
  <c r="U201" i="6"/>
  <c r="U202" i="6"/>
  <c r="U203" i="6"/>
  <c r="U204" i="6"/>
  <c r="U205" i="6"/>
  <c r="U206" i="6"/>
  <c r="U207" i="6"/>
  <c r="U208" i="6"/>
  <c r="U209" i="6"/>
  <c r="U210" i="6"/>
  <c r="U211" i="6"/>
  <c r="U212" i="6"/>
  <c r="U213" i="6"/>
  <c r="U214" i="6"/>
  <c r="U215" i="6"/>
  <c r="U216" i="6"/>
  <c r="U217" i="6"/>
  <c r="U218" i="6"/>
  <c r="U219" i="6"/>
  <c r="U220" i="6"/>
  <c r="U221" i="6"/>
  <c r="U222" i="6"/>
  <c r="U223" i="6"/>
  <c r="U224" i="6"/>
  <c r="U225" i="6"/>
  <c r="U226" i="6"/>
  <c r="U227" i="6"/>
  <c r="U228" i="6"/>
  <c r="U229" i="6"/>
  <c r="U230" i="6"/>
  <c r="U231" i="6"/>
  <c r="U232" i="6"/>
  <c r="U233" i="6"/>
  <c r="U234" i="6"/>
  <c r="U235" i="6"/>
  <c r="U236" i="6"/>
  <c r="U237" i="6"/>
  <c r="U238" i="6"/>
  <c r="U239" i="6"/>
  <c r="U240" i="6"/>
  <c r="U241" i="6"/>
  <c r="U242" i="6"/>
  <c r="U243" i="6"/>
  <c r="U244" i="6"/>
  <c r="U245" i="6"/>
  <c r="U246" i="6"/>
  <c r="U247" i="6"/>
  <c r="U248" i="6"/>
  <c r="U249" i="6"/>
  <c r="U250" i="6"/>
  <c r="U4" i="5"/>
  <c r="U5" i="5"/>
  <c r="U6" i="5"/>
  <c r="U7" i="5"/>
  <c r="U8" i="5"/>
  <c r="U9" i="5"/>
  <c r="U10" i="5"/>
  <c r="U11" i="5"/>
  <c r="U12" i="5"/>
  <c r="U13" i="5"/>
  <c r="U14" i="5"/>
  <c r="U15" i="5"/>
  <c r="U16" i="5"/>
  <c r="U17" i="5"/>
  <c r="U18" i="5"/>
  <c r="U19" i="5"/>
  <c r="U20" i="5"/>
  <c r="U21" i="5"/>
  <c r="U22" i="5"/>
  <c r="U23" i="5"/>
  <c r="U24" i="5"/>
  <c r="U25" i="5"/>
  <c r="U26" i="5"/>
  <c r="U27" i="5"/>
  <c r="U28" i="5"/>
  <c r="U29" i="5"/>
  <c r="U30" i="5"/>
  <c r="U31" i="5"/>
  <c r="U32" i="5"/>
  <c r="U33" i="5"/>
  <c r="U34" i="5"/>
  <c r="U35" i="5"/>
  <c r="U36" i="5"/>
  <c r="U37" i="5"/>
  <c r="U38" i="5"/>
  <c r="U39" i="5"/>
  <c r="U40" i="5"/>
  <c r="U41" i="5"/>
  <c r="U42" i="5"/>
  <c r="U43" i="5"/>
  <c r="U44" i="5"/>
  <c r="U45" i="5"/>
  <c r="U46" i="5"/>
  <c r="U47" i="5"/>
  <c r="U48" i="5"/>
  <c r="U49" i="5"/>
  <c r="U50" i="5"/>
  <c r="U51" i="5"/>
  <c r="U52" i="5"/>
  <c r="U53" i="5"/>
  <c r="U54" i="5"/>
  <c r="U55" i="5"/>
  <c r="U56" i="5"/>
  <c r="U57" i="5"/>
  <c r="U58" i="5"/>
  <c r="U59" i="5"/>
  <c r="U60" i="5"/>
  <c r="U61" i="5"/>
  <c r="U62" i="5"/>
  <c r="U63" i="5"/>
  <c r="U64" i="5"/>
  <c r="U65" i="5"/>
  <c r="U66" i="5"/>
  <c r="U67" i="5"/>
  <c r="U68" i="5"/>
  <c r="U69" i="5"/>
  <c r="U70" i="5"/>
  <c r="U71" i="5"/>
  <c r="U72" i="5"/>
  <c r="U73" i="5"/>
  <c r="U74" i="5"/>
  <c r="U75" i="5"/>
  <c r="U76" i="5"/>
  <c r="U77" i="5"/>
  <c r="U78" i="5"/>
  <c r="U79" i="5"/>
  <c r="U80" i="5"/>
  <c r="U81" i="5"/>
  <c r="U82" i="5"/>
  <c r="U83" i="5"/>
  <c r="U84" i="5"/>
  <c r="U85" i="5"/>
  <c r="U86" i="5"/>
  <c r="U87" i="5"/>
  <c r="U88" i="5"/>
  <c r="U89" i="5"/>
  <c r="U90" i="5"/>
  <c r="U91" i="5"/>
  <c r="U92" i="5"/>
  <c r="U93" i="5"/>
  <c r="U94" i="5"/>
  <c r="U95" i="5"/>
  <c r="U96" i="5"/>
  <c r="U97" i="5"/>
  <c r="U98" i="5"/>
  <c r="U99" i="5"/>
  <c r="U100" i="5"/>
  <c r="U101" i="5"/>
  <c r="U102" i="5"/>
  <c r="U103" i="5"/>
  <c r="U104" i="5"/>
  <c r="U105" i="5"/>
  <c r="U106" i="5"/>
  <c r="U107" i="5"/>
  <c r="U108" i="5"/>
  <c r="U109" i="5"/>
  <c r="U110" i="5"/>
  <c r="U111" i="5"/>
  <c r="U112" i="5"/>
  <c r="U113" i="5"/>
  <c r="U114" i="5"/>
  <c r="U115" i="5"/>
  <c r="U116" i="5"/>
  <c r="U117" i="5"/>
  <c r="U118" i="5"/>
  <c r="U119" i="5"/>
  <c r="U120" i="5"/>
  <c r="U121" i="5"/>
  <c r="U122" i="5"/>
  <c r="U123" i="5"/>
  <c r="U124" i="5"/>
  <c r="U125" i="5"/>
  <c r="U126" i="5"/>
  <c r="U127" i="5"/>
  <c r="U128" i="5"/>
  <c r="U129" i="5"/>
  <c r="U130" i="5"/>
  <c r="U131" i="5"/>
  <c r="U132" i="5"/>
  <c r="U133" i="5"/>
  <c r="U134" i="5"/>
  <c r="U135" i="5"/>
  <c r="U136" i="5"/>
  <c r="U137" i="5"/>
  <c r="U138" i="5"/>
  <c r="U139" i="5"/>
  <c r="U140" i="5"/>
  <c r="U141" i="5"/>
  <c r="U142" i="5"/>
  <c r="U143" i="5"/>
  <c r="U144" i="5"/>
  <c r="U145" i="5"/>
  <c r="U146" i="5"/>
  <c r="U147" i="5"/>
  <c r="U148" i="5"/>
  <c r="U149" i="5"/>
  <c r="U150" i="5"/>
  <c r="U151" i="5"/>
  <c r="U152" i="5"/>
  <c r="U153" i="5"/>
  <c r="U154" i="5"/>
  <c r="U155" i="5"/>
  <c r="U156" i="5"/>
  <c r="U157" i="5"/>
  <c r="U158" i="5"/>
  <c r="U159" i="5"/>
  <c r="U160" i="5"/>
  <c r="U161" i="5"/>
  <c r="U162" i="5"/>
  <c r="U163" i="5"/>
  <c r="U164" i="5"/>
  <c r="U165" i="5"/>
  <c r="U166" i="5"/>
  <c r="U167" i="5"/>
  <c r="U168" i="5"/>
  <c r="U169" i="5"/>
  <c r="U170" i="5"/>
  <c r="U171" i="5"/>
  <c r="U172" i="5"/>
  <c r="U173" i="5"/>
  <c r="U174" i="5"/>
  <c r="U175" i="5"/>
  <c r="U176" i="5"/>
  <c r="U177" i="5"/>
  <c r="U178" i="5"/>
  <c r="U179" i="5"/>
  <c r="U180" i="5"/>
  <c r="U181" i="5"/>
  <c r="U182" i="5"/>
  <c r="U183" i="5"/>
  <c r="U184" i="5"/>
  <c r="U185" i="5"/>
  <c r="U186" i="5"/>
  <c r="U187" i="5"/>
  <c r="U188" i="5"/>
  <c r="U189" i="5"/>
  <c r="U190" i="5"/>
  <c r="U191" i="5"/>
  <c r="U192" i="5"/>
  <c r="U193" i="5"/>
  <c r="U194" i="5"/>
  <c r="U195" i="5"/>
  <c r="U196" i="5"/>
  <c r="U197" i="5"/>
  <c r="U198" i="5"/>
  <c r="U199" i="5"/>
  <c r="U200" i="5"/>
  <c r="U201" i="5"/>
  <c r="U202" i="5"/>
  <c r="U203" i="5"/>
  <c r="U204" i="5"/>
  <c r="U205" i="5"/>
  <c r="U206" i="5"/>
  <c r="U207" i="5"/>
  <c r="U208" i="5"/>
  <c r="U209" i="5"/>
  <c r="U210" i="5"/>
  <c r="U211" i="5"/>
  <c r="U212" i="5"/>
  <c r="U213" i="5"/>
  <c r="U214" i="5"/>
  <c r="U215" i="5"/>
  <c r="U216" i="5"/>
  <c r="U217" i="5"/>
  <c r="U218" i="5"/>
  <c r="U219" i="5"/>
  <c r="U220" i="5"/>
  <c r="U221" i="5"/>
  <c r="U222" i="5"/>
  <c r="U223" i="5"/>
  <c r="U224" i="5"/>
  <c r="U225" i="5"/>
  <c r="U226" i="5"/>
  <c r="U227" i="5"/>
  <c r="U228" i="5"/>
  <c r="U229" i="5"/>
  <c r="U230" i="5"/>
  <c r="U231" i="5"/>
  <c r="U232" i="5"/>
  <c r="U233" i="5"/>
  <c r="U234" i="5"/>
  <c r="U235" i="5"/>
  <c r="U236" i="5"/>
  <c r="U237" i="5"/>
  <c r="U238" i="5"/>
  <c r="U239" i="5"/>
  <c r="U240" i="5"/>
  <c r="U241" i="5"/>
  <c r="U242" i="5"/>
  <c r="U243" i="5"/>
  <c r="U244" i="5"/>
  <c r="U245" i="5"/>
  <c r="U246" i="5"/>
  <c r="U247" i="5"/>
  <c r="U248" i="5"/>
  <c r="U249" i="5"/>
  <c r="U250" i="5"/>
  <c r="D4" i="3"/>
  <c r="E6" i="19"/>
  <c r="E7" i="21"/>
  <c r="E6" i="17"/>
  <c r="E6" i="20"/>
  <c r="E7" i="20"/>
  <c r="E6" i="21"/>
  <c r="E7" i="19"/>
  <c r="E6" i="3"/>
  <c r="E5" i="3"/>
  <c r="E7" i="17"/>
  <c r="E8" i="3"/>
  <c r="E19" i="19" l="1"/>
  <c r="E16" i="19"/>
  <c r="E10" i="19"/>
  <c r="E18" i="19"/>
  <c r="E12" i="19"/>
  <c r="E15" i="19"/>
  <c r="E20" i="19"/>
  <c r="E14" i="19"/>
  <c r="E11" i="19"/>
  <c r="E17" i="19"/>
  <c r="E13" i="19"/>
  <c r="E22" i="19"/>
  <c r="E21" i="19"/>
  <c r="E15" i="21"/>
  <c r="E18" i="21"/>
  <c r="E17" i="21"/>
  <c r="E20" i="21"/>
  <c r="E10" i="21"/>
  <c r="E12" i="21"/>
  <c r="E11" i="21"/>
  <c r="E19" i="21"/>
  <c r="E16" i="21"/>
  <c r="E14" i="21"/>
  <c r="E21" i="21"/>
  <c r="E13" i="21"/>
  <c r="E22" i="21"/>
  <c r="E16" i="20"/>
  <c r="E22" i="20"/>
  <c r="E10" i="20"/>
  <c r="E15" i="20"/>
  <c r="E14" i="20"/>
  <c r="E13" i="20"/>
  <c r="E18" i="20"/>
  <c r="E21" i="20"/>
  <c r="E17" i="20"/>
  <c r="E12" i="20"/>
  <c r="E20" i="20"/>
  <c r="E11" i="20"/>
  <c r="E19" i="20"/>
  <c r="E8" i="21"/>
  <c r="E23" i="21"/>
  <c r="E25" i="21"/>
  <c r="E24" i="21"/>
  <c r="E24" i="20"/>
  <c r="E23" i="20"/>
  <c r="E25" i="20"/>
  <c r="E8" i="20"/>
  <c r="E23" i="19"/>
  <c r="E24" i="19"/>
  <c r="E25" i="19"/>
  <c r="E8" i="19"/>
  <c r="E4" i="3"/>
  <c r="F4" i="3" s="1"/>
  <c r="G4" i="3" s="1"/>
  <c r="H4" i="3" s="1"/>
  <c r="I4" i="3" s="1"/>
  <c r="J4" i="3" s="1"/>
  <c r="J10" i="3"/>
  <c r="J18" i="3"/>
  <c r="J16" i="3"/>
  <c r="J9" i="3"/>
  <c r="J13" i="3"/>
  <c r="J20" i="3"/>
  <c r="J11" i="3"/>
  <c r="J19" i="3"/>
  <c r="J14" i="3"/>
  <c r="J17" i="3"/>
  <c r="J12" i="3"/>
  <c r="J15" i="3"/>
  <c r="I13" i="3"/>
  <c r="I15" i="3"/>
  <c r="I10" i="3"/>
  <c r="I16" i="3"/>
  <c r="I11" i="3"/>
  <c r="I19" i="3"/>
  <c r="I14" i="3"/>
  <c r="I9" i="3"/>
  <c r="I17" i="3"/>
  <c r="I12" i="3"/>
  <c r="I20" i="3"/>
  <c r="I18" i="3"/>
  <c r="M9" i="3"/>
  <c r="M17" i="3"/>
  <c r="M16" i="3"/>
  <c r="M11" i="3"/>
  <c r="M14" i="3"/>
  <c r="M12" i="3"/>
  <c r="M20" i="3"/>
  <c r="M15" i="3"/>
  <c r="M10" i="3"/>
  <c r="M18" i="3"/>
  <c r="M13" i="3"/>
  <c r="M19" i="3"/>
  <c r="L12" i="3"/>
  <c r="L20" i="3"/>
  <c r="L10" i="3"/>
  <c r="L18" i="3"/>
  <c r="L11" i="3"/>
  <c r="L19" i="3"/>
  <c r="L15" i="3"/>
  <c r="L9" i="3"/>
  <c r="L17" i="3"/>
  <c r="L13" i="3"/>
  <c r="L16" i="3"/>
  <c r="L14" i="3"/>
  <c r="K15" i="3"/>
  <c r="K14" i="3"/>
  <c r="K17" i="3"/>
  <c r="K12" i="3"/>
  <c r="K20" i="3"/>
  <c r="K10" i="3"/>
  <c r="K18" i="3"/>
  <c r="K13" i="3"/>
  <c r="K19" i="3"/>
  <c r="K9" i="3"/>
  <c r="K16" i="3"/>
  <c r="K11" i="3"/>
  <c r="J11" i="17"/>
  <c r="J19" i="17"/>
  <c r="J14" i="17"/>
  <c r="J13" i="17"/>
  <c r="J21" i="17"/>
  <c r="J17" i="17"/>
  <c r="J16" i="17"/>
  <c r="J12" i="17"/>
  <c r="J20" i="17"/>
  <c r="J15" i="17"/>
  <c r="J10" i="17"/>
  <c r="J18" i="17"/>
  <c r="K16" i="17"/>
  <c r="K11" i="17"/>
  <c r="K18" i="17"/>
  <c r="K19" i="17"/>
  <c r="K14" i="17"/>
  <c r="K17" i="17"/>
  <c r="K12" i="17"/>
  <c r="K20" i="17"/>
  <c r="K15" i="17"/>
  <c r="K10" i="17"/>
  <c r="K13" i="17"/>
  <c r="K21" i="17"/>
  <c r="L13" i="17"/>
  <c r="L21" i="17"/>
  <c r="L16" i="17"/>
  <c r="L11" i="17"/>
  <c r="L20" i="17"/>
  <c r="L18" i="17"/>
  <c r="L19" i="17"/>
  <c r="L10" i="17"/>
  <c r="L14" i="17"/>
  <c r="L17" i="17"/>
  <c r="L12" i="17"/>
  <c r="L15" i="17"/>
  <c r="I14" i="17"/>
  <c r="I17" i="17"/>
  <c r="I20" i="17"/>
  <c r="I16" i="17"/>
  <c r="I12" i="17"/>
  <c r="I15" i="17"/>
  <c r="I10" i="17"/>
  <c r="I18" i="17"/>
  <c r="I13" i="17"/>
  <c r="I21" i="17"/>
  <c r="I11" i="17"/>
  <c r="I19" i="17"/>
  <c r="M10" i="17"/>
  <c r="M18" i="17"/>
  <c r="M13" i="17"/>
  <c r="M21" i="17"/>
  <c r="M16" i="17"/>
  <c r="M11" i="17"/>
  <c r="M19" i="17"/>
  <c r="M14" i="17"/>
  <c r="M17" i="17"/>
  <c r="M12" i="17"/>
  <c r="M20" i="17"/>
  <c r="M15" i="17"/>
  <c r="I8" i="17"/>
  <c r="J8" i="17"/>
  <c r="K8" i="17"/>
  <c r="L8" i="17"/>
  <c r="M8" i="17"/>
  <c r="H8" i="17"/>
  <c r="G8" i="17"/>
  <c r="E155" i="16" a="1"/>
  <c r="E155" i="16" s="1"/>
  <c r="F8" i="17"/>
  <c r="E8" i="17"/>
  <c r="A6" i="16" a="1"/>
  <c r="A6" i="16" s="1"/>
  <c r="A1" i="1"/>
  <c r="I7" i="3"/>
  <c r="H7" i="3"/>
  <c r="O7" i="3"/>
  <c r="G7" i="3"/>
  <c r="N7" i="3"/>
  <c r="F7" i="3"/>
  <c r="M7" i="3"/>
  <c r="E7" i="3"/>
  <c r="L7" i="3"/>
  <c r="K7" i="3"/>
  <c r="J7" i="3"/>
  <c r="D7" i="3"/>
  <c r="H18" i="17"/>
  <c r="G18" i="3"/>
  <c r="F20" i="17"/>
  <c r="F13" i="17"/>
  <c r="G16" i="3"/>
  <c r="H12" i="17"/>
  <c r="H16" i="17"/>
  <c r="H9" i="3"/>
  <c r="G15" i="3"/>
  <c r="H21" i="17"/>
  <c r="F17" i="3"/>
  <c r="G10" i="3"/>
  <c r="H13" i="17"/>
  <c r="F12" i="3"/>
  <c r="G19" i="3"/>
  <c r="F12" i="17"/>
  <c r="F10" i="3"/>
  <c r="H13" i="3"/>
  <c r="G12" i="17"/>
  <c r="H11" i="3"/>
  <c r="G16" i="17"/>
  <c r="F20" i="3"/>
  <c r="G14" i="3"/>
  <c r="F14" i="17"/>
  <c r="H19" i="3"/>
  <c r="F21" i="17"/>
  <c r="H20" i="3"/>
  <c r="H17" i="17"/>
  <c r="F16" i="3"/>
  <c r="G20" i="17"/>
  <c r="G13" i="17"/>
  <c r="H14" i="3"/>
  <c r="H12" i="3"/>
  <c r="G13" i="3"/>
  <c r="G18" i="17"/>
  <c r="G17" i="3"/>
  <c r="F9" i="3"/>
  <c r="G21" i="17"/>
  <c r="H15" i="3"/>
  <c r="H20" i="17"/>
  <c r="H11" i="17"/>
  <c r="F18" i="17"/>
  <c r="G20" i="3"/>
  <c r="G17" i="17"/>
  <c r="F16" i="17"/>
  <c r="F15" i="3"/>
  <c r="F19" i="17"/>
  <c r="H10" i="3"/>
  <c r="H10" i="17"/>
  <c r="F19" i="3"/>
  <c r="F18" i="3"/>
  <c r="G9" i="3"/>
  <c r="H16" i="3"/>
  <c r="G19" i="17"/>
  <c r="H17" i="3"/>
  <c r="G10" i="17"/>
  <c r="G11" i="17"/>
  <c r="F11" i="17"/>
  <c r="G11" i="3"/>
  <c r="H19" i="17"/>
  <c r="G15" i="17"/>
  <c r="G12" i="3"/>
  <c r="F17" i="17"/>
  <c r="F11" i="3"/>
  <c r="F15" i="17"/>
  <c r="H14" i="17"/>
  <c r="H15" i="17"/>
  <c r="H18" i="3"/>
  <c r="F14" i="3"/>
  <c r="G14" i="17"/>
  <c r="F13" i="3"/>
  <c r="F10" i="17"/>
  <c r="E18" i="17"/>
  <c r="E14" i="17"/>
  <c r="E10" i="17"/>
  <c r="E17" i="17"/>
  <c r="E20" i="17"/>
  <c r="E12" i="17"/>
  <c r="E13" i="17"/>
  <c r="E15" i="17"/>
  <c r="E19" i="17"/>
  <c r="E16" i="17"/>
  <c r="E11" i="17"/>
  <c r="E22" i="17"/>
  <c r="E21" i="17"/>
  <c r="E16" i="3"/>
  <c r="E9" i="3"/>
  <c r="E20" i="3"/>
  <c r="E11" i="3"/>
  <c r="E21" i="3"/>
  <c r="E12" i="3"/>
  <c r="E19" i="3"/>
  <c r="E15" i="3"/>
  <c r="E10" i="3"/>
  <c r="E18" i="3"/>
  <c r="E14" i="3"/>
  <c r="E13" i="3"/>
  <c r="E17" i="3"/>
  <c r="K4" i="3" l="1"/>
  <c r="E25" i="17"/>
  <c r="E23" i="17"/>
  <c r="E24" i="17"/>
  <c r="A1" i="5"/>
  <c r="E23" i="3"/>
  <c r="E24" i="3"/>
  <c r="E22" i="3"/>
  <c r="E156" i="16" a="1"/>
  <c r="E156" i="16" s="1"/>
  <c r="A7" i="16" a="1"/>
  <c r="A7" i="16" s="1"/>
  <c r="A1" i="6"/>
  <c r="L4" i="3" l="1"/>
  <c r="E157" i="16" a="1"/>
  <c r="E157" i="16" s="1"/>
  <c r="E158" i="16" s="1" a="1"/>
  <c r="E158" i="16" s="1"/>
  <c r="E159" i="16" s="1" a="1"/>
  <c r="E159" i="16" s="1"/>
  <c r="E160" i="16" s="1" a="1"/>
  <c r="E160" i="16" s="1"/>
  <c r="E161" i="16" s="1" a="1"/>
  <c r="E161" i="16" s="1"/>
  <c r="E162" i="16" s="1" a="1"/>
  <c r="E162" i="16" s="1"/>
  <c r="A8" i="16" a="1"/>
  <c r="A8" i="16" s="1"/>
  <c r="A9" i="16" s="1" a="1"/>
  <c r="A9" i="16" s="1"/>
  <c r="A10" i="16" s="1" a="1"/>
  <c r="A10" i="16" s="1"/>
  <c r="A11" i="16" s="1" a="1"/>
  <c r="A11" i="16" s="1"/>
  <c r="A12" i="16" s="1" a="1"/>
  <c r="A12" i="16" s="1"/>
  <c r="A13" i="16" s="1" a="1"/>
  <c r="A13" i="16" s="1"/>
  <c r="A14" i="16" s="1" a="1"/>
  <c r="A14" i="16" s="1"/>
  <c r="A15" i="16" s="1" a="1"/>
  <c r="A15" i="16" s="1"/>
  <c r="A16" i="16" s="1" a="1"/>
  <c r="A16" i="16" s="1"/>
  <c r="A17" i="16" s="1" a="1"/>
  <c r="A17" i="16" s="1"/>
  <c r="A18" i="16" s="1" a="1"/>
  <c r="A18" i="16" s="1"/>
  <c r="A19" i="16" s="1" a="1"/>
  <c r="A19" i="16" s="1"/>
  <c r="A20" i="16" s="1" a="1"/>
  <c r="A20" i="16" s="1"/>
  <c r="A1" i="7"/>
  <c r="M4" i="3" l="1"/>
  <c r="E163" i="16" a="1"/>
  <c r="E163" i="16" s="1"/>
  <c r="E164" i="16" s="1" a="1"/>
  <c r="E164" i="16" s="1"/>
  <c r="E165" i="16" s="1" a="1"/>
  <c r="E165" i="16" s="1"/>
  <c r="E166" i="16" s="1" a="1"/>
  <c r="E166" i="16" s="1"/>
  <c r="E167" i="16" s="1" a="1"/>
  <c r="E167" i="16" s="1"/>
  <c r="E168" i="16" s="1" a="1"/>
  <c r="E168" i="16" s="1"/>
  <c r="E169" i="16" s="1" a="1"/>
  <c r="E169" i="16" s="1"/>
  <c r="E170" i="16" s="1" a="1"/>
  <c r="E170" i="16" s="1"/>
  <c r="E171" i="16" s="1" a="1"/>
  <c r="E171" i="16" s="1"/>
  <c r="E172" i="16" s="1" a="1"/>
  <c r="E172" i="16" s="1"/>
  <c r="E173" i="16" s="1" a="1"/>
  <c r="E173" i="16" s="1"/>
  <c r="E174" i="16" s="1" a="1"/>
  <c r="E174" i="16" s="1"/>
  <c r="E175" i="16" s="1" a="1"/>
  <c r="E175" i="16" s="1"/>
  <c r="E176" i="16" s="1" a="1"/>
  <c r="E176" i="16" s="1"/>
  <c r="E177" i="16" s="1" a="1"/>
  <c r="E177" i="16" s="1"/>
  <c r="E178" i="16" s="1" a="1"/>
  <c r="E178" i="16" s="1"/>
  <c r="E179" i="16" s="1" a="1"/>
  <c r="E179" i="16" s="1"/>
  <c r="E180" i="16" s="1" a="1"/>
  <c r="E180" i="16" s="1"/>
  <c r="E181" i="16" s="1" a="1"/>
  <c r="E181" i="16" s="1"/>
  <c r="E182" i="16" s="1" a="1"/>
  <c r="E182" i="16" s="1"/>
  <c r="E183" i="16" s="1" a="1"/>
  <c r="E183" i="16" s="1"/>
  <c r="E184" i="16" s="1" a="1"/>
  <c r="E184" i="16" s="1"/>
  <c r="E185" i="16" s="1" a="1"/>
  <c r="E185" i="16" s="1"/>
  <c r="E186" i="16" s="1" a="1"/>
  <c r="E186" i="16" s="1"/>
  <c r="E187" i="16" s="1" a="1"/>
  <c r="E187" i="16" s="1"/>
  <c r="E188" i="16" s="1" a="1"/>
  <c r="E188" i="16" s="1"/>
  <c r="E189" i="16" s="1" a="1"/>
  <c r="E189" i="16" s="1"/>
  <c r="E190" i="16" s="1" a="1"/>
  <c r="E190" i="16" s="1"/>
  <c r="E191" i="16" s="1" a="1"/>
  <c r="E191" i="16" s="1"/>
  <c r="E192" i="16" s="1" a="1"/>
  <c r="E192" i="16" s="1"/>
  <c r="E193" i="16" s="1" a="1"/>
  <c r="E193" i="16" s="1"/>
  <c r="E194" i="16" s="1" a="1"/>
  <c r="E194" i="16" s="1"/>
  <c r="E195" i="16" s="1" a="1"/>
  <c r="E195" i="16" s="1"/>
  <c r="E196" i="16" s="1" a="1"/>
  <c r="E196" i="16" s="1"/>
  <c r="E197" i="16" s="1" a="1"/>
  <c r="E197" i="16" s="1"/>
  <c r="E198" i="16" s="1" a="1"/>
  <c r="E198" i="16" s="1"/>
  <c r="E199" i="16" s="1" a="1"/>
  <c r="E199" i="16" s="1"/>
  <c r="E200" i="16" s="1" a="1"/>
  <c r="E200" i="16" s="1"/>
  <c r="E201" i="16" s="1" a="1"/>
  <c r="E201" i="16" s="1"/>
  <c r="E202" i="16" s="1" a="1"/>
  <c r="E202" i="16" s="1"/>
  <c r="E203" i="16" s="1" a="1"/>
  <c r="E203" i="16" s="1"/>
  <c r="E204" i="16" s="1" a="1"/>
  <c r="E204" i="16" s="1"/>
  <c r="E205" i="16" s="1" a="1"/>
  <c r="E205" i="16" s="1"/>
  <c r="E206" i="16" s="1" a="1"/>
  <c r="E206" i="16" s="1"/>
  <c r="E207" i="16" s="1" a="1"/>
  <c r="E207" i="16" s="1"/>
  <c r="E208" i="16" s="1" a="1"/>
  <c r="E208" i="16" s="1"/>
  <c r="E209" i="16" s="1" a="1"/>
  <c r="E209" i="16" s="1"/>
  <c r="E210" i="16" s="1" a="1"/>
  <c r="E210" i="16" s="1"/>
  <c r="E211" i="16" s="1" a="1"/>
  <c r="E211" i="16" s="1"/>
  <c r="E212" i="16" s="1" a="1"/>
  <c r="E212" i="16" s="1"/>
  <c r="E213" i="16" s="1" a="1"/>
  <c r="E213" i="16" s="1"/>
  <c r="E214" i="16" s="1" a="1"/>
  <c r="E214" i="16" s="1"/>
  <c r="E215" i="16" s="1" a="1"/>
  <c r="E215" i="16" s="1"/>
  <c r="E216" i="16" s="1" a="1"/>
  <c r="E216" i="16" s="1"/>
  <c r="E217" i="16" s="1" a="1"/>
  <c r="E217" i="16" s="1"/>
  <c r="E218" i="16" s="1" a="1"/>
  <c r="E218" i="16" s="1"/>
  <c r="E219" i="16" s="1" a="1"/>
  <c r="E219" i="16" s="1"/>
  <c r="E220" i="16" s="1" a="1"/>
  <c r="E220" i="16" s="1"/>
  <c r="E221" i="16" s="1" a="1"/>
  <c r="E221" i="16" s="1"/>
  <c r="E222" i="16" s="1" a="1"/>
  <c r="E222" i="16" s="1"/>
  <c r="E223" i="16" s="1" a="1"/>
  <c r="E223" i="16" s="1"/>
  <c r="E224" i="16" s="1" a="1"/>
  <c r="E224" i="16" s="1"/>
  <c r="E225" i="16" s="1" a="1"/>
  <c r="E225" i="16" s="1"/>
  <c r="E226" i="16" s="1" a="1"/>
  <c r="E226" i="16" s="1"/>
  <c r="E227" i="16" s="1" a="1"/>
  <c r="E227" i="16" s="1"/>
  <c r="E228" i="16" s="1" a="1"/>
  <c r="E228" i="16" s="1"/>
  <c r="E229" i="16" s="1" a="1"/>
  <c r="E229" i="16" s="1"/>
  <c r="E230" i="16" s="1" a="1"/>
  <c r="E230" i="16" s="1"/>
  <c r="E231" i="16" s="1" a="1"/>
  <c r="E231" i="16" s="1"/>
  <c r="E232" i="16" s="1" a="1"/>
  <c r="E232" i="16" s="1"/>
  <c r="E233" i="16" s="1" a="1"/>
  <c r="E233" i="16" s="1"/>
  <c r="E234" i="16" s="1" a="1"/>
  <c r="E234" i="16" s="1"/>
  <c r="E235" i="16" s="1" a="1"/>
  <c r="E235" i="16" s="1"/>
  <c r="E236" i="16" s="1" a="1"/>
  <c r="E236" i="16" s="1"/>
  <c r="E237" i="16" s="1" a="1"/>
  <c r="E237" i="16" s="1"/>
  <c r="E238" i="16" s="1" a="1"/>
  <c r="E238" i="16" s="1"/>
  <c r="E239" i="16" s="1" a="1"/>
  <c r="E239" i="16" s="1"/>
  <c r="E240" i="16" s="1" a="1"/>
  <c r="E240" i="16" s="1"/>
  <c r="E241" i="16" s="1" a="1"/>
  <c r="E241" i="16" s="1"/>
  <c r="E242" i="16" s="1" a="1"/>
  <c r="E242" i="16" s="1"/>
  <c r="E243" i="16" s="1" a="1"/>
  <c r="E243" i="16" s="1"/>
  <c r="E244" i="16" s="1" a="1"/>
  <c r="E244" i="16" s="1"/>
  <c r="E245" i="16" s="1" a="1"/>
  <c r="E245" i="16" s="1"/>
  <c r="E246" i="16" s="1" a="1"/>
  <c r="E246" i="16" s="1"/>
  <c r="E247" i="16" s="1" a="1"/>
  <c r="E247" i="16" s="1"/>
  <c r="E248" i="16" s="1" a="1"/>
  <c r="E248" i="16" s="1"/>
  <c r="E249" i="16" s="1" a="1"/>
  <c r="E249" i="16" s="1"/>
  <c r="E250" i="16" s="1" a="1"/>
  <c r="E250" i="16" s="1"/>
  <c r="E251" i="16" s="1" a="1"/>
  <c r="E251" i="16" s="1"/>
  <c r="E252" i="16" s="1" a="1"/>
  <c r="E252" i="16" s="1"/>
  <c r="E253" i="16" s="1" a="1"/>
  <c r="E253" i="16" s="1"/>
  <c r="E254" i="16" s="1" a="1"/>
  <c r="E254" i="16" s="1"/>
  <c r="E255" i="16" s="1" a="1"/>
  <c r="E255" i="16" s="1"/>
  <c r="E256" i="16" s="1" a="1"/>
  <c r="E256" i="16" s="1"/>
  <c r="E257" i="16" s="1" a="1"/>
  <c r="E257" i="16" s="1"/>
  <c r="E258" i="16" s="1" a="1"/>
  <c r="E258" i="16" s="1"/>
  <c r="E259" i="16" s="1" a="1"/>
  <c r="E259" i="16" s="1"/>
  <c r="E260" i="16" s="1" a="1"/>
  <c r="E260" i="16" s="1"/>
  <c r="E261" i="16" s="1" a="1"/>
  <c r="E261" i="16" s="1"/>
  <c r="E262" i="16" s="1" a="1"/>
  <c r="E262" i="16" s="1"/>
  <c r="E263" i="16" s="1" a="1"/>
  <c r="E263" i="16" s="1"/>
  <c r="E264" i="16" s="1" a="1"/>
  <c r="E264" i="16" s="1"/>
  <c r="E265" i="16" s="1" a="1"/>
  <c r="E265" i="16" s="1"/>
  <c r="E266" i="16" s="1" a="1"/>
  <c r="E266" i="16" s="1"/>
  <c r="E267" i="16" s="1" a="1"/>
  <c r="E267" i="16" s="1"/>
  <c r="E268" i="16" s="1" a="1"/>
  <c r="E268" i="16" s="1"/>
  <c r="E269" i="16" s="1" a="1"/>
  <c r="E269" i="16" s="1"/>
  <c r="E270" i="16" s="1" a="1"/>
  <c r="E270" i="16" s="1"/>
  <c r="E271" i="16" s="1" a="1"/>
  <c r="E271" i="16" s="1"/>
  <c r="E272" i="16" s="1" a="1"/>
  <c r="E272" i="16" s="1"/>
  <c r="E273" i="16" s="1" a="1"/>
  <c r="E273" i="16" s="1"/>
  <c r="E274" i="16" s="1" a="1"/>
  <c r="E274" i="16" s="1"/>
  <c r="E275" i="16" s="1" a="1"/>
  <c r="E275" i="16" s="1"/>
  <c r="E276" i="16" s="1" a="1"/>
  <c r="E276" i="16" s="1"/>
  <c r="E277" i="16" s="1" a="1"/>
  <c r="E277" i="16" s="1"/>
  <c r="E278" i="16" s="1" a="1"/>
  <c r="E278" i="16" s="1"/>
  <c r="E279" i="16" s="1" a="1"/>
  <c r="E279" i="16" s="1"/>
  <c r="E280" i="16" s="1" a="1"/>
  <c r="E280" i="16" s="1"/>
  <c r="E281" i="16" s="1" a="1"/>
  <c r="E281" i="16" s="1"/>
  <c r="E282" i="16" s="1" a="1"/>
  <c r="E282" i="16" s="1"/>
  <c r="E283" i="16" s="1" a="1"/>
  <c r="E283" i="16" s="1"/>
  <c r="E284" i="16" s="1" a="1"/>
  <c r="E284" i="16" s="1"/>
  <c r="E285" i="16" s="1" a="1"/>
  <c r="E285" i="16" s="1"/>
  <c r="E286" i="16" s="1" a="1"/>
  <c r="E286" i="16" s="1"/>
  <c r="E287" i="16" s="1" a="1"/>
  <c r="E287" i="16" s="1"/>
  <c r="E288" i="16" s="1" a="1"/>
  <c r="E288" i="16" s="1"/>
  <c r="E289" i="16" s="1" a="1"/>
  <c r="E289" i="16" s="1"/>
  <c r="E290" i="16" s="1" a="1"/>
  <c r="E290" i="16" s="1"/>
  <c r="E291" i="16" s="1" a="1"/>
  <c r="E291" i="16" s="1"/>
  <c r="E292" i="16" s="1" a="1"/>
  <c r="E292" i="16" s="1"/>
  <c r="E293" i="16" s="1" a="1"/>
  <c r="E293" i="16" s="1"/>
  <c r="E294" i="16" s="1" a="1"/>
  <c r="E294" i="16" s="1"/>
  <c r="E295" i="16" s="1" a="1"/>
  <c r="E295" i="16" s="1"/>
  <c r="E296" i="16" s="1" a="1"/>
  <c r="E296" i="16" s="1"/>
  <c r="E297" i="16" s="1" a="1"/>
  <c r="E297" i="16" s="1"/>
  <c r="E298" i="16" s="1" a="1"/>
  <c r="E298" i="16" s="1"/>
  <c r="E299" i="16" s="1" a="1"/>
  <c r="E299" i="16" s="1"/>
  <c r="E300" i="16" s="1" a="1"/>
  <c r="E300" i="16" s="1"/>
  <c r="A21" i="16" a="1"/>
  <c r="A21" i="16" s="1"/>
  <c r="A1" i="8"/>
  <c r="N4" i="3" l="1"/>
  <c r="I301" i="16" a="1"/>
  <c r="I301" i="16" s="1"/>
  <c r="E301" i="16" a="1"/>
  <c r="E301" i="16" s="1"/>
  <c r="E302" i="16" s="1" a="1"/>
  <c r="E302" i="16" s="1"/>
  <c r="A22" i="16" a="1"/>
  <c r="A22" i="16" s="1"/>
  <c r="A1" i="9"/>
  <c r="O4" i="3" l="1"/>
  <c r="I43" i="17" s="1"/>
  <c r="I43" i="21"/>
  <c r="I43" i="20"/>
  <c r="D43" i="19"/>
  <c r="I43" i="19"/>
  <c r="D43" i="21"/>
  <c r="D43" i="20"/>
  <c r="I43" i="3"/>
  <c r="D43" i="3"/>
  <c r="D43" i="17"/>
  <c r="I302" i="16" a="1"/>
  <c r="I302" i="16" s="1"/>
  <c r="E303" i="16" a="1"/>
  <c r="E303" i="16" s="1"/>
  <c r="A23" i="16" a="1"/>
  <c r="A23" i="16" s="1"/>
  <c r="A24" i="16" s="1" a="1"/>
  <c r="A24" i="16" s="1"/>
  <c r="A1" i="10"/>
  <c r="L47" i="17"/>
  <c r="J50" i="17"/>
  <c r="M47" i="17"/>
  <c r="L48" i="17"/>
  <c r="L50" i="17"/>
  <c r="K48" i="17"/>
  <c r="I47" i="17"/>
  <c r="M50" i="17"/>
  <c r="J48" i="17"/>
  <c r="J47" i="17"/>
  <c r="I48" i="17"/>
  <c r="K47" i="17"/>
  <c r="I50" i="17"/>
  <c r="K50" i="17"/>
  <c r="M48" i="17"/>
  <c r="K47" i="21"/>
  <c r="M50" i="21"/>
  <c r="L48" i="21"/>
  <c r="M47" i="21"/>
  <c r="I47" i="21"/>
  <c r="L50" i="21"/>
  <c r="J50" i="21"/>
  <c r="J48" i="21"/>
  <c r="L47" i="21"/>
  <c r="I48" i="21"/>
  <c r="I50" i="21"/>
  <c r="K48" i="21"/>
  <c r="J47" i="21"/>
  <c r="M48" i="21"/>
  <c r="K50" i="21"/>
  <c r="K47" i="20"/>
  <c r="M47" i="20"/>
  <c r="I50" i="20"/>
  <c r="I47" i="20"/>
  <c r="J48" i="20"/>
  <c r="J50" i="20"/>
  <c r="M48" i="20"/>
  <c r="L48" i="20"/>
  <c r="L47" i="20"/>
  <c r="K50" i="20"/>
  <c r="K48" i="20"/>
  <c r="J47" i="20"/>
  <c r="M50" i="20"/>
  <c r="L50" i="20"/>
  <c r="I48" i="20"/>
  <c r="G48" i="19"/>
  <c r="H47" i="19"/>
  <c r="D48" i="19"/>
  <c r="H48" i="19"/>
  <c r="G47" i="19"/>
  <c r="E48" i="19"/>
  <c r="F50" i="19"/>
  <c r="G50" i="19"/>
  <c r="F47" i="19"/>
  <c r="E47" i="19"/>
  <c r="D50" i="19"/>
  <c r="E50" i="19"/>
  <c r="F48" i="19"/>
  <c r="H50" i="19"/>
  <c r="D47" i="19"/>
  <c r="L50" i="19"/>
  <c r="J47" i="19"/>
  <c r="J50" i="19"/>
  <c r="M48" i="19"/>
  <c r="I48" i="19"/>
  <c r="K48" i="19"/>
  <c r="M47" i="19"/>
  <c r="M50" i="19"/>
  <c r="L48" i="19"/>
  <c r="L47" i="19"/>
  <c r="I50" i="19"/>
  <c r="J48" i="19"/>
  <c r="I47" i="19"/>
  <c r="K47" i="19"/>
  <c r="K50" i="19"/>
  <c r="H48" i="21"/>
  <c r="H47" i="21"/>
  <c r="G50" i="21"/>
  <c r="D50" i="21"/>
  <c r="D47" i="21"/>
  <c r="D48" i="21"/>
  <c r="F48" i="21"/>
  <c r="E47" i="21"/>
  <c r="G47" i="21"/>
  <c r="F50" i="21"/>
  <c r="E50" i="21"/>
  <c r="E48" i="21"/>
  <c r="H50" i="21"/>
  <c r="G48" i="21"/>
  <c r="F47" i="21"/>
  <c r="F50" i="20"/>
  <c r="D50" i="20"/>
  <c r="F47" i="20"/>
  <c r="H48" i="20"/>
  <c r="H47" i="20"/>
  <c r="F48" i="20"/>
  <c r="G47" i="20"/>
  <c r="E48" i="20"/>
  <c r="E50" i="20"/>
  <c r="D47" i="20"/>
  <c r="D48" i="20"/>
  <c r="H50" i="20"/>
  <c r="G50" i="20"/>
  <c r="G48" i="20"/>
  <c r="E47" i="20"/>
  <c r="M47" i="3"/>
  <c r="M50" i="3"/>
  <c r="J48" i="3"/>
  <c r="I48" i="3"/>
  <c r="L50" i="3"/>
  <c r="K47" i="3"/>
  <c r="K48" i="3"/>
  <c r="K50" i="3"/>
  <c r="I47" i="3"/>
  <c r="I50" i="3"/>
  <c r="L48" i="3"/>
  <c r="J50" i="3"/>
  <c r="M48" i="3"/>
  <c r="J47" i="3"/>
  <c r="L47" i="3"/>
  <c r="F47" i="3"/>
  <c r="G47" i="3"/>
  <c r="D50" i="3"/>
  <c r="E47" i="3"/>
  <c r="H47" i="3"/>
  <c r="G48" i="3"/>
  <c r="E48" i="3"/>
  <c r="G50" i="3"/>
  <c r="F50" i="3"/>
  <c r="F48" i="3"/>
  <c r="D48" i="3"/>
  <c r="H50" i="3"/>
  <c r="E50" i="3"/>
  <c r="D47" i="3"/>
  <c r="H48" i="3"/>
  <c r="F50" i="17"/>
  <c r="H48" i="17"/>
  <c r="F47" i="17"/>
  <c r="E47" i="17"/>
  <c r="D47" i="17"/>
  <c r="H47" i="17"/>
  <c r="H50" i="17"/>
  <c r="E50" i="17"/>
  <c r="E48" i="17"/>
  <c r="D50" i="17"/>
  <c r="G48" i="17"/>
  <c r="F48" i="17"/>
  <c r="G47" i="17"/>
  <c r="D48" i="17"/>
  <c r="G50" i="17"/>
  <c r="D49" i="17" l="1"/>
  <c r="G66" i="17"/>
  <c r="G51" i="17"/>
  <c r="G64" i="17"/>
  <c r="G61" i="17"/>
  <c r="G63" i="17"/>
  <c r="G52" i="17"/>
  <c r="G59" i="17"/>
  <c r="G53" i="17"/>
  <c r="G54" i="17"/>
  <c r="G58" i="17"/>
  <c r="G65" i="17"/>
  <c r="G60" i="17"/>
  <c r="G57" i="17"/>
  <c r="G55" i="17"/>
  <c r="G56" i="17"/>
  <c r="G62" i="17"/>
  <c r="F49" i="17"/>
  <c r="G49" i="17"/>
  <c r="E49" i="17"/>
  <c r="H56" i="17"/>
  <c r="H66" i="17"/>
  <c r="H65" i="17"/>
  <c r="H64" i="17"/>
  <c r="H59" i="17"/>
  <c r="H53" i="17"/>
  <c r="H52" i="17"/>
  <c r="H58" i="17"/>
  <c r="H60" i="17"/>
  <c r="H57" i="17"/>
  <c r="H63" i="17"/>
  <c r="H62" i="17"/>
  <c r="H61" i="17"/>
  <c r="H51" i="17"/>
  <c r="H54" i="17"/>
  <c r="H55" i="17"/>
  <c r="D62" i="17"/>
  <c r="D53" i="17"/>
  <c r="D64" i="17"/>
  <c r="D65" i="17"/>
  <c r="D66" i="17"/>
  <c r="D57" i="17"/>
  <c r="D63" i="17"/>
  <c r="D59" i="17"/>
  <c r="D56" i="17"/>
  <c r="D52" i="17"/>
  <c r="D60" i="17"/>
  <c r="D55" i="17"/>
  <c r="D54" i="17"/>
  <c r="D61" i="17"/>
  <c r="D58" i="17"/>
  <c r="D51" i="17"/>
  <c r="E65" i="17"/>
  <c r="E51" i="17"/>
  <c r="E66" i="17"/>
  <c r="E57" i="17"/>
  <c r="E53" i="17"/>
  <c r="E55" i="17"/>
  <c r="E54" i="17"/>
  <c r="E59" i="17"/>
  <c r="E61" i="17"/>
  <c r="E56" i="17"/>
  <c r="E62" i="17"/>
  <c r="E64" i="17"/>
  <c r="E60" i="17"/>
  <c r="E63" i="17"/>
  <c r="E52" i="17"/>
  <c r="E58" i="17"/>
  <c r="F54" i="17"/>
  <c r="F57" i="17"/>
  <c r="F55" i="17"/>
  <c r="F52" i="17"/>
  <c r="F58" i="17"/>
  <c r="F51" i="17"/>
  <c r="F59" i="17"/>
  <c r="F53" i="17"/>
  <c r="F61" i="17"/>
  <c r="F62" i="17"/>
  <c r="F65" i="17"/>
  <c r="F56" i="17"/>
  <c r="F64" i="17"/>
  <c r="F60" i="17"/>
  <c r="F66" i="17"/>
  <c r="F63" i="17"/>
  <c r="H49" i="17"/>
  <c r="H49" i="3"/>
  <c r="D62" i="3"/>
  <c r="D59" i="3"/>
  <c r="D66" i="3"/>
  <c r="D64" i="3"/>
  <c r="D65" i="3"/>
  <c r="D56" i="3"/>
  <c r="D54" i="3"/>
  <c r="D51" i="3"/>
  <c r="D57" i="3"/>
  <c r="D53" i="3"/>
  <c r="D52" i="3"/>
  <c r="D60" i="3"/>
  <c r="D61" i="3"/>
  <c r="D58" i="3"/>
  <c r="D55" i="3"/>
  <c r="D63" i="3"/>
  <c r="D49" i="3"/>
  <c r="F49" i="3"/>
  <c r="E49" i="3"/>
  <c r="G49" i="3"/>
  <c r="H64" i="3"/>
  <c r="H60" i="3"/>
  <c r="H51" i="3"/>
  <c r="H65" i="3"/>
  <c r="H57" i="3"/>
  <c r="H62" i="3"/>
  <c r="H56" i="3"/>
  <c r="H55" i="3"/>
  <c r="H59" i="3"/>
  <c r="H61" i="3"/>
  <c r="H58" i="3"/>
  <c r="H63" i="3"/>
  <c r="H54" i="3"/>
  <c r="H66" i="3"/>
  <c r="H53" i="3"/>
  <c r="H52" i="3"/>
  <c r="E53" i="3"/>
  <c r="E56" i="3"/>
  <c r="E57" i="3"/>
  <c r="E55" i="3"/>
  <c r="E62" i="3"/>
  <c r="E58" i="3"/>
  <c r="E52" i="3"/>
  <c r="E64" i="3"/>
  <c r="E63" i="3"/>
  <c r="E66" i="3"/>
  <c r="E51" i="3"/>
  <c r="E61" i="3"/>
  <c r="E59" i="3"/>
  <c r="E54" i="3"/>
  <c r="E65" i="3"/>
  <c r="E60" i="3"/>
  <c r="G52" i="3"/>
  <c r="G62" i="3"/>
  <c r="G57" i="3"/>
  <c r="G65" i="3"/>
  <c r="G54" i="3"/>
  <c r="G66" i="3"/>
  <c r="G51" i="3"/>
  <c r="G64" i="3"/>
  <c r="G63" i="3"/>
  <c r="G56" i="3"/>
  <c r="G59" i="3"/>
  <c r="G60" i="3"/>
  <c r="G61" i="3"/>
  <c r="G58" i="3"/>
  <c r="G55" i="3"/>
  <c r="G53" i="3"/>
  <c r="F63" i="3"/>
  <c r="F60" i="3"/>
  <c r="F62" i="3"/>
  <c r="F66" i="3"/>
  <c r="F61" i="3"/>
  <c r="F64" i="3"/>
  <c r="F59" i="3"/>
  <c r="F65" i="3"/>
  <c r="F54" i="3"/>
  <c r="F58" i="3"/>
  <c r="F56" i="3"/>
  <c r="F57" i="3"/>
  <c r="F55" i="3"/>
  <c r="F52" i="3"/>
  <c r="F51" i="3"/>
  <c r="F53" i="3"/>
  <c r="L59" i="3"/>
  <c r="L60" i="3"/>
  <c r="L61" i="3"/>
  <c r="L64" i="3"/>
  <c r="L51" i="3"/>
  <c r="L66" i="3"/>
  <c r="L63" i="3"/>
  <c r="L65" i="3"/>
  <c r="L52" i="3"/>
  <c r="L55" i="3"/>
  <c r="L54" i="3"/>
  <c r="L53" i="3"/>
  <c r="L56" i="3"/>
  <c r="L58" i="3"/>
  <c r="L57" i="3"/>
  <c r="L62" i="3"/>
  <c r="J65" i="3"/>
  <c r="J55" i="3"/>
  <c r="J64" i="3"/>
  <c r="J63" i="3"/>
  <c r="J51" i="3"/>
  <c r="J60" i="3"/>
  <c r="J58" i="3"/>
  <c r="J62" i="3"/>
  <c r="J53" i="3"/>
  <c r="J52" i="3"/>
  <c r="J57" i="3"/>
  <c r="J54" i="3"/>
  <c r="J56" i="3"/>
  <c r="J59" i="3"/>
  <c r="J66" i="3"/>
  <c r="J61" i="3"/>
  <c r="M49" i="3"/>
  <c r="L49" i="3"/>
  <c r="I62" i="3"/>
  <c r="I57" i="3"/>
  <c r="I54" i="3"/>
  <c r="I59" i="3"/>
  <c r="I64" i="3"/>
  <c r="I63" i="3"/>
  <c r="I56" i="3"/>
  <c r="I61" i="3"/>
  <c r="I66" i="3"/>
  <c r="I51" i="3"/>
  <c r="I55" i="3"/>
  <c r="I60" i="3"/>
  <c r="I52" i="3"/>
  <c r="I65" i="3"/>
  <c r="I53" i="3"/>
  <c r="I58" i="3"/>
  <c r="K49" i="3"/>
  <c r="K54" i="3"/>
  <c r="K59" i="3"/>
  <c r="K51" i="3"/>
  <c r="K62" i="3"/>
  <c r="K58" i="3"/>
  <c r="K55" i="3"/>
  <c r="K63" i="3"/>
  <c r="K65" i="3"/>
  <c r="K53" i="3"/>
  <c r="K64" i="3"/>
  <c r="K52" i="3"/>
  <c r="K66" i="3"/>
  <c r="K56" i="3"/>
  <c r="K61" i="3"/>
  <c r="K57" i="3"/>
  <c r="K60" i="3"/>
  <c r="I49" i="3"/>
  <c r="J49" i="3"/>
  <c r="M58" i="3"/>
  <c r="M52" i="3"/>
  <c r="M57" i="3"/>
  <c r="M65" i="3"/>
  <c r="M53" i="3"/>
  <c r="M66" i="3"/>
  <c r="M55" i="3"/>
  <c r="M64" i="3"/>
  <c r="M54" i="3"/>
  <c r="M60" i="3"/>
  <c r="M59" i="3"/>
  <c r="M62" i="3"/>
  <c r="M63" i="3"/>
  <c r="M51" i="3"/>
  <c r="M61" i="3"/>
  <c r="M56" i="3"/>
  <c r="E62" i="20"/>
  <c r="E52" i="20"/>
  <c r="E51" i="20"/>
  <c r="E65" i="20"/>
  <c r="E63" i="20"/>
  <c r="E64" i="20"/>
  <c r="E54" i="20"/>
  <c r="E66" i="20"/>
  <c r="E57" i="20"/>
  <c r="E58" i="20"/>
  <c r="E59" i="20"/>
  <c r="E60" i="20"/>
  <c r="E61" i="20"/>
  <c r="E55" i="20"/>
  <c r="E56" i="20"/>
  <c r="E53" i="20"/>
  <c r="G49" i="20"/>
  <c r="D49" i="20"/>
  <c r="D61" i="20"/>
  <c r="D55" i="20"/>
  <c r="D57" i="20"/>
  <c r="D62" i="20"/>
  <c r="D59" i="20"/>
  <c r="D54" i="20"/>
  <c r="D60" i="20"/>
  <c r="D66" i="20"/>
  <c r="D56" i="20"/>
  <c r="D64" i="20"/>
  <c r="D58" i="20"/>
  <c r="D65" i="20"/>
  <c r="D53" i="20"/>
  <c r="D63" i="20"/>
  <c r="D52" i="20"/>
  <c r="D51" i="20"/>
  <c r="E49" i="20"/>
  <c r="G65" i="20"/>
  <c r="G56" i="20"/>
  <c r="G64" i="20"/>
  <c r="G59" i="20"/>
  <c r="G51" i="20"/>
  <c r="G53" i="20"/>
  <c r="G52" i="20"/>
  <c r="G61" i="20"/>
  <c r="G58" i="20"/>
  <c r="G54" i="20"/>
  <c r="G60" i="20"/>
  <c r="G55" i="20"/>
  <c r="G62" i="20"/>
  <c r="G57" i="20"/>
  <c r="G66" i="20"/>
  <c r="G63" i="20"/>
  <c r="F49" i="20"/>
  <c r="H61" i="20"/>
  <c r="H62" i="20"/>
  <c r="H54" i="20"/>
  <c r="H58" i="20"/>
  <c r="H57" i="20"/>
  <c r="H56" i="20"/>
  <c r="H63" i="20"/>
  <c r="H55" i="20"/>
  <c r="H53" i="20"/>
  <c r="H51" i="20"/>
  <c r="H65" i="20"/>
  <c r="H59" i="20"/>
  <c r="H60" i="20"/>
  <c r="H64" i="20"/>
  <c r="H66" i="20"/>
  <c r="H52" i="20"/>
  <c r="H49" i="20"/>
  <c r="F59" i="20"/>
  <c r="F61" i="20"/>
  <c r="F64" i="20"/>
  <c r="F65" i="20"/>
  <c r="F66" i="20"/>
  <c r="F57" i="20"/>
  <c r="F56" i="20"/>
  <c r="F60" i="20"/>
  <c r="F53" i="20"/>
  <c r="F51" i="20"/>
  <c r="F63" i="20"/>
  <c r="F52" i="20"/>
  <c r="F58" i="20"/>
  <c r="F62" i="20"/>
  <c r="F55" i="20"/>
  <c r="F54" i="20"/>
  <c r="F55" i="21"/>
  <c r="F54" i="21"/>
  <c r="F62" i="21"/>
  <c r="F58" i="21"/>
  <c r="F63" i="21"/>
  <c r="F52" i="21"/>
  <c r="F59" i="21"/>
  <c r="F64" i="21"/>
  <c r="F53" i="21"/>
  <c r="F66" i="21"/>
  <c r="F51" i="21"/>
  <c r="F65" i="21"/>
  <c r="F57" i="21"/>
  <c r="F61" i="21"/>
  <c r="F56" i="21"/>
  <c r="F60" i="21"/>
  <c r="G49" i="21"/>
  <c r="E49" i="21"/>
  <c r="G57" i="21"/>
  <c r="G51" i="21"/>
  <c r="G53" i="21"/>
  <c r="G59" i="21"/>
  <c r="G60" i="21"/>
  <c r="G61" i="21"/>
  <c r="G62" i="21"/>
  <c r="G66" i="21"/>
  <c r="G52" i="21"/>
  <c r="G65" i="21"/>
  <c r="G58" i="21"/>
  <c r="G55" i="21"/>
  <c r="G54" i="21"/>
  <c r="G56" i="21"/>
  <c r="G64" i="21"/>
  <c r="G63" i="21"/>
  <c r="E54" i="21"/>
  <c r="E56" i="21"/>
  <c r="E63" i="21"/>
  <c r="E53" i="21"/>
  <c r="E66" i="21"/>
  <c r="E51" i="21"/>
  <c r="E65" i="21"/>
  <c r="E64" i="21"/>
  <c r="E55" i="21"/>
  <c r="E58" i="21"/>
  <c r="E61" i="21"/>
  <c r="E59" i="21"/>
  <c r="E62" i="21"/>
  <c r="E52" i="21"/>
  <c r="E60" i="21"/>
  <c r="E57" i="21"/>
  <c r="F49" i="21"/>
  <c r="D49" i="21"/>
  <c r="D65" i="21"/>
  <c r="D54" i="21"/>
  <c r="D66" i="21"/>
  <c r="D63" i="21"/>
  <c r="D59" i="21"/>
  <c r="D55" i="21"/>
  <c r="D60" i="21"/>
  <c r="D53" i="21"/>
  <c r="D51" i="21"/>
  <c r="D61" i="21"/>
  <c r="D56" i="21"/>
  <c r="D62" i="21"/>
  <c r="D52" i="21"/>
  <c r="D64" i="21"/>
  <c r="D57" i="21"/>
  <c r="D58" i="21"/>
  <c r="H62" i="21"/>
  <c r="H52" i="21"/>
  <c r="H65" i="21"/>
  <c r="H58" i="21"/>
  <c r="H54" i="21"/>
  <c r="H61" i="21"/>
  <c r="H64" i="21"/>
  <c r="H63" i="21"/>
  <c r="H56" i="21"/>
  <c r="H59" i="21"/>
  <c r="H66" i="21"/>
  <c r="H51" i="21"/>
  <c r="H53" i="21"/>
  <c r="H55" i="21"/>
  <c r="H60" i="21"/>
  <c r="H57" i="21"/>
  <c r="H49" i="21"/>
  <c r="K55" i="19"/>
  <c r="K54" i="19"/>
  <c r="K60" i="19"/>
  <c r="K62" i="19"/>
  <c r="K56" i="19"/>
  <c r="K63" i="19"/>
  <c r="K58" i="19"/>
  <c r="K64" i="19"/>
  <c r="K52" i="19"/>
  <c r="K53" i="19"/>
  <c r="K57" i="19"/>
  <c r="K59" i="19"/>
  <c r="K51" i="19"/>
  <c r="K65" i="19"/>
  <c r="K66" i="19"/>
  <c r="K61" i="19"/>
  <c r="I64" i="19"/>
  <c r="I51" i="19"/>
  <c r="I65" i="19"/>
  <c r="I55" i="19"/>
  <c r="I63" i="19"/>
  <c r="I57" i="19"/>
  <c r="I52" i="19"/>
  <c r="I56" i="19"/>
  <c r="I60" i="19"/>
  <c r="I61" i="19"/>
  <c r="I66" i="19"/>
  <c r="I53" i="19"/>
  <c r="I62" i="19"/>
  <c r="I54" i="19"/>
  <c r="I59" i="19"/>
  <c r="I58" i="19"/>
  <c r="J49" i="19"/>
  <c r="L63" i="19"/>
  <c r="L55" i="19"/>
  <c r="L53" i="19"/>
  <c r="L65" i="19"/>
  <c r="L51" i="19"/>
  <c r="L66" i="19"/>
  <c r="L60" i="19"/>
  <c r="L61" i="19"/>
  <c r="L52" i="19"/>
  <c r="L57" i="19"/>
  <c r="L64" i="19"/>
  <c r="L54" i="19"/>
  <c r="L59" i="19"/>
  <c r="L56" i="19"/>
  <c r="L58" i="19"/>
  <c r="L62" i="19"/>
  <c r="L49" i="19"/>
  <c r="M61" i="19"/>
  <c r="M55" i="19"/>
  <c r="M59" i="19"/>
  <c r="M52" i="19"/>
  <c r="M62" i="19"/>
  <c r="M54" i="19"/>
  <c r="M58" i="19"/>
  <c r="M64" i="19"/>
  <c r="M57" i="19"/>
  <c r="M51" i="19"/>
  <c r="M66" i="19"/>
  <c r="M65" i="19"/>
  <c r="M56" i="19"/>
  <c r="M53" i="19"/>
  <c r="M63" i="19"/>
  <c r="M60" i="19"/>
  <c r="K49" i="19"/>
  <c r="I49" i="19"/>
  <c r="M49" i="19"/>
  <c r="J65" i="19"/>
  <c r="J64" i="19"/>
  <c r="J54" i="19"/>
  <c r="J60" i="19"/>
  <c r="J61" i="19"/>
  <c r="J56" i="19"/>
  <c r="J53" i="19"/>
  <c r="J62" i="19"/>
  <c r="J59" i="19"/>
  <c r="J66" i="19"/>
  <c r="J52" i="19"/>
  <c r="J51" i="19"/>
  <c r="J57" i="19"/>
  <c r="J58" i="19"/>
  <c r="J63" i="19"/>
  <c r="J55" i="19"/>
  <c r="D54" i="19"/>
  <c r="D55" i="19"/>
  <c r="D60" i="19"/>
  <c r="D53" i="19"/>
  <c r="D61" i="19"/>
  <c r="D64" i="19"/>
  <c r="D62" i="19"/>
  <c r="D58" i="19"/>
  <c r="D63" i="19"/>
  <c r="D57" i="19"/>
  <c r="D65" i="19"/>
  <c r="D51" i="19"/>
  <c r="D66" i="19"/>
  <c r="D56" i="19"/>
  <c r="D52" i="19"/>
  <c r="D59" i="19"/>
  <c r="F49" i="19"/>
  <c r="E61" i="19"/>
  <c r="E51" i="19"/>
  <c r="E55" i="19"/>
  <c r="E64" i="19"/>
  <c r="E63" i="19"/>
  <c r="E66" i="19"/>
  <c r="E59" i="19"/>
  <c r="E53" i="19"/>
  <c r="E62" i="19"/>
  <c r="E54" i="19"/>
  <c r="E57" i="19"/>
  <c r="E56" i="19"/>
  <c r="E52" i="19"/>
  <c r="E58" i="19"/>
  <c r="E65" i="19"/>
  <c r="E60" i="19"/>
  <c r="F60" i="19"/>
  <c r="F59" i="19"/>
  <c r="F62" i="19"/>
  <c r="F61" i="19"/>
  <c r="F55" i="19"/>
  <c r="F65" i="19"/>
  <c r="F57" i="19"/>
  <c r="F53" i="19"/>
  <c r="F63" i="19"/>
  <c r="F58" i="19"/>
  <c r="F64" i="19"/>
  <c r="F56" i="19"/>
  <c r="F54" i="19"/>
  <c r="F52" i="19"/>
  <c r="F51" i="19"/>
  <c r="F66" i="19"/>
  <c r="E49" i="19"/>
  <c r="G66" i="19"/>
  <c r="G52" i="19"/>
  <c r="G65" i="19"/>
  <c r="G60" i="19"/>
  <c r="G62" i="19"/>
  <c r="G63" i="19"/>
  <c r="G57" i="19"/>
  <c r="G53" i="19"/>
  <c r="G54" i="19"/>
  <c r="G59" i="19"/>
  <c r="G64" i="19"/>
  <c r="G56" i="19"/>
  <c r="G55" i="19"/>
  <c r="G51" i="19"/>
  <c r="G58" i="19"/>
  <c r="G61" i="19"/>
  <c r="H49" i="19"/>
  <c r="D49" i="19"/>
  <c r="H51" i="19"/>
  <c r="H56" i="19"/>
  <c r="H52" i="19"/>
  <c r="H53" i="19"/>
  <c r="H63" i="19"/>
  <c r="H65" i="19"/>
  <c r="H62" i="19"/>
  <c r="H55" i="19"/>
  <c r="H59" i="19"/>
  <c r="H54" i="19"/>
  <c r="H66" i="19"/>
  <c r="H60" i="19"/>
  <c r="H64" i="19"/>
  <c r="H58" i="19"/>
  <c r="H57" i="19"/>
  <c r="H61" i="19"/>
  <c r="G49" i="19"/>
  <c r="I49" i="20"/>
  <c r="J52" i="20"/>
  <c r="J60" i="20"/>
  <c r="J57" i="20"/>
  <c r="J65" i="20"/>
  <c r="J63" i="20"/>
  <c r="J66" i="20"/>
  <c r="J59" i="20"/>
  <c r="J64" i="20"/>
  <c r="J58" i="20"/>
  <c r="J53" i="20"/>
  <c r="J55" i="20"/>
  <c r="J56" i="20"/>
  <c r="J62" i="20"/>
  <c r="J54" i="20"/>
  <c r="J61" i="20"/>
  <c r="J51" i="20"/>
  <c r="K49" i="20"/>
  <c r="L64" i="20"/>
  <c r="L60" i="20"/>
  <c r="L65" i="20"/>
  <c r="L54" i="20"/>
  <c r="L51" i="20"/>
  <c r="L53" i="20"/>
  <c r="L57" i="20"/>
  <c r="L52" i="20"/>
  <c r="L62" i="20"/>
  <c r="L61" i="20"/>
  <c r="L59" i="20"/>
  <c r="L58" i="20"/>
  <c r="L56" i="20"/>
  <c r="L66" i="20"/>
  <c r="L63" i="20"/>
  <c r="L55" i="20"/>
  <c r="L49" i="20"/>
  <c r="M49" i="20"/>
  <c r="J49" i="20"/>
  <c r="I52" i="20"/>
  <c r="I59" i="20"/>
  <c r="I57" i="20"/>
  <c r="I63" i="20"/>
  <c r="I61" i="20"/>
  <c r="I62" i="20"/>
  <c r="I54" i="20"/>
  <c r="I64" i="20"/>
  <c r="I58" i="20"/>
  <c r="I65" i="20"/>
  <c r="I51" i="20"/>
  <c r="I53" i="20"/>
  <c r="I55" i="20"/>
  <c r="I56" i="20"/>
  <c r="I66" i="20"/>
  <c r="I60" i="20"/>
  <c r="M66" i="20"/>
  <c r="M55" i="20"/>
  <c r="M65" i="20"/>
  <c r="M53" i="20"/>
  <c r="M62" i="20"/>
  <c r="M51" i="20"/>
  <c r="M57" i="20"/>
  <c r="M58" i="20"/>
  <c r="M61" i="20"/>
  <c r="M60" i="20"/>
  <c r="M63" i="20"/>
  <c r="M54" i="20"/>
  <c r="M59" i="20"/>
  <c r="M64" i="20"/>
  <c r="M56" i="20"/>
  <c r="M52" i="20"/>
  <c r="K63" i="20"/>
  <c r="K51" i="20"/>
  <c r="K58" i="20"/>
  <c r="K65" i="20"/>
  <c r="K54" i="20"/>
  <c r="K64" i="20"/>
  <c r="K53" i="20"/>
  <c r="K66" i="20"/>
  <c r="K52" i="20"/>
  <c r="K61" i="20"/>
  <c r="K59" i="20"/>
  <c r="K57" i="20"/>
  <c r="K60" i="20"/>
  <c r="K55" i="20"/>
  <c r="K56" i="20"/>
  <c r="K62" i="20"/>
  <c r="M49" i="21"/>
  <c r="J56" i="21"/>
  <c r="J57" i="21"/>
  <c r="J59" i="21"/>
  <c r="J64" i="21"/>
  <c r="J66" i="21"/>
  <c r="J51" i="21"/>
  <c r="J62" i="21"/>
  <c r="J55" i="21"/>
  <c r="J53" i="21"/>
  <c r="J60" i="21"/>
  <c r="J65" i="21"/>
  <c r="J54" i="21"/>
  <c r="J52" i="21"/>
  <c r="J63" i="21"/>
  <c r="J58" i="21"/>
  <c r="J61" i="21"/>
  <c r="K49" i="21"/>
  <c r="I49" i="21"/>
  <c r="L62" i="21"/>
  <c r="L57" i="21"/>
  <c r="L56" i="21"/>
  <c r="L55" i="21"/>
  <c r="L59" i="21"/>
  <c r="L51" i="21"/>
  <c r="L64" i="21"/>
  <c r="L58" i="21"/>
  <c r="L66" i="21"/>
  <c r="L54" i="21"/>
  <c r="L65" i="21"/>
  <c r="L52" i="21"/>
  <c r="L60" i="21"/>
  <c r="L61" i="21"/>
  <c r="L53" i="21"/>
  <c r="L63" i="21"/>
  <c r="J49" i="21"/>
  <c r="I66" i="21"/>
  <c r="I54" i="21"/>
  <c r="I65" i="21"/>
  <c r="I59" i="21"/>
  <c r="I63" i="21"/>
  <c r="I51" i="21"/>
  <c r="I62" i="21"/>
  <c r="I57" i="21"/>
  <c r="I60" i="21"/>
  <c r="I58" i="21"/>
  <c r="I53" i="21"/>
  <c r="I52" i="21"/>
  <c r="I56" i="21"/>
  <c r="I61" i="21"/>
  <c r="I64" i="21"/>
  <c r="I55" i="21"/>
  <c r="M63" i="21"/>
  <c r="M55" i="21"/>
  <c r="M65" i="21"/>
  <c r="M54" i="21"/>
  <c r="M51" i="21"/>
  <c r="M53" i="21"/>
  <c r="M60" i="21"/>
  <c r="M59" i="21"/>
  <c r="M66" i="21"/>
  <c r="M52" i="21"/>
  <c r="M61" i="21"/>
  <c r="M56" i="21"/>
  <c r="M57" i="21"/>
  <c r="M62" i="21"/>
  <c r="M58" i="21"/>
  <c r="M64" i="21"/>
  <c r="L49" i="21"/>
  <c r="K57" i="21"/>
  <c r="K55" i="21"/>
  <c r="K62" i="21"/>
  <c r="K63" i="21"/>
  <c r="K60" i="21"/>
  <c r="K52" i="21"/>
  <c r="K61" i="21"/>
  <c r="K54" i="21"/>
  <c r="K64" i="21"/>
  <c r="K56" i="21"/>
  <c r="K65" i="21"/>
  <c r="K58" i="21"/>
  <c r="K66" i="21"/>
  <c r="K53" i="21"/>
  <c r="K59" i="21"/>
  <c r="K51" i="21"/>
  <c r="M49" i="17"/>
  <c r="K64" i="17"/>
  <c r="K56" i="17"/>
  <c r="K51" i="17"/>
  <c r="K66" i="17"/>
  <c r="K62" i="17"/>
  <c r="K60" i="17"/>
  <c r="K58" i="17"/>
  <c r="K53" i="17"/>
  <c r="K54" i="17"/>
  <c r="K63" i="17"/>
  <c r="K55" i="17"/>
  <c r="K61" i="17"/>
  <c r="K57" i="17"/>
  <c r="K59" i="17"/>
  <c r="K65" i="17"/>
  <c r="K52" i="17"/>
  <c r="I49" i="17"/>
  <c r="J56" i="17"/>
  <c r="J58" i="17"/>
  <c r="J54" i="17"/>
  <c r="J60" i="17"/>
  <c r="J64" i="17"/>
  <c r="J66" i="17"/>
  <c r="J52" i="17"/>
  <c r="J57" i="17"/>
  <c r="J63" i="17"/>
  <c r="J62" i="17"/>
  <c r="J65" i="17"/>
  <c r="J61" i="17"/>
  <c r="J51" i="17"/>
  <c r="J55" i="17"/>
  <c r="J59" i="17"/>
  <c r="J53" i="17"/>
  <c r="J49" i="17"/>
  <c r="I62" i="17"/>
  <c r="I66" i="17"/>
  <c r="I60" i="17"/>
  <c r="I63" i="17"/>
  <c r="I58" i="17"/>
  <c r="I57" i="17"/>
  <c r="I59" i="17"/>
  <c r="I51" i="17"/>
  <c r="I54" i="17"/>
  <c r="I64" i="17"/>
  <c r="I52" i="17"/>
  <c r="I65" i="17"/>
  <c r="I56" i="17"/>
  <c r="I53" i="17"/>
  <c r="I61" i="17"/>
  <c r="I55" i="17"/>
  <c r="K49" i="17"/>
  <c r="L49" i="17"/>
  <c r="M52" i="17"/>
  <c r="M62" i="17"/>
  <c r="M65" i="17"/>
  <c r="M54" i="17"/>
  <c r="M56" i="17"/>
  <c r="M51" i="17"/>
  <c r="M57" i="17"/>
  <c r="M61" i="17"/>
  <c r="M64" i="17"/>
  <c r="M58" i="17"/>
  <c r="M59" i="17"/>
  <c r="M66" i="17"/>
  <c r="M55" i="17"/>
  <c r="M63" i="17"/>
  <c r="M53" i="17"/>
  <c r="M60" i="17"/>
  <c r="L64" i="17"/>
  <c r="L59" i="17"/>
  <c r="L55" i="17"/>
  <c r="L58" i="17"/>
  <c r="L57" i="17"/>
  <c r="L60" i="17"/>
  <c r="L65" i="17"/>
  <c r="L54" i="17"/>
  <c r="L56" i="17"/>
  <c r="L66" i="17"/>
  <c r="L51" i="17"/>
  <c r="L52" i="17"/>
  <c r="L62" i="17"/>
  <c r="L53" i="17"/>
  <c r="L61" i="17"/>
  <c r="L63" i="17"/>
  <c r="I303" i="16" a="1"/>
  <c r="I303" i="16" s="1"/>
  <c r="I304" i="16" s="1" a="1"/>
  <c r="I304" i="16" s="1"/>
  <c r="E304" i="16" a="1"/>
  <c r="E304" i="16" s="1"/>
  <c r="E305" i="16" s="1" a="1"/>
  <c r="E305" i="16" s="1"/>
  <c r="A25" i="16" a="1"/>
  <c r="A25" i="16" s="1"/>
  <c r="A1" i="11"/>
  <c r="I305" i="16" l="1" a="1"/>
  <c r="I305" i="16" s="1"/>
  <c r="I306" i="16" s="1" a="1"/>
  <c r="I306" i="16" s="1"/>
  <c r="E306" i="16" a="1"/>
  <c r="E306" i="16" s="1"/>
  <c r="E307" i="16" s="1" a="1"/>
  <c r="E307" i="16" s="1"/>
  <c r="A26" i="16" a="1"/>
  <c r="A26" i="16" s="1"/>
  <c r="A1" i="12"/>
  <c r="I307" i="16" l="1" a="1"/>
  <c r="I307" i="16" s="1"/>
  <c r="I308" i="16" s="1" a="1"/>
  <c r="I308" i="16" s="1"/>
  <c r="I309" i="16" s="1" a="1"/>
  <c r="I309" i="16" s="1"/>
  <c r="I310" i="16" s="1" a="1"/>
  <c r="I310" i="16" s="1"/>
  <c r="I311" i="16" s="1" a="1"/>
  <c r="I311" i="16" s="1"/>
  <c r="I312" i="16" s="1" a="1"/>
  <c r="I312" i="16" s="1"/>
  <c r="I313" i="16" s="1" a="1"/>
  <c r="I313" i="16" s="1"/>
  <c r="I314" i="16" s="1" a="1"/>
  <c r="I314" i="16" s="1"/>
  <c r="I315" i="16" s="1" a="1"/>
  <c r="I315" i="16" s="1"/>
  <c r="I316" i="16" s="1" a="1"/>
  <c r="I316" i="16" s="1"/>
  <c r="I317" i="16" s="1" a="1"/>
  <c r="I317" i="16" s="1"/>
  <c r="I318" i="16" s="1" a="1"/>
  <c r="I318" i="16" s="1"/>
  <c r="I319" i="16" s="1" a="1"/>
  <c r="I319" i="16" s="1"/>
  <c r="I320" i="16" s="1" a="1"/>
  <c r="I320" i="16" s="1"/>
  <c r="I321" i="16" s="1" a="1"/>
  <c r="I321" i="16" s="1"/>
  <c r="I322" i="16" s="1" a="1"/>
  <c r="I322" i="16" s="1"/>
  <c r="I323" i="16" s="1" a="1"/>
  <c r="I323" i="16" s="1"/>
  <c r="I324" i="16" s="1" a="1"/>
  <c r="I324" i="16" s="1"/>
  <c r="I325" i="16" s="1" a="1"/>
  <c r="I325" i="16" s="1"/>
  <c r="I326" i="16" s="1" a="1"/>
  <c r="I326" i="16" s="1"/>
  <c r="I327" i="16" s="1" a="1"/>
  <c r="I327" i="16" s="1"/>
  <c r="I328" i="16" s="1" a="1"/>
  <c r="I328" i="16" s="1"/>
  <c r="I329" i="16" s="1" a="1"/>
  <c r="I329" i="16" s="1"/>
  <c r="I330" i="16" s="1" a="1"/>
  <c r="I330" i="16" s="1"/>
  <c r="I331" i="16" s="1" a="1"/>
  <c r="I331" i="16" s="1"/>
  <c r="I332" i="16" s="1" a="1"/>
  <c r="I332" i="16" s="1"/>
  <c r="I333" i="16" s="1" a="1"/>
  <c r="I333" i="16" s="1"/>
  <c r="I334" i="16" s="1" a="1"/>
  <c r="I334" i="16" s="1"/>
  <c r="I335" i="16" s="1" a="1"/>
  <c r="I335" i="16" s="1"/>
  <c r="I336" i="16" s="1" a="1"/>
  <c r="I336" i="16" s="1"/>
  <c r="I337" i="16" s="1" a="1"/>
  <c r="I337" i="16" s="1"/>
  <c r="I338" i="16" s="1" a="1"/>
  <c r="I338" i="16" s="1"/>
  <c r="I339" i="16" s="1" a="1"/>
  <c r="I339" i="16" s="1"/>
  <c r="I340" i="16" s="1" a="1"/>
  <c r="I340" i="16" s="1"/>
  <c r="I341" i="16" s="1" a="1"/>
  <c r="I341" i="16" s="1"/>
  <c r="I342" i="16" s="1" a="1"/>
  <c r="I342" i="16" s="1"/>
  <c r="I343" i="16" s="1" a="1"/>
  <c r="I343" i="16" s="1"/>
  <c r="I344" i="16" s="1" a="1"/>
  <c r="I344" i="16" s="1"/>
  <c r="I345" i="16" s="1" a="1"/>
  <c r="I345" i="16" s="1"/>
  <c r="I346" i="16" s="1" a="1"/>
  <c r="I346" i="16" s="1"/>
  <c r="I347" i="16" s="1" a="1"/>
  <c r="I347" i="16" s="1"/>
  <c r="I348" i="16" s="1" a="1"/>
  <c r="I348" i="16" s="1"/>
  <c r="I349" i="16" s="1" a="1"/>
  <c r="I349" i="16" s="1"/>
  <c r="I350" i="16" s="1" a="1"/>
  <c r="I350" i="16" s="1"/>
  <c r="I351" i="16" s="1" a="1"/>
  <c r="I351" i="16" s="1"/>
  <c r="I352" i="16" s="1" a="1"/>
  <c r="I352" i="16" s="1"/>
  <c r="I353" i="16" s="1" a="1"/>
  <c r="I353" i="16" s="1"/>
  <c r="I354" i="16" s="1" a="1"/>
  <c r="I354" i="16" s="1"/>
  <c r="I355" i="16" s="1" a="1"/>
  <c r="I355" i="16" s="1"/>
  <c r="I356" i="16" s="1" a="1"/>
  <c r="I356" i="16" s="1"/>
  <c r="I357" i="16" s="1" a="1"/>
  <c r="I357" i="16" s="1"/>
  <c r="I358" i="16" s="1" a="1"/>
  <c r="I358" i="16" s="1"/>
  <c r="I359" i="16" s="1" a="1"/>
  <c r="I359" i="16" s="1"/>
  <c r="I360" i="16" s="1" a="1"/>
  <c r="I360" i="16" s="1"/>
  <c r="I361" i="16" s="1" a="1"/>
  <c r="I361" i="16" s="1"/>
  <c r="I362" i="16" s="1" a="1"/>
  <c r="I362" i="16" s="1"/>
  <c r="I363" i="16" s="1" a="1"/>
  <c r="I363" i="16" s="1"/>
  <c r="I364" i="16" s="1" a="1"/>
  <c r="I364" i="16" s="1"/>
  <c r="I365" i="16" s="1" a="1"/>
  <c r="I365" i="16" s="1"/>
  <c r="I366" i="16" s="1" a="1"/>
  <c r="I366" i="16" s="1"/>
  <c r="I367" i="16" s="1" a="1"/>
  <c r="I367" i="16" s="1"/>
  <c r="I368" i="16" s="1" a="1"/>
  <c r="I368" i="16" s="1"/>
  <c r="I369" i="16" s="1" a="1"/>
  <c r="I369" i="16" s="1"/>
  <c r="I370" i="16" s="1" a="1"/>
  <c r="I370" i="16" s="1"/>
  <c r="I371" i="16" s="1" a="1"/>
  <c r="I371" i="16" s="1"/>
  <c r="I372" i="16" s="1" a="1"/>
  <c r="I372" i="16" s="1"/>
  <c r="I373" i="16" s="1" a="1"/>
  <c r="I373" i="16" s="1"/>
  <c r="I374" i="16" s="1" a="1"/>
  <c r="I374" i="16" s="1"/>
  <c r="I375" i="16" s="1" a="1"/>
  <c r="I375" i="16" s="1"/>
  <c r="I376" i="16" s="1" a="1"/>
  <c r="I376" i="16" s="1"/>
  <c r="I377" i="16" s="1" a="1"/>
  <c r="I377" i="16" s="1"/>
  <c r="I378" i="16" s="1" a="1"/>
  <c r="I378" i="16" s="1"/>
  <c r="I379" i="16" s="1" a="1"/>
  <c r="I379" i="16" s="1"/>
  <c r="I380" i="16" s="1" a="1"/>
  <c r="I380" i="16" s="1"/>
  <c r="I381" i="16" s="1" a="1"/>
  <c r="I381" i="16" s="1"/>
  <c r="I382" i="16" s="1" a="1"/>
  <c r="I382" i="16" s="1"/>
  <c r="I383" i="16" s="1" a="1"/>
  <c r="I383" i="16" s="1"/>
  <c r="I384" i="16" s="1" a="1"/>
  <c r="I384" i="16" s="1"/>
  <c r="I385" i="16" s="1" a="1"/>
  <c r="I385" i="16" s="1"/>
  <c r="I386" i="16" s="1" a="1"/>
  <c r="I386" i="16" s="1"/>
  <c r="I387" i="16" s="1" a="1"/>
  <c r="I387" i="16" s="1"/>
  <c r="I388" i="16" s="1" a="1"/>
  <c r="I388" i="16" s="1"/>
  <c r="I389" i="16" s="1" a="1"/>
  <c r="I389" i="16" s="1"/>
  <c r="I390" i="16" s="1" a="1"/>
  <c r="I390" i="16" s="1"/>
  <c r="I391" i="16" s="1" a="1"/>
  <c r="I391" i="16" s="1"/>
  <c r="I392" i="16" s="1" a="1"/>
  <c r="I392" i="16" s="1"/>
  <c r="I393" i="16" s="1" a="1"/>
  <c r="I393" i="16" s="1"/>
  <c r="I394" i="16" s="1" a="1"/>
  <c r="I394" i="16" s="1"/>
  <c r="I395" i="16" s="1" a="1"/>
  <c r="I395" i="16" s="1"/>
  <c r="I396" i="16" s="1" a="1"/>
  <c r="I396" i="16" s="1"/>
  <c r="I397" i="16" s="1" a="1"/>
  <c r="I397" i="16" s="1"/>
  <c r="I398" i="16" s="1" a="1"/>
  <c r="I398" i="16" s="1"/>
  <c r="I399" i="16" s="1" a="1"/>
  <c r="I399" i="16" s="1"/>
  <c r="I400" i="16" s="1" a="1"/>
  <c r="I400" i="16" s="1"/>
  <c r="I401" i="16" s="1" a="1"/>
  <c r="I401" i="16" s="1"/>
  <c r="I402" i="16" s="1" a="1"/>
  <c r="I402" i="16" s="1"/>
  <c r="I403" i="16" s="1" a="1"/>
  <c r="I403" i="16" s="1"/>
  <c r="I404" i="16" s="1" a="1"/>
  <c r="I404" i="16" s="1"/>
  <c r="I405" i="16" s="1" a="1"/>
  <c r="I405" i="16" s="1"/>
  <c r="I406" i="16" s="1" a="1"/>
  <c r="I406" i="16" s="1"/>
  <c r="I407" i="16" s="1" a="1"/>
  <c r="I407" i="16" s="1"/>
  <c r="I408" i="16" s="1" a="1"/>
  <c r="I408" i="16" s="1"/>
  <c r="I409" i="16" s="1" a="1"/>
  <c r="I409" i="16" s="1"/>
  <c r="I410" i="16" s="1" a="1"/>
  <c r="I410" i="16" s="1"/>
  <c r="I411" i="16" s="1" a="1"/>
  <c r="I411" i="16" s="1"/>
  <c r="I412" i="16" s="1" a="1"/>
  <c r="I412" i="16" s="1"/>
  <c r="I413" i="16" s="1" a="1"/>
  <c r="I413" i="16" s="1"/>
  <c r="I414" i="16" s="1" a="1"/>
  <c r="I414" i="16" s="1"/>
  <c r="I415" i="16" s="1" a="1"/>
  <c r="I415" i="16" s="1"/>
  <c r="I416" i="16" s="1" a="1"/>
  <c r="I416" i="16" s="1"/>
  <c r="I417" i="16" s="1" a="1"/>
  <c r="I417" i="16" s="1"/>
  <c r="I418" i="16" s="1" a="1"/>
  <c r="I418" i="16" s="1"/>
  <c r="I419" i="16" s="1" a="1"/>
  <c r="I419" i="16" s="1"/>
  <c r="I420" i="16" s="1" a="1"/>
  <c r="I420" i="16" s="1"/>
  <c r="I421" i="16" s="1" a="1"/>
  <c r="I421" i="16" s="1"/>
  <c r="I422" i="16" s="1" a="1"/>
  <c r="I422" i="16" s="1"/>
  <c r="I423" i="16" s="1" a="1"/>
  <c r="I423" i="16" s="1"/>
  <c r="I424" i="16" s="1" a="1"/>
  <c r="I424" i="16" s="1"/>
  <c r="I425" i="16" s="1" a="1"/>
  <c r="I425" i="16" s="1"/>
  <c r="I426" i="16" s="1" a="1"/>
  <c r="I426" i="16" s="1"/>
  <c r="I427" i="16" s="1" a="1"/>
  <c r="I427" i="16" s="1"/>
  <c r="I428" i="16" s="1" a="1"/>
  <c r="I428" i="16" s="1"/>
  <c r="I429" i="16" s="1" a="1"/>
  <c r="I429" i="16" s="1"/>
  <c r="I430" i="16" s="1" a="1"/>
  <c r="I430" i="16" s="1"/>
  <c r="I431" i="16" s="1" a="1"/>
  <c r="I431" i="16" s="1"/>
  <c r="I432" i="16" s="1" a="1"/>
  <c r="I432" i="16" s="1"/>
  <c r="I433" i="16" s="1" a="1"/>
  <c r="I433" i="16" s="1"/>
  <c r="I434" i="16" s="1" a="1"/>
  <c r="I434" i="16" s="1"/>
  <c r="I435" i="16" s="1" a="1"/>
  <c r="I435" i="16" s="1"/>
  <c r="I436" i="16" s="1" a="1"/>
  <c r="I436" i="16" s="1"/>
  <c r="I437" i="16" s="1" a="1"/>
  <c r="I437" i="16" s="1"/>
  <c r="I438" i="16" s="1" a="1"/>
  <c r="I438" i="16" s="1"/>
  <c r="I439" i="16" s="1" a="1"/>
  <c r="I439" i="16" s="1"/>
  <c r="I440" i="16" s="1" a="1"/>
  <c r="I440" i="16" s="1"/>
  <c r="I441" i="16" s="1" a="1"/>
  <c r="I441" i="16" s="1"/>
  <c r="I442" i="16" s="1" a="1"/>
  <c r="I442" i="16" s="1"/>
  <c r="I443" i="16" s="1" a="1"/>
  <c r="I443" i="16" s="1"/>
  <c r="I444" i="16" s="1" a="1"/>
  <c r="I444" i="16" s="1"/>
  <c r="I445" i="16" s="1" a="1"/>
  <c r="I445" i="16" s="1"/>
  <c r="I446" i="16" s="1" a="1"/>
  <c r="I446" i="16" s="1"/>
  <c r="I447" i="16" s="1" a="1"/>
  <c r="I447" i="16" s="1"/>
  <c r="I448" i="16" s="1" a="1"/>
  <c r="I448" i="16" s="1"/>
  <c r="I449" i="16" s="1" a="1"/>
  <c r="I449" i="16" s="1"/>
  <c r="I450" i="16" s="1" a="1"/>
  <c r="I450" i="16" s="1"/>
  <c r="E308" i="16" a="1"/>
  <c r="E308" i="16" s="1"/>
  <c r="E309" i="16" s="1" a="1"/>
  <c r="E309" i="16" s="1"/>
  <c r="E310" i="16" s="1" a="1"/>
  <c r="E310" i="16" s="1"/>
  <c r="E311" i="16" s="1" a="1"/>
  <c r="E311" i="16" s="1"/>
  <c r="E312" i="16" s="1" a="1"/>
  <c r="E312" i="16" s="1"/>
  <c r="E313" i="16" s="1" a="1"/>
  <c r="E313" i="16" s="1"/>
  <c r="E314" i="16" s="1" a="1"/>
  <c r="E314" i="16" s="1"/>
  <c r="E315" i="16" s="1" a="1"/>
  <c r="E315" i="16" s="1"/>
  <c r="E316" i="16" s="1" a="1"/>
  <c r="E316" i="16" s="1"/>
  <c r="E317" i="16" s="1" a="1"/>
  <c r="E317" i="16" s="1"/>
  <c r="E318" i="16" s="1" a="1"/>
  <c r="E318" i="16" s="1"/>
  <c r="E319" i="16" s="1" a="1"/>
  <c r="E319" i="16" s="1"/>
  <c r="E320" i="16" s="1" a="1"/>
  <c r="E320" i="16" s="1"/>
  <c r="E321" i="16" s="1" a="1"/>
  <c r="E321" i="16" s="1"/>
  <c r="E322" i="16" s="1" a="1"/>
  <c r="E322" i="16" s="1"/>
  <c r="E323" i="16" s="1" a="1"/>
  <c r="E323" i="16" s="1"/>
  <c r="E324" i="16" s="1" a="1"/>
  <c r="E324" i="16" s="1"/>
  <c r="E325" i="16" s="1" a="1"/>
  <c r="E325" i="16" s="1"/>
  <c r="E326" i="16" s="1" a="1"/>
  <c r="E326" i="16" s="1"/>
  <c r="E327" i="16" s="1" a="1"/>
  <c r="E327" i="16" s="1"/>
  <c r="E328" i="16" s="1" a="1"/>
  <c r="E328" i="16" s="1"/>
  <c r="E329" i="16" s="1" a="1"/>
  <c r="E329" i="16" s="1"/>
  <c r="E330" i="16" s="1" a="1"/>
  <c r="E330" i="16" s="1"/>
  <c r="E331" i="16" s="1" a="1"/>
  <c r="E331" i="16" s="1"/>
  <c r="E332" i="16" s="1" a="1"/>
  <c r="E332" i="16" s="1"/>
  <c r="E333" i="16" s="1" a="1"/>
  <c r="E333" i="16" s="1"/>
  <c r="E334" i="16" s="1" a="1"/>
  <c r="E334" i="16" s="1"/>
  <c r="E335" i="16" s="1" a="1"/>
  <c r="E335" i="16" s="1"/>
  <c r="E336" i="16" s="1" a="1"/>
  <c r="E336" i="16" s="1"/>
  <c r="E337" i="16" s="1" a="1"/>
  <c r="E337" i="16" s="1"/>
  <c r="E338" i="16" s="1" a="1"/>
  <c r="E338" i="16" s="1"/>
  <c r="E339" i="16" s="1" a="1"/>
  <c r="E339" i="16" s="1"/>
  <c r="E340" i="16" s="1" a="1"/>
  <c r="E340" i="16" s="1"/>
  <c r="E341" i="16" s="1" a="1"/>
  <c r="E341" i="16" s="1"/>
  <c r="E342" i="16" s="1" a="1"/>
  <c r="E342" i="16" s="1"/>
  <c r="E343" i="16" s="1" a="1"/>
  <c r="E343" i="16" s="1"/>
  <c r="E344" i="16" s="1" a="1"/>
  <c r="E344" i="16" s="1"/>
  <c r="E345" i="16" s="1" a="1"/>
  <c r="E345" i="16" s="1"/>
  <c r="E346" i="16" s="1" a="1"/>
  <c r="E346" i="16" s="1"/>
  <c r="E347" i="16" s="1" a="1"/>
  <c r="E347" i="16" s="1"/>
  <c r="E348" i="16" s="1" a="1"/>
  <c r="E348" i="16" s="1"/>
  <c r="E349" i="16" s="1" a="1"/>
  <c r="E349" i="16" s="1"/>
  <c r="E350" i="16" s="1" a="1"/>
  <c r="E350" i="16" s="1"/>
  <c r="E351" i="16" s="1" a="1"/>
  <c r="E351" i="16" s="1"/>
  <c r="E352" i="16" s="1" a="1"/>
  <c r="E352" i="16" s="1"/>
  <c r="E353" i="16" s="1" a="1"/>
  <c r="E353" i="16" s="1"/>
  <c r="E354" i="16" s="1" a="1"/>
  <c r="E354" i="16" s="1"/>
  <c r="E355" i="16" s="1" a="1"/>
  <c r="E355" i="16" s="1"/>
  <c r="E356" i="16" s="1" a="1"/>
  <c r="E356" i="16" s="1"/>
  <c r="E357" i="16" s="1" a="1"/>
  <c r="E357" i="16" s="1"/>
  <c r="E358" i="16" s="1" a="1"/>
  <c r="E358" i="16" s="1"/>
  <c r="E359" i="16" s="1" a="1"/>
  <c r="E359" i="16" s="1"/>
  <c r="E360" i="16" s="1" a="1"/>
  <c r="E360" i="16" s="1"/>
  <c r="E361" i="16" s="1" a="1"/>
  <c r="E361" i="16" s="1"/>
  <c r="E362" i="16" s="1" a="1"/>
  <c r="E362" i="16" s="1"/>
  <c r="E363" i="16" s="1" a="1"/>
  <c r="E363" i="16" s="1"/>
  <c r="E364" i="16" s="1" a="1"/>
  <c r="E364" i="16" s="1"/>
  <c r="E365" i="16" s="1" a="1"/>
  <c r="E365" i="16" s="1"/>
  <c r="E366" i="16" s="1" a="1"/>
  <c r="E366" i="16" s="1"/>
  <c r="E367" i="16" s="1" a="1"/>
  <c r="E367" i="16" s="1"/>
  <c r="E368" i="16" s="1" a="1"/>
  <c r="E368" i="16" s="1"/>
  <c r="E369" i="16" s="1" a="1"/>
  <c r="E369" i="16" s="1"/>
  <c r="E370" i="16" s="1" a="1"/>
  <c r="E370" i="16" s="1"/>
  <c r="E371" i="16" s="1" a="1"/>
  <c r="E371" i="16" s="1"/>
  <c r="E372" i="16" s="1" a="1"/>
  <c r="E372" i="16" s="1"/>
  <c r="E373" i="16" s="1" a="1"/>
  <c r="E373" i="16" s="1"/>
  <c r="E374" i="16" s="1" a="1"/>
  <c r="E374" i="16" s="1"/>
  <c r="E375" i="16" s="1" a="1"/>
  <c r="E375" i="16" s="1"/>
  <c r="E376" i="16" s="1" a="1"/>
  <c r="E376" i="16" s="1"/>
  <c r="E377" i="16" s="1" a="1"/>
  <c r="E377" i="16" s="1"/>
  <c r="E378" i="16" s="1" a="1"/>
  <c r="E378" i="16" s="1"/>
  <c r="E379" i="16" s="1" a="1"/>
  <c r="E379" i="16" s="1"/>
  <c r="E380" i="16" s="1" a="1"/>
  <c r="E380" i="16" s="1"/>
  <c r="E381" i="16" s="1" a="1"/>
  <c r="E381" i="16" s="1"/>
  <c r="E382" i="16" s="1" a="1"/>
  <c r="E382" i="16" s="1"/>
  <c r="E383" i="16" s="1" a="1"/>
  <c r="E383" i="16" s="1"/>
  <c r="E384" i="16" s="1" a="1"/>
  <c r="E384" i="16" s="1"/>
  <c r="E385" i="16" s="1" a="1"/>
  <c r="E385" i="16" s="1"/>
  <c r="E386" i="16" s="1" a="1"/>
  <c r="E386" i="16" s="1"/>
  <c r="E387" i="16" s="1" a="1"/>
  <c r="E387" i="16" s="1"/>
  <c r="E388" i="16" s="1" a="1"/>
  <c r="E388" i="16" s="1"/>
  <c r="E389" i="16" s="1" a="1"/>
  <c r="E389" i="16" s="1"/>
  <c r="E390" i="16" s="1" a="1"/>
  <c r="E390" i="16" s="1"/>
  <c r="E391" i="16" s="1" a="1"/>
  <c r="E391" i="16" s="1"/>
  <c r="E392" i="16" s="1" a="1"/>
  <c r="E392" i="16" s="1"/>
  <c r="E393" i="16" s="1" a="1"/>
  <c r="E393" i="16" s="1"/>
  <c r="E394" i="16" s="1" a="1"/>
  <c r="E394" i="16" s="1"/>
  <c r="E395" i="16" s="1" a="1"/>
  <c r="E395" i="16" s="1"/>
  <c r="E396" i="16" s="1" a="1"/>
  <c r="E396" i="16" s="1"/>
  <c r="E397" i="16" s="1" a="1"/>
  <c r="E397" i="16" s="1"/>
  <c r="E398" i="16" s="1" a="1"/>
  <c r="E398" i="16" s="1"/>
  <c r="E399" i="16" s="1" a="1"/>
  <c r="E399" i="16" s="1"/>
  <c r="E400" i="16" s="1" a="1"/>
  <c r="E400" i="16" s="1"/>
  <c r="E401" i="16" s="1" a="1"/>
  <c r="E401" i="16" s="1"/>
  <c r="E402" i="16" s="1" a="1"/>
  <c r="E402" i="16" s="1"/>
  <c r="E403" i="16" s="1" a="1"/>
  <c r="E403" i="16" s="1"/>
  <c r="E404" i="16" s="1" a="1"/>
  <c r="E404" i="16" s="1"/>
  <c r="E405" i="16" s="1" a="1"/>
  <c r="E405" i="16" s="1"/>
  <c r="E406" i="16" s="1" a="1"/>
  <c r="E406" i="16" s="1"/>
  <c r="E407" i="16" s="1" a="1"/>
  <c r="E407" i="16" s="1"/>
  <c r="E408" i="16" s="1" a="1"/>
  <c r="E408" i="16" s="1"/>
  <c r="E409" i="16" s="1" a="1"/>
  <c r="E409" i="16" s="1"/>
  <c r="E410" i="16" s="1" a="1"/>
  <c r="E410" i="16" s="1"/>
  <c r="E411" i="16" s="1" a="1"/>
  <c r="E411" i="16" s="1"/>
  <c r="E412" i="16" s="1" a="1"/>
  <c r="E412" i="16" s="1"/>
  <c r="E413" i="16" s="1" a="1"/>
  <c r="E413" i="16" s="1"/>
  <c r="E414" i="16" s="1" a="1"/>
  <c r="E414" i="16" s="1"/>
  <c r="E415" i="16" s="1" a="1"/>
  <c r="E415" i="16" s="1"/>
  <c r="E416" i="16" s="1" a="1"/>
  <c r="E416" i="16" s="1"/>
  <c r="E417" i="16" s="1" a="1"/>
  <c r="E417" i="16" s="1"/>
  <c r="E418" i="16" s="1" a="1"/>
  <c r="E418" i="16" s="1"/>
  <c r="E419" i="16" s="1" a="1"/>
  <c r="E419" i="16" s="1"/>
  <c r="E420" i="16" s="1" a="1"/>
  <c r="E420" i="16" s="1"/>
  <c r="E421" i="16" s="1" a="1"/>
  <c r="E421" i="16" s="1"/>
  <c r="E422" i="16" s="1" a="1"/>
  <c r="E422" i="16" s="1"/>
  <c r="E423" i="16" s="1" a="1"/>
  <c r="E423" i="16" s="1"/>
  <c r="E424" i="16" s="1" a="1"/>
  <c r="E424" i="16" s="1"/>
  <c r="E425" i="16" s="1" a="1"/>
  <c r="E425" i="16" s="1"/>
  <c r="E426" i="16" s="1" a="1"/>
  <c r="E426" i="16" s="1"/>
  <c r="E427" i="16" s="1" a="1"/>
  <c r="E427" i="16" s="1"/>
  <c r="E428" i="16" s="1" a="1"/>
  <c r="E428" i="16" s="1"/>
  <c r="E429" i="16" s="1" a="1"/>
  <c r="E429" i="16" s="1"/>
  <c r="E430" i="16" s="1" a="1"/>
  <c r="E430" i="16" s="1"/>
  <c r="E431" i="16" s="1" a="1"/>
  <c r="E431" i="16" s="1"/>
  <c r="E432" i="16" s="1" a="1"/>
  <c r="E432" i="16" s="1"/>
  <c r="E433" i="16" s="1" a="1"/>
  <c r="E433" i="16" s="1"/>
  <c r="E434" i="16" s="1" a="1"/>
  <c r="E434" i="16" s="1"/>
  <c r="E435" i="16" s="1" a="1"/>
  <c r="E435" i="16" s="1"/>
  <c r="E436" i="16" s="1" a="1"/>
  <c r="E436" i="16" s="1"/>
  <c r="E437" i="16" s="1" a="1"/>
  <c r="E437" i="16" s="1"/>
  <c r="E438" i="16" s="1" a="1"/>
  <c r="E438" i="16" s="1"/>
  <c r="E439" i="16" s="1" a="1"/>
  <c r="E439" i="16" s="1"/>
  <c r="E440" i="16" s="1" a="1"/>
  <c r="E440" i="16" s="1"/>
  <c r="E441" i="16" s="1" a="1"/>
  <c r="E441" i="16" s="1"/>
  <c r="E442" i="16" s="1" a="1"/>
  <c r="E442" i="16" s="1"/>
  <c r="E443" i="16" s="1" a="1"/>
  <c r="E443" i="16" s="1"/>
  <c r="E444" i="16" s="1" a="1"/>
  <c r="E444" i="16" s="1"/>
  <c r="E445" i="16" s="1" a="1"/>
  <c r="E445" i="16" s="1"/>
  <c r="E446" i="16" s="1" a="1"/>
  <c r="E446" i="16" s="1"/>
  <c r="E447" i="16" s="1" a="1"/>
  <c r="E447" i="16" s="1"/>
  <c r="E448" i="16" s="1" a="1"/>
  <c r="E448" i="16" s="1"/>
  <c r="E449" i="16" s="1" a="1"/>
  <c r="E449" i="16" s="1"/>
  <c r="E450" i="16" s="1" a="1"/>
  <c r="E450" i="16" s="1"/>
  <c r="A27" i="16" a="1"/>
  <c r="A27" i="16" s="1"/>
  <c r="A28" i="16" s="1" a="1"/>
  <c r="A28" i="16" s="1"/>
  <c r="A29" i="16" s="1" a="1"/>
  <c r="A29" i="16" s="1"/>
  <c r="A30" i="16" s="1" a="1"/>
  <c r="A30" i="16" s="1"/>
  <c r="A31" i="16" s="1" a="1"/>
  <c r="A31" i="16" s="1"/>
  <c r="A32" i="16" s="1" a="1"/>
  <c r="A32" i="16" s="1"/>
  <c r="A33" i="16" s="1" a="1"/>
  <c r="A33" i="16" s="1"/>
  <c r="A34" i="16" s="1" a="1"/>
  <c r="A34" i="16" s="1"/>
  <c r="A35" i="16" s="1" a="1"/>
  <c r="A35" i="16" s="1"/>
  <c r="A1" i="13"/>
  <c r="I451" i="16" l="1" a="1"/>
  <c r="I451" i="16" s="1"/>
  <c r="E451" i="16" a="1"/>
  <c r="E451" i="16" s="1"/>
  <c r="E452" i="16" s="1" a="1"/>
  <c r="E452" i="16" s="1"/>
  <c r="A36" i="16" a="1"/>
  <c r="A36" i="16" s="1"/>
  <c r="A37" i="16" s="1" a="1"/>
  <c r="A37" i="16" s="1"/>
  <c r="A38" i="16" s="1" a="1"/>
  <c r="A38" i="16" s="1"/>
  <c r="A39" i="16" s="1" a="1"/>
  <c r="A39" i="16" s="1"/>
  <c r="A40" i="16" s="1" a="1"/>
  <c r="A40" i="16" s="1"/>
  <c r="A1" i="15"/>
  <c r="A1" i="14"/>
  <c r="I452" i="16" l="1" a="1"/>
  <c r="I452" i="16" s="1"/>
  <c r="E453" i="16" a="1"/>
  <c r="E453" i="16" s="1"/>
  <c r="A41" i="16" a="1"/>
  <c r="A41" i="16" s="1"/>
  <c r="I453" i="16" l="1" a="1"/>
  <c r="I453" i="16" s="1"/>
  <c r="E454" i="16" a="1"/>
  <c r="E454" i="16" s="1"/>
  <c r="A42" i="16" a="1"/>
  <c r="A42" i="16" s="1"/>
  <c r="I454" i="16" l="1" a="1"/>
  <c r="I454" i="16" s="1"/>
  <c r="E455" i="16" a="1"/>
  <c r="E455" i="16" s="1"/>
  <c r="A43" i="16" a="1"/>
  <c r="A43" i="16" s="1"/>
  <c r="I455" i="16" l="1" a="1"/>
  <c r="I455" i="16" s="1"/>
  <c r="I456" i="16" s="1" a="1"/>
  <c r="I456" i="16" s="1"/>
  <c r="I457" i="16" s="1" a="1"/>
  <c r="I457" i="16" s="1"/>
  <c r="I458" i="16" s="1" a="1"/>
  <c r="I458" i="16" s="1"/>
  <c r="I459" i="16" s="1" a="1"/>
  <c r="I459" i="16" s="1"/>
  <c r="I460" i="16" s="1" a="1"/>
  <c r="I460" i="16" s="1"/>
  <c r="I461" i="16" s="1" a="1"/>
  <c r="I461" i="16" s="1"/>
  <c r="I462" i="16" s="1" a="1"/>
  <c r="I462" i="16" s="1"/>
  <c r="I463" i="16" s="1" a="1"/>
  <c r="I463" i="16" s="1"/>
  <c r="I464" i="16" s="1" a="1"/>
  <c r="I464" i="16" s="1"/>
  <c r="I465" i="16" s="1" a="1"/>
  <c r="I465" i="16" s="1"/>
  <c r="I466" i="16" s="1" a="1"/>
  <c r="I466" i="16" s="1"/>
  <c r="I467" i="16" s="1" a="1"/>
  <c r="I467" i="16" s="1"/>
  <c r="I468" i="16" s="1" a="1"/>
  <c r="I468" i="16" s="1"/>
  <c r="I469" i="16" s="1" a="1"/>
  <c r="I469" i="16" s="1"/>
  <c r="I470" i="16" s="1" a="1"/>
  <c r="I470" i="16" s="1"/>
  <c r="I471" i="16" s="1" a="1"/>
  <c r="I471" i="16" s="1"/>
  <c r="I472" i="16" s="1" a="1"/>
  <c r="I472" i="16" s="1"/>
  <c r="I473" i="16" s="1" a="1"/>
  <c r="I473" i="16" s="1"/>
  <c r="I474" i="16" s="1" a="1"/>
  <c r="I474" i="16" s="1"/>
  <c r="I475" i="16" s="1" a="1"/>
  <c r="I475" i="16" s="1"/>
  <c r="I476" i="16" s="1" a="1"/>
  <c r="I476" i="16" s="1"/>
  <c r="I477" i="16" s="1" a="1"/>
  <c r="I477" i="16" s="1"/>
  <c r="I478" i="16" s="1" a="1"/>
  <c r="I478" i="16" s="1"/>
  <c r="I479" i="16" s="1" a="1"/>
  <c r="I479" i="16" s="1"/>
  <c r="I480" i="16" s="1" a="1"/>
  <c r="I480" i="16" s="1"/>
  <c r="I481" i="16" s="1" a="1"/>
  <c r="I481" i="16" s="1"/>
  <c r="I482" i="16" s="1" a="1"/>
  <c r="I482" i="16" s="1"/>
  <c r="I483" i="16" s="1" a="1"/>
  <c r="I483" i="16" s="1"/>
  <c r="I484" i="16" s="1" a="1"/>
  <c r="I484" i="16" s="1"/>
  <c r="I485" i="16" s="1" a="1"/>
  <c r="I485" i="16" s="1"/>
  <c r="I486" i="16" s="1" a="1"/>
  <c r="I486" i="16" s="1"/>
  <c r="I487" i="16" s="1" a="1"/>
  <c r="I487" i="16" s="1"/>
  <c r="I488" i="16" s="1" a="1"/>
  <c r="I488" i="16" s="1"/>
  <c r="I489" i="16" s="1" a="1"/>
  <c r="I489" i="16" s="1"/>
  <c r="I490" i="16" s="1" a="1"/>
  <c r="I490" i="16" s="1"/>
  <c r="I491" i="16" s="1" a="1"/>
  <c r="I491" i="16" s="1"/>
  <c r="I492" i="16" s="1" a="1"/>
  <c r="I492" i="16" s="1"/>
  <c r="I493" i="16" s="1" a="1"/>
  <c r="I493" i="16" s="1"/>
  <c r="I494" i="16" s="1" a="1"/>
  <c r="I494" i="16" s="1"/>
  <c r="I495" i="16" s="1" a="1"/>
  <c r="I495" i="16" s="1"/>
  <c r="I496" i="16" s="1" a="1"/>
  <c r="I496" i="16" s="1"/>
  <c r="I497" i="16" s="1" a="1"/>
  <c r="I497" i="16" s="1"/>
  <c r="I498" i="16" s="1" a="1"/>
  <c r="I498" i="16" s="1"/>
  <c r="I499" i="16" s="1" a="1"/>
  <c r="I499" i="16" s="1"/>
  <c r="I500" i="16" s="1" a="1"/>
  <c r="I500" i="16" s="1"/>
  <c r="I501" i="16" s="1" a="1"/>
  <c r="I501" i="16" s="1"/>
  <c r="I502" i="16" s="1" a="1"/>
  <c r="I502" i="16" s="1"/>
  <c r="I503" i="16" s="1" a="1"/>
  <c r="I503" i="16" s="1"/>
  <c r="I504" i="16" s="1" a="1"/>
  <c r="I504" i="16" s="1"/>
  <c r="I505" i="16" s="1" a="1"/>
  <c r="I505" i="16" s="1"/>
  <c r="I506" i="16" s="1" a="1"/>
  <c r="I506" i="16" s="1"/>
  <c r="I507" i="16" s="1" a="1"/>
  <c r="I507" i="16" s="1"/>
  <c r="I508" i="16" s="1" a="1"/>
  <c r="I508" i="16" s="1"/>
  <c r="I509" i="16" s="1" a="1"/>
  <c r="I509" i="16" s="1"/>
  <c r="I510" i="16" s="1" a="1"/>
  <c r="I510" i="16" s="1"/>
  <c r="I511" i="16" s="1" a="1"/>
  <c r="I511" i="16" s="1"/>
  <c r="I512" i="16" s="1" a="1"/>
  <c r="I512" i="16" s="1"/>
  <c r="I513" i="16" s="1" a="1"/>
  <c r="I513" i="16" s="1"/>
  <c r="I514" i="16" s="1" a="1"/>
  <c r="I514" i="16" s="1"/>
  <c r="I515" i="16" s="1" a="1"/>
  <c r="I515" i="16" s="1"/>
  <c r="I516" i="16" s="1" a="1"/>
  <c r="I516" i="16" s="1"/>
  <c r="I517" i="16" s="1" a="1"/>
  <c r="I517" i="16" s="1"/>
  <c r="I518" i="16" s="1" a="1"/>
  <c r="I518" i="16" s="1"/>
  <c r="I519" i="16" s="1" a="1"/>
  <c r="I519" i="16" s="1"/>
  <c r="I520" i="16" s="1" a="1"/>
  <c r="I520" i="16" s="1"/>
  <c r="I521" i="16" s="1" a="1"/>
  <c r="I521" i="16" s="1"/>
  <c r="I522" i="16" s="1" a="1"/>
  <c r="I522" i="16" s="1"/>
  <c r="I523" i="16" s="1" a="1"/>
  <c r="I523" i="16" s="1"/>
  <c r="I524" i="16" s="1" a="1"/>
  <c r="I524" i="16" s="1"/>
  <c r="I525" i="16" s="1" a="1"/>
  <c r="I525" i="16" s="1"/>
  <c r="I526" i="16" s="1" a="1"/>
  <c r="I526" i="16" s="1"/>
  <c r="I527" i="16" s="1" a="1"/>
  <c r="I527" i="16" s="1"/>
  <c r="I528" i="16" s="1" a="1"/>
  <c r="I528" i="16" s="1"/>
  <c r="I529" i="16" s="1" a="1"/>
  <c r="I529" i="16" s="1"/>
  <c r="I530" i="16" s="1" a="1"/>
  <c r="I530" i="16" s="1"/>
  <c r="I531" i="16" s="1" a="1"/>
  <c r="I531" i="16" s="1"/>
  <c r="I532" i="16" s="1" a="1"/>
  <c r="I532" i="16" s="1"/>
  <c r="I533" i="16" s="1" a="1"/>
  <c r="I533" i="16" s="1"/>
  <c r="I534" i="16" s="1" a="1"/>
  <c r="I534" i="16" s="1"/>
  <c r="I535" i="16" s="1" a="1"/>
  <c r="I535" i="16" s="1"/>
  <c r="I536" i="16" s="1" a="1"/>
  <c r="I536" i="16" s="1"/>
  <c r="I537" i="16" s="1" a="1"/>
  <c r="I537" i="16" s="1"/>
  <c r="I538" i="16" s="1" a="1"/>
  <c r="I538" i="16" s="1"/>
  <c r="I539" i="16" s="1" a="1"/>
  <c r="I539" i="16" s="1"/>
  <c r="I540" i="16" s="1" a="1"/>
  <c r="I540" i="16" s="1"/>
  <c r="I541" i="16" s="1" a="1"/>
  <c r="I541" i="16" s="1"/>
  <c r="I542" i="16" s="1" a="1"/>
  <c r="I542" i="16" s="1"/>
  <c r="I543" i="16" s="1" a="1"/>
  <c r="I543" i="16" s="1"/>
  <c r="I544" i="16" s="1" a="1"/>
  <c r="I544" i="16" s="1"/>
  <c r="I545" i="16" s="1" a="1"/>
  <c r="I545" i="16" s="1"/>
  <c r="I546" i="16" s="1" a="1"/>
  <c r="I546" i="16" s="1"/>
  <c r="I547" i="16" s="1" a="1"/>
  <c r="I547" i="16" s="1"/>
  <c r="I548" i="16" s="1" a="1"/>
  <c r="I548" i="16" s="1"/>
  <c r="I549" i="16" s="1" a="1"/>
  <c r="I549" i="16" s="1"/>
  <c r="I550" i="16" s="1" a="1"/>
  <c r="I550" i="16" s="1"/>
  <c r="I551" i="16" s="1" a="1"/>
  <c r="I551" i="16" s="1"/>
  <c r="I552" i="16" s="1" a="1"/>
  <c r="I552" i="16" s="1"/>
  <c r="I553" i="16" s="1" a="1"/>
  <c r="I553" i="16" s="1"/>
  <c r="I554" i="16" s="1" a="1"/>
  <c r="I554" i="16" s="1"/>
  <c r="I555" i="16" s="1" a="1"/>
  <c r="I555" i="16" s="1"/>
  <c r="I556" i="16" s="1" a="1"/>
  <c r="I556" i="16" s="1"/>
  <c r="I557" i="16" s="1" a="1"/>
  <c r="I557" i="16" s="1"/>
  <c r="I558" i="16" s="1" a="1"/>
  <c r="I558" i="16" s="1"/>
  <c r="I559" i="16" s="1" a="1"/>
  <c r="I559" i="16" s="1"/>
  <c r="I560" i="16" s="1" a="1"/>
  <c r="I560" i="16" s="1"/>
  <c r="I561" i="16" s="1" a="1"/>
  <c r="I561" i="16" s="1"/>
  <c r="I562" i="16" s="1" a="1"/>
  <c r="I562" i="16" s="1"/>
  <c r="I563" i="16" s="1" a="1"/>
  <c r="I563" i="16" s="1"/>
  <c r="I564" i="16" s="1" a="1"/>
  <c r="I564" i="16" s="1"/>
  <c r="I565" i="16" s="1" a="1"/>
  <c r="I565" i="16" s="1"/>
  <c r="I566" i="16" s="1" a="1"/>
  <c r="I566" i="16" s="1"/>
  <c r="I567" i="16" s="1" a="1"/>
  <c r="I567" i="16" s="1"/>
  <c r="I568" i="16" s="1" a="1"/>
  <c r="I568" i="16" s="1"/>
  <c r="I569" i="16" s="1" a="1"/>
  <c r="I569" i="16" s="1"/>
  <c r="I570" i="16" s="1" a="1"/>
  <c r="I570" i="16" s="1"/>
  <c r="I571" i="16" s="1" a="1"/>
  <c r="I571" i="16" s="1"/>
  <c r="I572" i="16" s="1" a="1"/>
  <c r="I572" i="16" s="1"/>
  <c r="I573" i="16" s="1" a="1"/>
  <c r="I573" i="16" s="1"/>
  <c r="I574" i="16" s="1" a="1"/>
  <c r="I574" i="16" s="1"/>
  <c r="I575" i="16" s="1" a="1"/>
  <c r="I575" i="16" s="1"/>
  <c r="I576" i="16" s="1" a="1"/>
  <c r="I576" i="16" s="1"/>
  <c r="I577" i="16" s="1" a="1"/>
  <c r="I577" i="16" s="1"/>
  <c r="I578" i="16" s="1" a="1"/>
  <c r="I578" i="16" s="1"/>
  <c r="I579" i="16" s="1" a="1"/>
  <c r="I579" i="16" s="1"/>
  <c r="I580" i="16" s="1" a="1"/>
  <c r="I580" i="16" s="1"/>
  <c r="I581" i="16" s="1" a="1"/>
  <c r="I581" i="16" s="1"/>
  <c r="I582" i="16" s="1" a="1"/>
  <c r="I582" i="16" s="1"/>
  <c r="I583" i="16" s="1" a="1"/>
  <c r="I583" i="16" s="1"/>
  <c r="I584" i="16" s="1" a="1"/>
  <c r="I584" i="16" s="1"/>
  <c r="I585" i="16" s="1" a="1"/>
  <c r="I585" i="16" s="1"/>
  <c r="I586" i="16" s="1" a="1"/>
  <c r="I586" i="16" s="1"/>
  <c r="I587" i="16" s="1" a="1"/>
  <c r="I587" i="16" s="1"/>
  <c r="I588" i="16" s="1" a="1"/>
  <c r="I588" i="16" s="1"/>
  <c r="I589" i="16" s="1" a="1"/>
  <c r="I589" i="16" s="1"/>
  <c r="I590" i="16" s="1" a="1"/>
  <c r="I590" i="16" s="1"/>
  <c r="I591" i="16" s="1" a="1"/>
  <c r="I591" i="16" s="1"/>
  <c r="I592" i="16" s="1" a="1"/>
  <c r="I592" i="16" s="1"/>
  <c r="I593" i="16" s="1" a="1"/>
  <c r="I593" i="16" s="1"/>
  <c r="I594" i="16" s="1" a="1"/>
  <c r="I594" i="16" s="1"/>
  <c r="I595" i="16" s="1" a="1"/>
  <c r="I595" i="16" s="1"/>
  <c r="I596" i="16" s="1" a="1"/>
  <c r="I596" i="16" s="1"/>
  <c r="I597" i="16" s="1" a="1"/>
  <c r="I597" i="16" s="1"/>
  <c r="I598" i="16" s="1" a="1"/>
  <c r="I598" i="16" s="1"/>
  <c r="I599" i="16" s="1" a="1"/>
  <c r="I599" i="16" s="1"/>
  <c r="I600" i="16" s="1" a="1"/>
  <c r="I600" i="16" s="1"/>
  <c r="E456" i="16" a="1"/>
  <c r="E456" i="16" s="1"/>
  <c r="E457" i="16" s="1" a="1"/>
  <c r="E457" i="16" s="1"/>
  <c r="E458" i="16" s="1" a="1"/>
  <c r="E458" i="16" s="1"/>
  <c r="E459" i="16" s="1" a="1"/>
  <c r="E459" i="16" s="1"/>
  <c r="E460" i="16" s="1" a="1"/>
  <c r="E460" i="16" s="1"/>
  <c r="E461" i="16" s="1" a="1"/>
  <c r="E461" i="16" s="1"/>
  <c r="E462" i="16" s="1" a="1"/>
  <c r="E462" i="16" s="1"/>
  <c r="E463" i="16" s="1" a="1"/>
  <c r="E463" i="16" s="1"/>
  <c r="E464" i="16" s="1" a="1"/>
  <c r="E464" i="16" s="1"/>
  <c r="E465" i="16" s="1" a="1"/>
  <c r="E465" i="16" s="1"/>
  <c r="E466" i="16" s="1" a="1"/>
  <c r="E466" i="16" s="1"/>
  <c r="E467" i="16" s="1" a="1"/>
  <c r="E467" i="16" s="1"/>
  <c r="E468" i="16" s="1" a="1"/>
  <c r="E468" i="16" s="1"/>
  <c r="E469" i="16" s="1" a="1"/>
  <c r="E469" i="16" s="1"/>
  <c r="E470" i="16" s="1" a="1"/>
  <c r="E470" i="16" s="1"/>
  <c r="E471" i="16" s="1" a="1"/>
  <c r="E471" i="16" s="1"/>
  <c r="E472" i="16" s="1" a="1"/>
  <c r="E472" i="16" s="1"/>
  <c r="E473" i="16" s="1" a="1"/>
  <c r="E473" i="16" s="1"/>
  <c r="E474" i="16" s="1" a="1"/>
  <c r="E474" i="16" s="1"/>
  <c r="E475" i="16" s="1" a="1"/>
  <c r="E475" i="16" s="1"/>
  <c r="E476" i="16" s="1" a="1"/>
  <c r="E476" i="16" s="1"/>
  <c r="E477" i="16" s="1" a="1"/>
  <c r="E477" i="16" s="1"/>
  <c r="E478" i="16" s="1" a="1"/>
  <c r="E478" i="16" s="1"/>
  <c r="E479" i="16" s="1" a="1"/>
  <c r="E479" i="16" s="1"/>
  <c r="E480" i="16" s="1" a="1"/>
  <c r="E480" i="16" s="1"/>
  <c r="E481" i="16" s="1" a="1"/>
  <c r="E481" i="16" s="1"/>
  <c r="E482" i="16" s="1" a="1"/>
  <c r="E482" i="16" s="1"/>
  <c r="E483" i="16" s="1" a="1"/>
  <c r="E483" i="16" s="1"/>
  <c r="E484" i="16" s="1" a="1"/>
  <c r="E484" i="16" s="1"/>
  <c r="E485" i="16" s="1" a="1"/>
  <c r="E485" i="16" s="1"/>
  <c r="E486" i="16" s="1" a="1"/>
  <c r="E486" i="16" s="1"/>
  <c r="E487" i="16" s="1" a="1"/>
  <c r="E487" i="16" s="1"/>
  <c r="E488" i="16" s="1" a="1"/>
  <c r="E488" i="16" s="1"/>
  <c r="E489" i="16" s="1" a="1"/>
  <c r="E489" i="16" s="1"/>
  <c r="E490" i="16" s="1" a="1"/>
  <c r="E490" i="16" s="1"/>
  <c r="E491" i="16" s="1" a="1"/>
  <c r="E491" i="16" s="1"/>
  <c r="E492" i="16" s="1" a="1"/>
  <c r="E492" i="16" s="1"/>
  <c r="E493" i="16" s="1" a="1"/>
  <c r="E493" i="16" s="1"/>
  <c r="E494" i="16" s="1" a="1"/>
  <c r="E494" i="16" s="1"/>
  <c r="E495" i="16" s="1" a="1"/>
  <c r="E495" i="16" s="1"/>
  <c r="E496" i="16" s="1" a="1"/>
  <c r="E496" i="16" s="1"/>
  <c r="E497" i="16" s="1" a="1"/>
  <c r="E497" i="16" s="1"/>
  <c r="E498" i="16" s="1" a="1"/>
  <c r="E498" i="16" s="1"/>
  <c r="E499" i="16" s="1" a="1"/>
  <c r="E499" i="16" s="1"/>
  <c r="E500" i="16" s="1" a="1"/>
  <c r="E500" i="16" s="1"/>
  <c r="E501" i="16" s="1" a="1"/>
  <c r="E501" i="16" s="1"/>
  <c r="E502" i="16" s="1" a="1"/>
  <c r="E502" i="16" s="1"/>
  <c r="E503" i="16" s="1" a="1"/>
  <c r="E503" i="16" s="1"/>
  <c r="E504" i="16" s="1" a="1"/>
  <c r="E504" i="16" s="1"/>
  <c r="E505" i="16" s="1" a="1"/>
  <c r="E505" i="16" s="1"/>
  <c r="E506" i="16" s="1" a="1"/>
  <c r="E506" i="16" s="1"/>
  <c r="E507" i="16" s="1" a="1"/>
  <c r="E507" i="16" s="1"/>
  <c r="E508" i="16" s="1" a="1"/>
  <c r="E508" i="16" s="1"/>
  <c r="E509" i="16" s="1" a="1"/>
  <c r="E509" i="16" s="1"/>
  <c r="E510" i="16" s="1" a="1"/>
  <c r="E510" i="16" s="1"/>
  <c r="E511" i="16" s="1" a="1"/>
  <c r="E511" i="16" s="1"/>
  <c r="E512" i="16" s="1" a="1"/>
  <c r="E512" i="16" s="1"/>
  <c r="E513" i="16" s="1" a="1"/>
  <c r="E513" i="16" s="1"/>
  <c r="E514" i="16" s="1" a="1"/>
  <c r="E514" i="16" s="1"/>
  <c r="E515" i="16" s="1" a="1"/>
  <c r="E515" i="16" s="1"/>
  <c r="E516" i="16" s="1" a="1"/>
  <c r="E516" i="16" s="1"/>
  <c r="E517" i="16" s="1" a="1"/>
  <c r="E517" i="16" s="1"/>
  <c r="E518" i="16" s="1" a="1"/>
  <c r="E518" i="16" s="1"/>
  <c r="E519" i="16" s="1" a="1"/>
  <c r="E519" i="16" s="1"/>
  <c r="E520" i="16" s="1" a="1"/>
  <c r="E520" i="16" s="1"/>
  <c r="E521" i="16" s="1" a="1"/>
  <c r="E521" i="16" s="1"/>
  <c r="E522" i="16" s="1" a="1"/>
  <c r="E522" i="16" s="1"/>
  <c r="E523" i="16" s="1" a="1"/>
  <c r="E523" i="16" s="1"/>
  <c r="E524" i="16" s="1" a="1"/>
  <c r="E524" i="16" s="1"/>
  <c r="E525" i="16" s="1" a="1"/>
  <c r="E525" i="16" s="1"/>
  <c r="E526" i="16" s="1" a="1"/>
  <c r="E526" i="16" s="1"/>
  <c r="E527" i="16" s="1" a="1"/>
  <c r="E527" i="16" s="1"/>
  <c r="E528" i="16" s="1" a="1"/>
  <c r="E528" i="16" s="1"/>
  <c r="E529" i="16" s="1" a="1"/>
  <c r="E529" i="16" s="1"/>
  <c r="E530" i="16" s="1" a="1"/>
  <c r="E530" i="16" s="1"/>
  <c r="E531" i="16" s="1" a="1"/>
  <c r="E531" i="16" s="1"/>
  <c r="E532" i="16" s="1" a="1"/>
  <c r="E532" i="16" s="1"/>
  <c r="E533" i="16" s="1" a="1"/>
  <c r="E533" i="16" s="1"/>
  <c r="E534" i="16" s="1" a="1"/>
  <c r="E534" i="16" s="1"/>
  <c r="E535" i="16" s="1" a="1"/>
  <c r="E535" i="16" s="1"/>
  <c r="E536" i="16" s="1" a="1"/>
  <c r="E536" i="16" s="1"/>
  <c r="E537" i="16" s="1" a="1"/>
  <c r="E537" i="16" s="1"/>
  <c r="E538" i="16" s="1" a="1"/>
  <c r="E538" i="16" s="1"/>
  <c r="E539" i="16" s="1" a="1"/>
  <c r="E539" i="16" s="1"/>
  <c r="E540" i="16" s="1" a="1"/>
  <c r="E540" i="16" s="1"/>
  <c r="E541" i="16" s="1" a="1"/>
  <c r="E541" i="16" s="1"/>
  <c r="E542" i="16" s="1" a="1"/>
  <c r="E542" i="16" s="1"/>
  <c r="E543" i="16" s="1" a="1"/>
  <c r="E543" i="16" s="1"/>
  <c r="E544" i="16" s="1" a="1"/>
  <c r="E544" i="16" s="1"/>
  <c r="E545" i="16" s="1" a="1"/>
  <c r="E545" i="16" s="1"/>
  <c r="E546" i="16" s="1" a="1"/>
  <c r="E546" i="16" s="1"/>
  <c r="E547" i="16" s="1" a="1"/>
  <c r="E547" i="16" s="1"/>
  <c r="E548" i="16" s="1" a="1"/>
  <c r="E548" i="16" s="1"/>
  <c r="E549" i="16" s="1" a="1"/>
  <c r="E549" i="16" s="1"/>
  <c r="E550" i="16" s="1" a="1"/>
  <c r="E550" i="16" s="1"/>
  <c r="E551" i="16" s="1" a="1"/>
  <c r="E551" i="16" s="1"/>
  <c r="E552" i="16" s="1" a="1"/>
  <c r="E552" i="16" s="1"/>
  <c r="E553" i="16" s="1" a="1"/>
  <c r="E553" i="16" s="1"/>
  <c r="E554" i="16" s="1" a="1"/>
  <c r="E554" i="16" s="1"/>
  <c r="E555" i="16" s="1" a="1"/>
  <c r="E555" i="16" s="1"/>
  <c r="E556" i="16" s="1" a="1"/>
  <c r="E556" i="16" s="1"/>
  <c r="E557" i="16" s="1" a="1"/>
  <c r="E557" i="16" s="1"/>
  <c r="E558" i="16" s="1" a="1"/>
  <c r="E558" i="16" s="1"/>
  <c r="E559" i="16" s="1" a="1"/>
  <c r="E559" i="16" s="1"/>
  <c r="E560" i="16" s="1" a="1"/>
  <c r="E560" i="16" s="1"/>
  <c r="E561" i="16" s="1" a="1"/>
  <c r="E561" i="16" s="1"/>
  <c r="E562" i="16" s="1" a="1"/>
  <c r="E562" i="16" s="1"/>
  <c r="E563" i="16" s="1" a="1"/>
  <c r="E563" i="16" s="1"/>
  <c r="E564" i="16" s="1" a="1"/>
  <c r="E564" i="16" s="1"/>
  <c r="E565" i="16" s="1" a="1"/>
  <c r="E565" i="16" s="1"/>
  <c r="E566" i="16" s="1" a="1"/>
  <c r="E566" i="16" s="1"/>
  <c r="E567" i="16" s="1" a="1"/>
  <c r="E567" i="16" s="1"/>
  <c r="E568" i="16" s="1" a="1"/>
  <c r="E568" i="16" s="1"/>
  <c r="E569" i="16" s="1" a="1"/>
  <c r="E569" i="16" s="1"/>
  <c r="E570" i="16" s="1" a="1"/>
  <c r="E570" i="16" s="1"/>
  <c r="E571" i="16" s="1" a="1"/>
  <c r="E571" i="16" s="1"/>
  <c r="E572" i="16" s="1" a="1"/>
  <c r="E572" i="16" s="1"/>
  <c r="E573" i="16" s="1" a="1"/>
  <c r="E573" i="16" s="1"/>
  <c r="E574" i="16" s="1" a="1"/>
  <c r="E574" i="16" s="1"/>
  <c r="E575" i="16" s="1" a="1"/>
  <c r="E575" i="16" s="1"/>
  <c r="E576" i="16" s="1" a="1"/>
  <c r="E576" i="16" s="1"/>
  <c r="E577" i="16" s="1" a="1"/>
  <c r="E577" i="16" s="1"/>
  <c r="E578" i="16" s="1" a="1"/>
  <c r="E578" i="16" s="1"/>
  <c r="E579" i="16" s="1" a="1"/>
  <c r="E579" i="16" s="1"/>
  <c r="E580" i="16" s="1" a="1"/>
  <c r="E580" i="16" s="1"/>
  <c r="E581" i="16" s="1" a="1"/>
  <c r="E581" i="16" s="1"/>
  <c r="E582" i="16" s="1" a="1"/>
  <c r="E582" i="16" s="1"/>
  <c r="E583" i="16" s="1" a="1"/>
  <c r="E583" i="16" s="1"/>
  <c r="E584" i="16" s="1" a="1"/>
  <c r="E584" i="16" s="1"/>
  <c r="E585" i="16" s="1" a="1"/>
  <c r="E585" i="16" s="1"/>
  <c r="E586" i="16" s="1" a="1"/>
  <c r="E586" i="16" s="1"/>
  <c r="E587" i="16" s="1" a="1"/>
  <c r="E587" i="16" s="1"/>
  <c r="E588" i="16" s="1" a="1"/>
  <c r="E588" i="16" s="1"/>
  <c r="E589" i="16" s="1" a="1"/>
  <c r="E589" i="16" s="1"/>
  <c r="E590" i="16" s="1" a="1"/>
  <c r="E590" i="16" s="1"/>
  <c r="E591" i="16" s="1" a="1"/>
  <c r="E591" i="16" s="1"/>
  <c r="E592" i="16" s="1" a="1"/>
  <c r="E592" i="16" s="1"/>
  <c r="E593" i="16" s="1" a="1"/>
  <c r="E593" i="16" s="1"/>
  <c r="E594" i="16" s="1" a="1"/>
  <c r="E594" i="16" s="1"/>
  <c r="E595" i="16" s="1" a="1"/>
  <c r="E595" i="16" s="1"/>
  <c r="E596" i="16" s="1" a="1"/>
  <c r="E596" i="16" s="1"/>
  <c r="E597" i="16" s="1" a="1"/>
  <c r="E597" i="16" s="1"/>
  <c r="E598" i="16" s="1" a="1"/>
  <c r="E598" i="16" s="1"/>
  <c r="E599" i="16" s="1" a="1"/>
  <c r="E599" i="16" s="1"/>
  <c r="E600" i="16" s="1" a="1"/>
  <c r="E600" i="16" s="1"/>
  <c r="A44" i="16" a="1"/>
  <c r="A44" i="16" s="1"/>
  <c r="I601" i="16" l="1" a="1"/>
  <c r="I601" i="16" s="1"/>
  <c r="E601" i="16" a="1"/>
  <c r="E601" i="16" s="1"/>
  <c r="E602" i="16" s="1" a="1"/>
  <c r="E602" i="16" s="1"/>
  <c r="A45" i="16" a="1"/>
  <c r="A45" i="16" s="1"/>
  <c r="I602" i="16" l="1" a="1"/>
  <c r="I602" i="16" s="1"/>
  <c r="E603" i="16" a="1"/>
  <c r="E603" i="16" s="1"/>
  <c r="A46" i="16" a="1"/>
  <c r="A46" i="16" s="1"/>
  <c r="A47" i="16" s="1" a="1"/>
  <c r="A47" i="16" s="1"/>
  <c r="A48" i="16" s="1" a="1"/>
  <c r="A48" i="16" s="1"/>
  <c r="A49" i="16" s="1" a="1"/>
  <c r="A49" i="16" s="1"/>
  <c r="A50" i="16" s="1" a="1"/>
  <c r="A50" i="16" s="1"/>
  <c r="A51" i="16" s="1" a="1"/>
  <c r="A51" i="16" s="1"/>
  <c r="A52" i="16" s="1" a="1"/>
  <c r="A52" i="16" s="1"/>
  <c r="A53" i="16" s="1" a="1"/>
  <c r="A53" i="16" s="1"/>
  <c r="A54" i="16" s="1" a="1"/>
  <c r="A54" i="16" s="1"/>
  <c r="A55" i="16" s="1" a="1"/>
  <c r="A55" i="16" s="1"/>
  <c r="A56" i="16" s="1" a="1"/>
  <c r="A56" i="16" s="1"/>
  <c r="A57" i="16" s="1" a="1"/>
  <c r="A57" i="16" s="1"/>
  <c r="A58" i="16" s="1" a="1"/>
  <c r="A58" i="16" s="1"/>
  <c r="A59" i="16" s="1" a="1"/>
  <c r="A59" i="16" s="1"/>
  <c r="A60" i="16" s="1" a="1"/>
  <c r="A60" i="16" s="1"/>
  <c r="I603" i="16" l="1" a="1"/>
  <c r="I603" i="16" s="1"/>
  <c r="E604" i="16" a="1"/>
  <c r="E604" i="16" s="1"/>
  <c r="A61" i="16" a="1"/>
  <c r="A61" i="16" s="1"/>
  <c r="A62" i="16" s="1" a="1"/>
  <c r="A62" i="16" s="1"/>
  <c r="I604" i="16" l="1" a="1"/>
  <c r="I604" i="16" s="1"/>
  <c r="I605" i="16" s="1" a="1"/>
  <c r="I605" i="16" s="1"/>
  <c r="E605" i="16" a="1"/>
  <c r="E605" i="16" s="1"/>
  <c r="A63" i="16" a="1"/>
  <c r="A63" i="16" s="1"/>
  <c r="I606" i="16" l="1" a="1"/>
  <c r="I606" i="16" s="1"/>
  <c r="E606" i="16" a="1"/>
  <c r="E606" i="16" s="1"/>
  <c r="E607" i="16" s="1" a="1"/>
  <c r="E607" i="16" s="1"/>
  <c r="E608" i="16" s="1" a="1"/>
  <c r="E608" i="16" s="1"/>
  <c r="E609" i="16" s="1" a="1"/>
  <c r="E609" i="16" s="1"/>
  <c r="E610" i="16" s="1" a="1"/>
  <c r="E610" i="16" s="1"/>
  <c r="E611" i="16" s="1" a="1"/>
  <c r="E611" i="16" s="1"/>
  <c r="A64" i="16" a="1"/>
  <c r="A64" i="16" s="1"/>
  <c r="I607" i="16" l="1" a="1"/>
  <c r="I607" i="16" s="1"/>
  <c r="I608" i="16" s="1" a="1"/>
  <c r="I608" i="16" s="1"/>
  <c r="I609" i="16" s="1" a="1"/>
  <c r="I609" i="16" s="1"/>
  <c r="I610" i="16" s="1" a="1"/>
  <c r="I610" i="16" s="1"/>
  <c r="I611" i="16" s="1" a="1"/>
  <c r="I611" i="16" s="1"/>
  <c r="I612" i="16" s="1" a="1"/>
  <c r="I612" i="16" s="1"/>
  <c r="I613" i="16" s="1" a="1"/>
  <c r="I613" i="16" s="1"/>
  <c r="I614" i="16" s="1" a="1"/>
  <c r="I614" i="16" s="1"/>
  <c r="I615" i="16" s="1" a="1"/>
  <c r="I615" i="16" s="1"/>
  <c r="I616" i="16" s="1" a="1"/>
  <c r="I616" i="16" s="1"/>
  <c r="I617" i="16" s="1" a="1"/>
  <c r="I617" i="16" s="1"/>
  <c r="I618" i="16" s="1" a="1"/>
  <c r="I618" i="16" s="1"/>
  <c r="I619" i="16" s="1" a="1"/>
  <c r="I619" i="16" s="1"/>
  <c r="I620" i="16" s="1" a="1"/>
  <c r="I620" i="16" s="1"/>
  <c r="I621" i="16" s="1" a="1"/>
  <c r="I621" i="16" s="1"/>
  <c r="I622" i="16" s="1" a="1"/>
  <c r="I622" i="16" s="1"/>
  <c r="I623" i="16" s="1" a="1"/>
  <c r="I623" i="16" s="1"/>
  <c r="I624" i="16" s="1" a="1"/>
  <c r="I624" i="16" s="1"/>
  <c r="I625" i="16" s="1" a="1"/>
  <c r="I625" i="16" s="1"/>
  <c r="I626" i="16" s="1" a="1"/>
  <c r="I626" i="16" s="1"/>
  <c r="I627" i="16" s="1" a="1"/>
  <c r="I627" i="16" s="1"/>
  <c r="I628" i="16" s="1" a="1"/>
  <c r="I628" i="16" s="1"/>
  <c r="I629" i="16" s="1" a="1"/>
  <c r="I629" i="16" s="1"/>
  <c r="I630" i="16" s="1" a="1"/>
  <c r="I630" i="16" s="1"/>
  <c r="I631" i="16" s="1" a="1"/>
  <c r="I631" i="16" s="1"/>
  <c r="I632" i="16" s="1" a="1"/>
  <c r="I632" i="16" s="1"/>
  <c r="I633" i="16" s="1" a="1"/>
  <c r="I633" i="16" s="1"/>
  <c r="I634" i="16" s="1" a="1"/>
  <c r="I634" i="16" s="1"/>
  <c r="I635" i="16" s="1" a="1"/>
  <c r="I635" i="16" s="1"/>
  <c r="I636" i="16" s="1" a="1"/>
  <c r="I636" i="16" s="1"/>
  <c r="I637" i="16" s="1" a="1"/>
  <c r="I637" i="16" s="1"/>
  <c r="I638" i="16" s="1" a="1"/>
  <c r="I638" i="16" s="1"/>
  <c r="I639" i="16" s="1" a="1"/>
  <c r="I639" i="16" s="1"/>
  <c r="I640" i="16" s="1" a="1"/>
  <c r="I640" i="16" s="1"/>
  <c r="I641" i="16" s="1" a="1"/>
  <c r="I641" i="16" s="1"/>
  <c r="I642" i="16" s="1" a="1"/>
  <c r="I642" i="16" s="1"/>
  <c r="I643" i="16" s="1" a="1"/>
  <c r="I643" i="16" s="1"/>
  <c r="I644" i="16" s="1" a="1"/>
  <c r="I644" i="16" s="1"/>
  <c r="I645" i="16" s="1" a="1"/>
  <c r="I645" i="16" s="1"/>
  <c r="I646" i="16" s="1" a="1"/>
  <c r="I646" i="16" s="1"/>
  <c r="I647" i="16" s="1" a="1"/>
  <c r="I647" i="16" s="1"/>
  <c r="I648" i="16" s="1" a="1"/>
  <c r="I648" i="16" s="1"/>
  <c r="I649" i="16" s="1" a="1"/>
  <c r="I649" i="16" s="1"/>
  <c r="I650" i="16" s="1" a="1"/>
  <c r="I650" i="16" s="1"/>
  <c r="I651" i="16" s="1" a="1"/>
  <c r="I651" i="16" s="1"/>
  <c r="I652" i="16" s="1" a="1"/>
  <c r="I652" i="16" s="1"/>
  <c r="I653" i="16" s="1" a="1"/>
  <c r="I653" i="16" s="1"/>
  <c r="I654" i="16" s="1" a="1"/>
  <c r="I654" i="16" s="1"/>
  <c r="I655" i="16" s="1" a="1"/>
  <c r="I655" i="16" s="1"/>
  <c r="I656" i="16" s="1" a="1"/>
  <c r="I656" i="16" s="1"/>
  <c r="I657" i="16" s="1" a="1"/>
  <c r="I657" i="16" s="1"/>
  <c r="I658" i="16" s="1" a="1"/>
  <c r="I658" i="16" s="1"/>
  <c r="I659" i="16" s="1" a="1"/>
  <c r="I659" i="16" s="1"/>
  <c r="I660" i="16" s="1" a="1"/>
  <c r="I660" i="16" s="1"/>
  <c r="I661" i="16" s="1" a="1"/>
  <c r="I661" i="16" s="1"/>
  <c r="I662" i="16" s="1" a="1"/>
  <c r="I662" i="16" s="1"/>
  <c r="I663" i="16" s="1" a="1"/>
  <c r="I663" i="16" s="1"/>
  <c r="I664" i="16" s="1" a="1"/>
  <c r="I664" i="16" s="1"/>
  <c r="I665" i="16" s="1" a="1"/>
  <c r="I665" i="16" s="1"/>
  <c r="I666" i="16" s="1" a="1"/>
  <c r="I666" i="16" s="1"/>
  <c r="I667" i="16" s="1" a="1"/>
  <c r="I667" i="16" s="1"/>
  <c r="I668" i="16" s="1" a="1"/>
  <c r="I668" i="16" s="1"/>
  <c r="I669" i="16" s="1" a="1"/>
  <c r="I669" i="16" s="1"/>
  <c r="I670" i="16" s="1" a="1"/>
  <c r="I670" i="16" s="1"/>
  <c r="I671" i="16" s="1" a="1"/>
  <c r="I671" i="16" s="1"/>
  <c r="I672" i="16" s="1" a="1"/>
  <c r="I672" i="16" s="1"/>
  <c r="I673" i="16" s="1" a="1"/>
  <c r="I673" i="16" s="1"/>
  <c r="I674" i="16" s="1" a="1"/>
  <c r="I674" i="16" s="1"/>
  <c r="I675" i="16" s="1" a="1"/>
  <c r="I675" i="16" s="1"/>
  <c r="I676" i="16" s="1" a="1"/>
  <c r="I676" i="16" s="1"/>
  <c r="I677" i="16" s="1" a="1"/>
  <c r="I677" i="16" s="1"/>
  <c r="I678" i="16" s="1" a="1"/>
  <c r="I678" i="16" s="1"/>
  <c r="I679" i="16" s="1" a="1"/>
  <c r="I679" i="16" s="1"/>
  <c r="I680" i="16" s="1" a="1"/>
  <c r="I680" i="16" s="1"/>
  <c r="I681" i="16" s="1" a="1"/>
  <c r="I681" i="16" s="1"/>
  <c r="I682" i="16" s="1" a="1"/>
  <c r="I682" i="16" s="1"/>
  <c r="I683" i="16" s="1" a="1"/>
  <c r="I683" i="16" s="1"/>
  <c r="I684" i="16" s="1" a="1"/>
  <c r="I684" i="16" s="1"/>
  <c r="I685" i="16" s="1" a="1"/>
  <c r="I685" i="16" s="1"/>
  <c r="I686" i="16" s="1" a="1"/>
  <c r="I686" i="16" s="1"/>
  <c r="I687" i="16" s="1" a="1"/>
  <c r="I687" i="16" s="1"/>
  <c r="I688" i="16" s="1" a="1"/>
  <c r="I688" i="16" s="1"/>
  <c r="I689" i="16" s="1" a="1"/>
  <c r="I689" i="16" s="1"/>
  <c r="I690" i="16" s="1" a="1"/>
  <c r="I690" i="16" s="1"/>
  <c r="I691" i="16" s="1" a="1"/>
  <c r="I691" i="16" s="1"/>
  <c r="I692" i="16" s="1" a="1"/>
  <c r="I692" i="16" s="1"/>
  <c r="I693" i="16" s="1" a="1"/>
  <c r="I693" i="16" s="1"/>
  <c r="I694" i="16" s="1" a="1"/>
  <c r="I694" i="16" s="1"/>
  <c r="I695" i="16" s="1" a="1"/>
  <c r="I695" i="16" s="1"/>
  <c r="I696" i="16" s="1" a="1"/>
  <c r="I696" i="16" s="1"/>
  <c r="I697" i="16" s="1" a="1"/>
  <c r="I697" i="16" s="1"/>
  <c r="I698" i="16" s="1" a="1"/>
  <c r="I698" i="16" s="1"/>
  <c r="I699" i="16" s="1" a="1"/>
  <c r="I699" i="16" s="1"/>
  <c r="I700" i="16" s="1" a="1"/>
  <c r="I700" i="16" s="1"/>
  <c r="I701" i="16" s="1" a="1"/>
  <c r="I701" i="16" s="1"/>
  <c r="I702" i="16" s="1" a="1"/>
  <c r="I702" i="16" s="1"/>
  <c r="I703" i="16" s="1" a="1"/>
  <c r="I703" i="16" s="1"/>
  <c r="I704" i="16" s="1" a="1"/>
  <c r="I704" i="16" s="1"/>
  <c r="I705" i="16" s="1" a="1"/>
  <c r="I705" i="16" s="1"/>
  <c r="I706" i="16" s="1" a="1"/>
  <c r="I706" i="16" s="1"/>
  <c r="I707" i="16" s="1" a="1"/>
  <c r="I707" i="16" s="1"/>
  <c r="I708" i="16" s="1" a="1"/>
  <c r="I708" i="16" s="1"/>
  <c r="I709" i="16" s="1" a="1"/>
  <c r="I709" i="16" s="1"/>
  <c r="I710" i="16" s="1" a="1"/>
  <c r="I710" i="16" s="1"/>
  <c r="I711" i="16" s="1" a="1"/>
  <c r="I711" i="16" s="1"/>
  <c r="I712" i="16" s="1" a="1"/>
  <c r="I712" i="16" s="1"/>
  <c r="I713" i="16" s="1" a="1"/>
  <c r="I713" i="16" s="1"/>
  <c r="I714" i="16" s="1" a="1"/>
  <c r="I714" i="16" s="1"/>
  <c r="I715" i="16" s="1" a="1"/>
  <c r="I715" i="16" s="1"/>
  <c r="I716" i="16" s="1" a="1"/>
  <c r="I716" i="16" s="1"/>
  <c r="I717" i="16" s="1" a="1"/>
  <c r="I717" i="16" s="1"/>
  <c r="I718" i="16" s="1" a="1"/>
  <c r="I718" i="16" s="1"/>
  <c r="I719" i="16" s="1" a="1"/>
  <c r="I719" i="16" s="1"/>
  <c r="I720" i="16" s="1" a="1"/>
  <c r="I720" i="16" s="1"/>
  <c r="I721" i="16" s="1" a="1"/>
  <c r="I721" i="16" s="1"/>
  <c r="I722" i="16" s="1" a="1"/>
  <c r="I722" i="16" s="1"/>
  <c r="I723" i="16" s="1" a="1"/>
  <c r="I723" i="16" s="1"/>
  <c r="I724" i="16" s="1" a="1"/>
  <c r="I724" i="16" s="1"/>
  <c r="I725" i="16" s="1" a="1"/>
  <c r="I725" i="16" s="1"/>
  <c r="I726" i="16" s="1" a="1"/>
  <c r="I726" i="16" s="1"/>
  <c r="I727" i="16" s="1" a="1"/>
  <c r="I727" i="16" s="1"/>
  <c r="I728" i="16" s="1" a="1"/>
  <c r="I728" i="16" s="1"/>
  <c r="I729" i="16" s="1" a="1"/>
  <c r="I729" i="16" s="1"/>
  <c r="I730" i="16" s="1" a="1"/>
  <c r="I730" i="16" s="1"/>
  <c r="I731" i="16" s="1" a="1"/>
  <c r="I731" i="16" s="1"/>
  <c r="I732" i="16" s="1" a="1"/>
  <c r="I732" i="16" s="1"/>
  <c r="I733" i="16" s="1" a="1"/>
  <c r="I733" i="16" s="1"/>
  <c r="I734" i="16" s="1" a="1"/>
  <c r="I734" i="16" s="1"/>
  <c r="I735" i="16" s="1" a="1"/>
  <c r="I735" i="16" s="1"/>
  <c r="I736" i="16" s="1" a="1"/>
  <c r="I736" i="16" s="1"/>
  <c r="I737" i="16" s="1" a="1"/>
  <c r="I737" i="16" s="1"/>
  <c r="I738" i="16" s="1" a="1"/>
  <c r="I738" i="16" s="1"/>
  <c r="I739" i="16" s="1" a="1"/>
  <c r="I739" i="16" s="1"/>
  <c r="I740" i="16" s="1" a="1"/>
  <c r="I740" i="16" s="1"/>
  <c r="I741" i="16" s="1" a="1"/>
  <c r="I741" i="16" s="1"/>
  <c r="I742" i="16" s="1" a="1"/>
  <c r="I742" i="16" s="1"/>
  <c r="I743" i="16" s="1" a="1"/>
  <c r="I743" i="16" s="1"/>
  <c r="I744" i="16" s="1" a="1"/>
  <c r="I744" i="16" s="1"/>
  <c r="I745" i="16" s="1" a="1"/>
  <c r="I745" i="16" s="1"/>
  <c r="I746" i="16" s="1" a="1"/>
  <c r="I746" i="16" s="1"/>
  <c r="I747" i="16" s="1" a="1"/>
  <c r="I747" i="16" s="1"/>
  <c r="I748" i="16" s="1" a="1"/>
  <c r="I748" i="16" s="1"/>
  <c r="I749" i="16" s="1" a="1"/>
  <c r="I749" i="16" s="1"/>
  <c r="I750" i="16" s="1" a="1"/>
  <c r="I750" i="16" s="1"/>
  <c r="I751" i="16" s="1" a="1"/>
  <c r="I751" i="16" s="1"/>
  <c r="E612" i="16" a="1"/>
  <c r="E612" i="16" s="1"/>
  <c r="E613" i="16" s="1" a="1"/>
  <c r="E613" i="16" s="1"/>
  <c r="E614" i="16" s="1" a="1"/>
  <c r="E614" i="16" s="1"/>
  <c r="E615" i="16" s="1" a="1"/>
  <c r="E615" i="16" s="1"/>
  <c r="E616" i="16" s="1" a="1"/>
  <c r="E616" i="16" s="1"/>
  <c r="E617" i="16" s="1" a="1"/>
  <c r="E617" i="16" s="1"/>
  <c r="E618" i="16" s="1" a="1"/>
  <c r="E618" i="16" s="1"/>
  <c r="E619" i="16" s="1" a="1"/>
  <c r="E619" i="16" s="1"/>
  <c r="E620" i="16" s="1" a="1"/>
  <c r="E620" i="16" s="1"/>
  <c r="E621" i="16" s="1" a="1"/>
  <c r="E621" i="16" s="1"/>
  <c r="E622" i="16" s="1" a="1"/>
  <c r="E622" i="16" s="1"/>
  <c r="E623" i="16" s="1" a="1"/>
  <c r="E623" i="16" s="1"/>
  <c r="E624" i="16" s="1" a="1"/>
  <c r="E624" i="16" s="1"/>
  <c r="E625" i="16" s="1" a="1"/>
  <c r="E625" i="16" s="1"/>
  <c r="E626" i="16" s="1" a="1"/>
  <c r="E626" i="16" s="1"/>
  <c r="E627" i="16" s="1" a="1"/>
  <c r="E627" i="16" s="1"/>
  <c r="E628" i="16" s="1" a="1"/>
  <c r="E628" i="16" s="1"/>
  <c r="E629" i="16" s="1" a="1"/>
  <c r="E629" i="16" s="1"/>
  <c r="E630" i="16" s="1" a="1"/>
  <c r="E630" i="16" s="1"/>
  <c r="E631" i="16" s="1" a="1"/>
  <c r="E631" i="16" s="1"/>
  <c r="E632" i="16" s="1" a="1"/>
  <c r="E632" i="16" s="1"/>
  <c r="E633" i="16" s="1" a="1"/>
  <c r="E633" i="16" s="1"/>
  <c r="E634" i="16" s="1" a="1"/>
  <c r="E634" i="16" s="1"/>
  <c r="E635" i="16" s="1" a="1"/>
  <c r="E635" i="16" s="1"/>
  <c r="E636" i="16" s="1" a="1"/>
  <c r="E636" i="16" s="1"/>
  <c r="E637" i="16" s="1" a="1"/>
  <c r="E637" i="16" s="1"/>
  <c r="E638" i="16" s="1" a="1"/>
  <c r="E638" i="16" s="1"/>
  <c r="E639" i="16" s="1" a="1"/>
  <c r="E639" i="16" s="1"/>
  <c r="E640" i="16" s="1" a="1"/>
  <c r="E640" i="16" s="1"/>
  <c r="E641" i="16" s="1" a="1"/>
  <c r="E641" i="16" s="1"/>
  <c r="E642" i="16" s="1" a="1"/>
  <c r="E642" i="16" s="1"/>
  <c r="E643" i="16" s="1" a="1"/>
  <c r="E643" i="16" s="1"/>
  <c r="E644" i="16" s="1" a="1"/>
  <c r="E644" i="16" s="1"/>
  <c r="E645" i="16" s="1" a="1"/>
  <c r="E645" i="16" s="1"/>
  <c r="E646" i="16" s="1" a="1"/>
  <c r="E646" i="16" s="1"/>
  <c r="E647" i="16" s="1" a="1"/>
  <c r="E647" i="16" s="1"/>
  <c r="E648" i="16" s="1" a="1"/>
  <c r="E648" i="16" s="1"/>
  <c r="E649" i="16" s="1" a="1"/>
  <c r="E649" i="16" s="1"/>
  <c r="E650" i="16" s="1" a="1"/>
  <c r="E650" i="16" s="1"/>
  <c r="E651" i="16" s="1" a="1"/>
  <c r="E651" i="16" s="1"/>
  <c r="E652" i="16" s="1" a="1"/>
  <c r="E652" i="16" s="1"/>
  <c r="E653" i="16" s="1" a="1"/>
  <c r="E653" i="16" s="1"/>
  <c r="E654" i="16" s="1" a="1"/>
  <c r="E654" i="16" s="1"/>
  <c r="E655" i="16" s="1" a="1"/>
  <c r="E655" i="16" s="1"/>
  <c r="E656" i="16" s="1" a="1"/>
  <c r="E656" i="16" s="1"/>
  <c r="E657" i="16" s="1" a="1"/>
  <c r="E657" i="16" s="1"/>
  <c r="E658" i="16" s="1" a="1"/>
  <c r="E658" i="16" s="1"/>
  <c r="E659" i="16" s="1" a="1"/>
  <c r="E659" i="16" s="1"/>
  <c r="E660" i="16" s="1" a="1"/>
  <c r="E660" i="16" s="1"/>
  <c r="E661" i="16" s="1" a="1"/>
  <c r="E661" i="16" s="1"/>
  <c r="E662" i="16" s="1" a="1"/>
  <c r="E662" i="16" s="1"/>
  <c r="E663" i="16" s="1" a="1"/>
  <c r="E663" i="16" s="1"/>
  <c r="E664" i="16" s="1" a="1"/>
  <c r="E664" i="16" s="1"/>
  <c r="E665" i="16" s="1" a="1"/>
  <c r="E665" i="16" s="1"/>
  <c r="E666" i="16" s="1" a="1"/>
  <c r="E666" i="16" s="1"/>
  <c r="E667" i="16" s="1" a="1"/>
  <c r="E667" i="16" s="1"/>
  <c r="E668" i="16" s="1" a="1"/>
  <c r="E668" i="16" s="1"/>
  <c r="E669" i="16" s="1" a="1"/>
  <c r="E669" i="16" s="1"/>
  <c r="E670" i="16" s="1" a="1"/>
  <c r="E670" i="16" s="1"/>
  <c r="E671" i="16" s="1" a="1"/>
  <c r="E671" i="16" s="1"/>
  <c r="E672" i="16" s="1" a="1"/>
  <c r="E672" i="16" s="1"/>
  <c r="E673" i="16" s="1" a="1"/>
  <c r="E673" i="16" s="1"/>
  <c r="E674" i="16" s="1" a="1"/>
  <c r="E674" i="16" s="1"/>
  <c r="E675" i="16" s="1" a="1"/>
  <c r="E675" i="16" s="1"/>
  <c r="E676" i="16" s="1" a="1"/>
  <c r="E676" i="16" s="1"/>
  <c r="E677" i="16" s="1" a="1"/>
  <c r="E677" i="16" s="1"/>
  <c r="E678" i="16" s="1" a="1"/>
  <c r="E678" i="16" s="1"/>
  <c r="E679" i="16" s="1" a="1"/>
  <c r="E679" i="16" s="1"/>
  <c r="E680" i="16" s="1" a="1"/>
  <c r="E680" i="16" s="1"/>
  <c r="E681" i="16" s="1" a="1"/>
  <c r="E681" i="16" s="1"/>
  <c r="E682" i="16" s="1" a="1"/>
  <c r="E682" i="16" s="1"/>
  <c r="E683" i="16" s="1" a="1"/>
  <c r="E683" i="16" s="1"/>
  <c r="E684" i="16" s="1" a="1"/>
  <c r="E684" i="16" s="1"/>
  <c r="E685" i="16" s="1" a="1"/>
  <c r="E685" i="16" s="1"/>
  <c r="E686" i="16" s="1" a="1"/>
  <c r="E686" i="16" s="1"/>
  <c r="E687" i="16" s="1" a="1"/>
  <c r="E687" i="16" s="1"/>
  <c r="E688" i="16" s="1" a="1"/>
  <c r="E688" i="16" s="1"/>
  <c r="E689" i="16" s="1" a="1"/>
  <c r="E689" i="16" s="1"/>
  <c r="E690" i="16" s="1" a="1"/>
  <c r="E690" i="16" s="1"/>
  <c r="E691" i="16" s="1" a="1"/>
  <c r="E691" i="16" s="1"/>
  <c r="E692" i="16" s="1" a="1"/>
  <c r="E692" i="16" s="1"/>
  <c r="E693" i="16" s="1" a="1"/>
  <c r="E693" i="16" s="1"/>
  <c r="E694" i="16" s="1" a="1"/>
  <c r="E694" i="16" s="1"/>
  <c r="E695" i="16" s="1" a="1"/>
  <c r="E695" i="16" s="1"/>
  <c r="E696" i="16" s="1" a="1"/>
  <c r="E696" i="16" s="1"/>
  <c r="E697" i="16" s="1" a="1"/>
  <c r="E697" i="16" s="1"/>
  <c r="E698" i="16" s="1" a="1"/>
  <c r="E698" i="16" s="1"/>
  <c r="E699" i="16" s="1" a="1"/>
  <c r="E699" i="16" s="1"/>
  <c r="E700" i="16" s="1" a="1"/>
  <c r="E700" i="16" s="1"/>
  <c r="E701" i="16" s="1" a="1"/>
  <c r="E701" i="16" s="1"/>
  <c r="E702" i="16" s="1" a="1"/>
  <c r="E702" i="16" s="1"/>
  <c r="E703" i="16" s="1" a="1"/>
  <c r="E703" i="16" s="1"/>
  <c r="E704" i="16" s="1" a="1"/>
  <c r="E704" i="16" s="1"/>
  <c r="E705" i="16" s="1" a="1"/>
  <c r="E705" i="16" s="1"/>
  <c r="E706" i="16" s="1" a="1"/>
  <c r="E706" i="16" s="1"/>
  <c r="E707" i="16" s="1" a="1"/>
  <c r="E707" i="16" s="1"/>
  <c r="E708" i="16" s="1" a="1"/>
  <c r="E708" i="16" s="1"/>
  <c r="E709" i="16" s="1" a="1"/>
  <c r="E709" i="16" s="1"/>
  <c r="E710" i="16" s="1" a="1"/>
  <c r="E710" i="16" s="1"/>
  <c r="E711" i="16" s="1" a="1"/>
  <c r="E711" i="16" s="1"/>
  <c r="E712" i="16" s="1" a="1"/>
  <c r="E712" i="16" s="1"/>
  <c r="E713" i="16" s="1" a="1"/>
  <c r="E713" i="16" s="1"/>
  <c r="E714" i="16" s="1" a="1"/>
  <c r="E714" i="16" s="1"/>
  <c r="E715" i="16" s="1" a="1"/>
  <c r="E715" i="16" s="1"/>
  <c r="E716" i="16" s="1" a="1"/>
  <c r="E716" i="16" s="1"/>
  <c r="E717" i="16" s="1" a="1"/>
  <c r="E717" i="16" s="1"/>
  <c r="E718" i="16" s="1" a="1"/>
  <c r="E718" i="16" s="1"/>
  <c r="E719" i="16" s="1" a="1"/>
  <c r="E719" i="16" s="1"/>
  <c r="E720" i="16" s="1" a="1"/>
  <c r="E720" i="16" s="1"/>
  <c r="E721" i="16" s="1" a="1"/>
  <c r="E721" i="16" s="1"/>
  <c r="E722" i="16" s="1" a="1"/>
  <c r="E722" i="16" s="1"/>
  <c r="E723" i="16" s="1" a="1"/>
  <c r="E723" i="16" s="1"/>
  <c r="E724" i="16" s="1" a="1"/>
  <c r="E724" i="16" s="1"/>
  <c r="E725" i="16" s="1" a="1"/>
  <c r="E725" i="16" s="1"/>
  <c r="E726" i="16" s="1" a="1"/>
  <c r="E726" i="16" s="1"/>
  <c r="E727" i="16" s="1" a="1"/>
  <c r="E727" i="16" s="1"/>
  <c r="E728" i="16" s="1" a="1"/>
  <c r="E728" i="16" s="1"/>
  <c r="E729" i="16" s="1" a="1"/>
  <c r="E729" i="16" s="1"/>
  <c r="E730" i="16" s="1" a="1"/>
  <c r="E730" i="16" s="1"/>
  <c r="E731" i="16" s="1" a="1"/>
  <c r="E731" i="16" s="1"/>
  <c r="E732" i="16" s="1" a="1"/>
  <c r="E732" i="16" s="1"/>
  <c r="E733" i="16" s="1" a="1"/>
  <c r="E733" i="16" s="1"/>
  <c r="E734" i="16" s="1" a="1"/>
  <c r="E734" i="16" s="1"/>
  <c r="E735" i="16" s="1" a="1"/>
  <c r="E735" i="16" s="1"/>
  <c r="E736" i="16" s="1" a="1"/>
  <c r="E736" i="16" s="1"/>
  <c r="E737" i="16" s="1" a="1"/>
  <c r="E737" i="16" s="1"/>
  <c r="E738" i="16" s="1" a="1"/>
  <c r="E738" i="16" s="1"/>
  <c r="E739" i="16" s="1" a="1"/>
  <c r="E739" i="16" s="1"/>
  <c r="E740" i="16" s="1" a="1"/>
  <c r="E740" i="16" s="1"/>
  <c r="E741" i="16" s="1" a="1"/>
  <c r="E741" i="16" s="1"/>
  <c r="E742" i="16" s="1" a="1"/>
  <c r="E742" i="16" s="1"/>
  <c r="E743" i="16" s="1" a="1"/>
  <c r="E743" i="16" s="1"/>
  <c r="E744" i="16" s="1" a="1"/>
  <c r="E744" i="16" s="1"/>
  <c r="E745" i="16" s="1" a="1"/>
  <c r="E745" i="16" s="1"/>
  <c r="E746" i="16" s="1" a="1"/>
  <c r="E746" i="16" s="1"/>
  <c r="E747" i="16" s="1" a="1"/>
  <c r="E747" i="16" s="1"/>
  <c r="E748" i="16" s="1" a="1"/>
  <c r="E748" i="16" s="1"/>
  <c r="E749" i="16" s="1" a="1"/>
  <c r="E749" i="16" s="1"/>
  <c r="E750" i="16" s="1" a="1"/>
  <c r="E750" i="16" s="1"/>
  <c r="A65" i="16" a="1"/>
  <c r="A65" i="16" s="1"/>
  <c r="E751" i="16" l="1" a="1"/>
  <c r="E751" i="16" s="1"/>
  <c r="E752" i="16" s="1" a="1"/>
  <c r="E752" i="16" s="1"/>
  <c r="A66" i="16" a="1"/>
  <c r="A66" i="16" s="1"/>
  <c r="I752" i="16" l="1" a="1"/>
  <c r="I752" i="16" s="1"/>
  <c r="E753" i="16" a="1"/>
  <c r="E753" i="16" s="1"/>
  <c r="A67" i="16" a="1"/>
  <c r="A67" i="16" s="1"/>
  <c r="A68" i="16" s="1" a="1"/>
  <c r="A68" i="16" s="1"/>
  <c r="A69" i="16" s="1" a="1"/>
  <c r="A69" i="16" s="1"/>
  <c r="A70" i="16" s="1" a="1"/>
  <c r="A70" i="16" s="1"/>
  <c r="A71" i="16" s="1" a="1"/>
  <c r="A71" i="16" s="1"/>
  <c r="A72" i="16" s="1" a="1"/>
  <c r="A72" i="16" s="1"/>
  <c r="A73" i="16" s="1" a="1"/>
  <c r="A73" i="16" s="1"/>
  <c r="A74" i="16" s="1" a="1"/>
  <c r="A74" i="16" s="1"/>
  <c r="A75" i="16" s="1" a="1"/>
  <c r="A75" i="16" s="1"/>
  <c r="A76" i="16" s="1" a="1"/>
  <c r="A76" i="16" s="1"/>
  <c r="A77" i="16" s="1" a="1"/>
  <c r="A77" i="16" s="1"/>
  <c r="A78" i="16" s="1" a="1"/>
  <c r="A78" i="16" s="1"/>
  <c r="A79" i="16" s="1" a="1"/>
  <c r="A79" i="16" s="1"/>
  <c r="A80" i="16" s="1" a="1"/>
  <c r="A80" i="16" s="1"/>
  <c r="I753" i="16" l="1" a="1"/>
  <c r="I753" i="16" s="1"/>
  <c r="E754" i="16" a="1"/>
  <c r="E754" i="16" s="1"/>
  <c r="A81" i="16" a="1"/>
  <c r="A81" i="16" s="1"/>
  <c r="I754" i="16" l="1" a="1"/>
  <c r="I754" i="16" s="1"/>
  <c r="I755" i="16" s="1" a="1"/>
  <c r="I755" i="16" s="1"/>
  <c r="E755" i="16" a="1"/>
  <c r="E755" i="16" s="1"/>
  <c r="A82" i="16" a="1"/>
  <c r="A82" i="16" s="1"/>
  <c r="I756" i="16" l="1" a="1"/>
  <c r="I756" i="16" s="1"/>
  <c r="E756" i="16" a="1"/>
  <c r="E756" i="16" s="1"/>
  <c r="A83" i="16" a="1"/>
  <c r="A83" i="16" s="1"/>
  <c r="A84" i="16" s="1" a="1"/>
  <c r="A84" i="16" s="1"/>
  <c r="I757" i="16" l="1" a="1"/>
  <c r="I757" i="16" s="1"/>
  <c r="E757" i="16" a="1"/>
  <c r="E757" i="16" s="1"/>
  <c r="E758" i="16" s="1" a="1"/>
  <c r="E758" i="16" s="1"/>
  <c r="E759" i="16" s="1" a="1"/>
  <c r="E759" i="16" s="1"/>
  <c r="E760" i="16" s="1" a="1"/>
  <c r="E760" i="16" s="1"/>
  <c r="E761" i="16" s="1" a="1"/>
  <c r="E761" i="16" s="1"/>
  <c r="E762" i="16" s="1" a="1"/>
  <c r="E762" i="16" s="1"/>
  <c r="E763" i="16" s="1" a="1"/>
  <c r="E763" i="16" s="1"/>
  <c r="E764" i="16" s="1" a="1"/>
  <c r="E764" i="16" s="1"/>
  <c r="E765" i="16" s="1" a="1"/>
  <c r="E765" i="16" s="1"/>
  <c r="E766" i="16" s="1" a="1"/>
  <c r="E766" i="16" s="1"/>
  <c r="E767" i="16" s="1" a="1"/>
  <c r="E767" i="16" s="1"/>
  <c r="E768" i="16" s="1" a="1"/>
  <c r="E768" i="16" s="1"/>
  <c r="E769" i="16" s="1" a="1"/>
  <c r="E769" i="16" s="1"/>
  <c r="E770" i="16" s="1" a="1"/>
  <c r="E770" i="16" s="1"/>
  <c r="E771" i="16" s="1" a="1"/>
  <c r="E771" i="16" s="1"/>
  <c r="E772" i="16" s="1" a="1"/>
  <c r="E772" i="16" s="1"/>
  <c r="E773" i="16" s="1" a="1"/>
  <c r="E773" i="16" s="1"/>
  <c r="E774" i="16" s="1" a="1"/>
  <c r="E774" i="16" s="1"/>
  <c r="E775" i="16" s="1" a="1"/>
  <c r="E775" i="16" s="1"/>
  <c r="E776" i="16" s="1" a="1"/>
  <c r="E776" i="16" s="1"/>
  <c r="E777" i="16" s="1" a="1"/>
  <c r="E777" i="16" s="1"/>
  <c r="E778" i="16" s="1" a="1"/>
  <c r="E778" i="16" s="1"/>
  <c r="E779" i="16" s="1" a="1"/>
  <c r="E779" i="16" s="1"/>
  <c r="E780" i="16" s="1" a="1"/>
  <c r="E780" i="16" s="1"/>
  <c r="E781" i="16" s="1" a="1"/>
  <c r="E781" i="16" s="1"/>
  <c r="E782" i="16" s="1" a="1"/>
  <c r="E782" i="16" s="1"/>
  <c r="E783" i="16" s="1" a="1"/>
  <c r="E783" i="16" s="1"/>
  <c r="E784" i="16" s="1" a="1"/>
  <c r="E784" i="16" s="1"/>
  <c r="E785" i="16" s="1" a="1"/>
  <c r="E785" i="16" s="1"/>
  <c r="E786" i="16" s="1" a="1"/>
  <c r="E786" i="16" s="1"/>
  <c r="E787" i="16" s="1" a="1"/>
  <c r="E787" i="16" s="1"/>
  <c r="E788" i="16" s="1" a="1"/>
  <c r="E788" i="16" s="1"/>
  <c r="E789" i="16" s="1" a="1"/>
  <c r="E789" i="16" s="1"/>
  <c r="E790" i="16" s="1" a="1"/>
  <c r="E790" i="16" s="1"/>
  <c r="E791" i="16" s="1" a="1"/>
  <c r="E791" i="16" s="1"/>
  <c r="E792" i="16" s="1" a="1"/>
  <c r="E792" i="16" s="1"/>
  <c r="E793" i="16" s="1" a="1"/>
  <c r="E793" i="16" s="1"/>
  <c r="E794" i="16" s="1" a="1"/>
  <c r="E794" i="16" s="1"/>
  <c r="E795" i="16" s="1" a="1"/>
  <c r="E795" i="16" s="1"/>
  <c r="E796" i="16" s="1" a="1"/>
  <c r="E796" i="16" s="1"/>
  <c r="E797" i="16" s="1" a="1"/>
  <c r="E797" i="16" s="1"/>
  <c r="E798" i="16" s="1" a="1"/>
  <c r="E798" i="16" s="1"/>
  <c r="E799" i="16" s="1" a="1"/>
  <c r="E799" i="16" s="1"/>
  <c r="E800" i="16" s="1" a="1"/>
  <c r="E800" i="16" s="1"/>
  <c r="E801" i="16" s="1" a="1"/>
  <c r="E801" i="16" s="1"/>
  <c r="E802" i="16" s="1" a="1"/>
  <c r="E802" i="16" s="1"/>
  <c r="E803" i="16" s="1" a="1"/>
  <c r="E803" i="16" s="1"/>
  <c r="E804" i="16" s="1" a="1"/>
  <c r="E804" i="16" s="1"/>
  <c r="E805" i="16" s="1" a="1"/>
  <c r="E805" i="16" s="1"/>
  <c r="E806" i="16" s="1" a="1"/>
  <c r="E806" i="16" s="1"/>
  <c r="E807" i="16" s="1" a="1"/>
  <c r="E807" i="16" s="1"/>
  <c r="E808" i="16" s="1" a="1"/>
  <c r="E808" i="16" s="1"/>
  <c r="E809" i="16" s="1" a="1"/>
  <c r="E809" i="16" s="1"/>
  <c r="E810" i="16" s="1" a="1"/>
  <c r="E810" i="16" s="1"/>
  <c r="E811" i="16" s="1" a="1"/>
  <c r="E811" i="16" s="1"/>
  <c r="E812" i="16" s="1" a="1"/>
  <c r="E812" i="16" s="1"/>
  <c r="E813" i="16" s="1" a="1"/>
  <c r="E813" i="16" s="1"/>
  <c r="E814" i="16" s="1" a="1"/>
  <c r="E814" i="16" s="1"/>
  <c r="E815" i="16" s="1" a="1"/>
  <c r="E815" i="16" s="1"/>
  <c r="E816" i="16" s="1" a="1"/>
  <c r="E816" i="16" s="1"/>
  <c r="E817" i="16" s="1" a="1"/>
  <c r="E817" i="16" s="1"/>
  <c r="E818" i="16" s="1" a="1"/>
  <c r="E818" i="16" s="1"/>
  <c r="E819" i="16" s="1" a="1"/>
  <c r="E819" i="16" s="1"/>
  <c r="E820" i="16" s="1" a="1"/>
  <c r="E820" i="16" s="1"/>
  <c r="E821" i="16" s="1" a="1"/>
  <c r="E821" i="16" s="1"/>
  <c r="E822" i="16" s="1" a="1"/>
  <c r="E822" i="16" s="1"/>
  <c r="E823" i="16" s="1" a="1"/>
  <c r="E823" i="16" s="1"/>
  <c r="E824" i="16" s="1" a="1"/>
  <c r="E824" i="16" s="1"/>
  <c r="E825" i="16" s="1" a="1"/>
  <c r="E825" i="16" s="1"/>
  <c r="E826" i="16" s="1" a="1"/>
  <c r="E826" i="16" s="1"/>
  <c r="E827" i="16" s="1" a="1"/>
  <c r="E827" i="16" s="1"/>
  <c r="E828" i="16" s="1" a="1"/>
  <c r="E828" i="16" s="1"/>
  <c r="E829" i="16" s="1" a="1"/>
  <c r="E829" i="16" s="1"/>
  <c r="E830" i="16" s="1" a="1"/>
  <c r="E830" i="16" s="1"/>
  <c r="E831" i="16" s="1" a="1"/>
  <c r="E831" i="16" s="1"/>
  <c r="E832" i="16" s="1" a="1"/>
  <c r="E832" i="16" s="1"/>
  <c r="E833" i="16" s="1" a="1"/>
  <c r="E833" i="16" s="1"/>
  <c r="E834" i="16" s="1" a="1"/>
  <c r="E834" i="16" s="1"/>
  <c r="E835" i="16" s="1" a="1"/>
  <c r="E835" i="16" s="1"/>
  <c r="E836" i="16" s="1" a="1"/>
  <c r="E836" i="16" s="1"/>
  <c r="E837" i="16" s="1" a="1"/>
  <c r="E837" i="16" s="1"/>
  <c r="E838" i="16" s="1" a="1"/>
  <c r="E838" i="16" s="1"/>
  <c r="E839" i="16" s="1" a="1"/>
  <c r="E839" i="16" s="1"/>
  <c r="E840" i="16" s="1" a="1"/>
  <c r="E840" i="16" s="1"/>
  <c r="E841" i="16" s="1" a="1"/>
  <c r="E841" i="16" s="1"/>
  <c r="E842" i="16" s="1" a="1"/>
  <c r="E842" i="16" s="1"/>
  <c r="E843" i="16" s="1" a="1"/>
  <c r="E843" i="16" s="1"/>
  <c r="E844" i="16" s="1" a="1"/>
  <c r="E844" i="16" s="1"/>
  <c r="E845" i="16" s="1" a="1"/>
  <c r="E845" i="16" s="1"/>
  <c r="E846" i="16" s="1" a="1"/>
  <c r="E846" i="16" s="1"/>
  <c r="E847" i="16" s="1" a="1"/>
  <c r="E847" i="16" s="1"/>
  <c r="E848" i="16" s="1" a="1"/>
  <c r="E848" i="16" s="1"/>
  <c r="E849" i="16" s="1" a="1"/>
  <c r="E849" i="16" s="1"/>
  <c r="E850" i="16" s="1" a="1"/>
  <c r="E850" i="16" s="1"/>
  <c r="E851" i="16" s="1" a="1"/>
  <c r="E851" i="16" s="1"/>
  <c r="E852" i="16" s="1" a="1"/>
  <c r="E852" i="16" s="1"/>
  <c r="E853" i="16" s="1" a="1"/>
  <c r="E853" i="16" s="1"/>
  <c r="E854" i="16" s="1" a="1"/>
  <c r="E854" i="16" s="1"/>
  <c r="E855" i="16" s="1" a="1"/>
  <c r="E855" i="16" s="1"/>
  <c r="E856" i="16" s="1" a="1"/>
  <c r="E856" i="16" s="1"/>
  <c r="E857" i="16" s="1" a="1"/>
  <c r="E857" i="16" s="1"/>
  <c r="E858" i="16" s="1" a="1"/>
  <c r="E858" i="16" s="1"/>
  <c r="E859" i="16" s="1" a="1"/>
  <c r="E859" i="16" s="1"/>
  <c r="E860" i="16" s="1" a="1"/>
  <c r="E860" i="16" s="1"/>
  <c r="E861" i="16" s="1" a="1"/>
  <c r="E861" i="16" s="1"/>
  <c r="E862" i="16" s="1" a="1"/>
  <c r="E862" i="16" s="1"/>
  <c r="E863" i="16" s="1" a="1"/>
  <c r="E863" i="16" s="1"/>
  <c r="E864" i="16" s="1" a="1"/>
  <c r="E864" i="16" s="1"/>
  <c r="E865" i="16" s="1" a="1"/>
  <c r="E865" i="16" s="1"/>
  <c r="E866" i="16" s="1" a="1"/>
  <c r="E866" i="16" s="1"/>
  <c r="E867" i="16" s="1" a="1"/>
  <c r="E867" i="16" s="1"/>
  <c r="E868" i="16" s="1" a="1"/>
  <c r="E868" i="16" s="1"/>
  <c r="E869" i="16" s="1" a="1"/>
  <c r="E869" i="16" s="1"/>
  <c r="E870" i="16" s="1" a="1"/>
  <c r="E870" i="16" s="1"/>
  <c r="E871" i="16" s="1" a="1"/>
  <c r="E871" i="16" s="1"/>
  <c r="E872" i="16" s="1" a="1"/>
  <c r="E872" i="16" s="1"/>
  <c r="E873" i="16" s="1" a="1"/>
  <c r="E873" i="16" s="1"/>
  <c r="E874" i="16" s="1" a="1"/>
  <c r="E874" i="16" s="1"/>
  <c r="E875" i="16" s="1" a="1"/>
  <c r="E875" i="16" s="1"/>
  <c r="E876" i="16" s="1" a="1"/>
  <c r="E876" i="16" s="1"/>
  <c r="E877" i="16" s="1" a="1"/>
  <c r="E877" i="16" s="1"/>
  <c r="E878" i="16" s="1" a="1"/>
  <c r="E878" i="16" s="1"/>
  <c r="E879" i="16" s="1" a="1"/>
  <c r="E879" i="16" s="1"/>
  <c r="E880" i="16" s="1" a="1"/>
  <c r="E880" i="16" s="1"/>
  <c r="E881" i="16" s="1" a="1"/>
  <c r="E881" i="16" s="1"/>
  <c r="E882" i="16" s="1" a="1"/>
  <c r="E882" i="16" s="1"/>
  <c r="E883" i="16" s="1" a="1"/>
  <c r="E883" i="16" s="1"/>
  <c r="E884" i="16" s="1" a="1"/>
  <c r="E884" i="16" s="1"/>
  <c r="E885" i="16" s="1" a="1"/>
  <c r="E885" i="16" s="1"/>
  <c r="E886" i="16" s="1" a="1"/>
  <c r="E886" i="16" s="1"/>
  <c r="E887" i="16" s="1" a="1"/>
  <c r="E887" i="16" s="1"/>
  <c r="E888" i="16" s="1" a="1"/>
  <c r="E888" i="16" s="1"/>
  <c r="E889" i="16" s="1" a="1"/>
  <c r="E889" i="16" s="1"/>
  <c r="E890" i="16" s="1" a="1"/>
  <c r="E890" i="16" s="1"/>
  <c r="E891" i="16" s="1" a="1"/>
  <c r="E891" i="16" s="1"/>
  <c r="E892" i="16" s="1" a="1"/>
  <c r="E892" i="16" s="1"/>
  <c r="E893" i="16" s="1" a="1"/>
  <c r="E893" i="16" s="1"/>
  <c r="E894" i="16" s="1" a="1"/>
  <c r="E894" i="16" s="1"/>
  <c r="E895" i="16" s="1" a="1"/>
  <c r="E895" i="16" s="1"/>
  <c r="E896" i="16" s="1" a="1"/>
  <c r="E896" i="16" s="1"/>
  <c r="E897" i="16" s="1" a="1"/>
  <c r="E897" i="16" s="1"/>
  <c r="E898" i="16" s="1" a="1"/>
  <c r="E898" i="16" s="1"/>
  <c r="E899" i="16" s="1" a="1"/>
  <c r="E899" i="16" s="1"/>
  <c r="E900" i="16" s="1" a="1"/>
  <c r="E900" i="16" s="1"/>
  <c r="A85" i="16" a="1"/>
  <c r="A85" i="16" s="1"/>
  <c r="A86" i="16" s="1" a="1"/>
  <c r="A86" i="16" s="1"/>
  <c r="I758" i="16" l="1" a="1"/>
  <c r="I758" i="16" s="1"/>
  <c r="I759" i="16" s="1" a="1"/>
  <c r="I759" i="16" s="1"/>
  <c r="I760" i="16" s="1" a="1"/>
  <c r="I760" i="16" s="1"/>
  <c r="I761" i="16" s="1" a="1"/>
  <c r="I761" i="16" s="1"/>
  <c r="I762" i="16" s="1" a="1"/>
  <c r="I762" i="16" s="1"/>
  <c r="I763" i="16" s="1" a="1"/>
  <c r="I763" i="16" s="1"/>
  <c r="I764" i="16" s="1" a="1"/>
  <c r="I764" i="16" s="1"/>
  <c r="I765" i="16" s="1" a="1"/>
  <c r="I765" i="16" s="1"/>
  <c r="I766" i="16" s="1" a="1"/>
  <c r="I766" i="16" s="1"/>
  <c r="I767" i="16" s="1" a="1"/>
  <c r="I767" i="16" s="1"/>
  <c r="I768" i="16" s="1" a="1"/>
  <c r="I768" i="16" s="1"/>
  <c r="I769" i="16" s="1" a="1"/>
  <c r="I769" i="16" s="1"/>
  <c r="I770" i="16" s="1" a="1"/>
  <c r="I770" i="16" s="1"/>
  <c r="I771" i="16" s="1" a="1"/>
  <c r="I771" i="16" s="1"/>
  <c r="I772" i="16" s="1" a="1"/>
  <c r="I772" i="16" s="1"/>
  <c r="I773" i="16" s="1" a="1"/>
  <c r="I773" i="16" s="1"/>
  <c r="I774" i="16" s="1" a="1"/>
  <c r="I774" i="16" s="1"/>
  <c r="I775" i="16" s="1" a="1"/>
  <c r="I775" i="16" s="1"/>
  <c r="I776" i="16" s="1" a="1"/>
  <c r="I776" i="16" s="1"/>
  <c r="I777" i="16" s="1" a="1"/>
  <c r="I777" i="16" s="1"/>
  <c r="I778" i="16" s="1" a="1"/>
  <c r="I778" i="16" s="1"/>
  <c r="I779" i="16" s="1" a="1"/>
  <c r="I779" i="16" s="1"/>
  <c r="I780" i="16" s="1" a="1"/>
  <c r="I780" i="16" s="1"/>
  <c r="I781" i="16" s="1" a="1"/>
  <c r="I781" i="16" s="1"/>
  <c r="I782" i="16" s="1" a="1"/>
  <c r="I782" i="16" s="1"/>
  <c r="I783" i="16" s="1" a="1"/>
  <c r="I783" i="16" s="1"/>
  <c r="I784" i="16" s="1" a="1"/>
  <c r="I784" i="16" s="1"/>
  <c r="I785" i="16" s="1" a="1"/>
  <c r="I785" i="16" s="1"/>
  <c r="I786" i="16" s="1" a="1"/>
  <c r="I786" i="16" s="1"/>
  <c r="I787" i="16" s="1" a="1"/>
  <c r="I787" i="16" s="1"/>
  <c r="I788" i="16" s="1" a="1"/>
  <c r="I788" i="16" s="1"/>
  <c r="I789" i="16" s="1" a="1"/>
  <c r="I789" i="16" s="1"/>
  <c r="I790" i="16" s="1" a="1"/>
  <c r="I790" i="16" s="1"/>
  <c r="I791" i="16" s="1" a="1"/>
  <c r="I791" i="16" s="1"/>
  <c r="I792" i="16" s="1" a="1"/>
  <c r="I792" i="16" s="1"/>
  <c r="I793" i="16" s="1" a="1"/>
  <c r="I793" i="16" s="1"/>
  <c r="I794" i="16" s="1" a="1"/>
  <c r="I794" i="16" s="1"/>
  <c r="I795" i="16" s="1" a="1"/>
  <c r="I795" i="16" s="1"/>
  <c r="I796" i="16" s="1" a="1"/>
  <c r="I796" i="16" s="1"/>
  <c r="I797" i="16" s="1" a="1"/>
  <c r="I797" i="16" s="1"/>
  <c r="I798" i="16" s="1" a="1"/>
  <c r="I798" i="16" s="1"/>
  <c r="I799" i="16" s="1" a="1"/>
  <c r="I799" i="16" s="1"/>
  <c r="I800" i="16" s="1" a="1"/>
  <c r="I800" i="16" s="1"/>
  <c r="I801" i="16" s="1" a="1"/>
  <c r="I801" i="16" s="1"/>
  <c r="I802" i="16" s="1" a="1"/>
  <c r="I802" i="16" s="1"/>
  <c r="I803" i="16" s="1" a="1"/>
  <c r="I803" i="16" s="1"/>
  <c r="I804" i="16" s="1" a="1"/>
  <c r="I804" i="16" s="1"/>
  <c r="I805" i="16" s="1" a="1"/>
  <c r="I805" i="16" s="1"/>
  <c r="I806" i="16" s="1" a="1"/>
  <c r="I806" i="16" s="1"/>
  <c r="I807" i="16" s="1" a="1"/>
  <c r="I807" i="16" s="1"/>
  <c r="I808" i="16" s="1" a="1"/>
  <c r="I808" i="16" s="1"/>
  <c r="I809" i="16" s="1" a="1"/>
  <c r="I809" i="16" s="1"/>
  <c r="I810" i="16" s="1" a="1"/>
  <c r="I810" i="16" s="1"/>
  <c r="I811" i="16" s="1" a="1"/>
  <c r="I811" i="16" s="1"/>
  <c r="I812" i="16" s="1" a="1"/>
  <c r="I812" i="16" s="1"/>
  <c r="I813" i="16" s="1" a="1"/>
  <c r="I813" i="16" s="1"/>
  <c r="I814" i="16" s="1" a="1"/>
  <c r="I814" i="16" s="1"/>
  <c r="I815" i="16" s="1" a="1"/>
  <c r="I815" i="16" s="1"/>
  <c r="I816" i="16" s="1" a="1"/>
  <c r="I816" i="16" s="1"/>
  <c r="I817" i="16" s="1" a="1"/>
  <c r="I817" i="16" s="1"/>
  <c r="I818" i="16" s="1" a="1"/>
  <c r="I818" i="16" s="1"/>
  <c r="I819" i="16" s="1" a="1"/>
  <c r="I819" i="16" s="1"/>
  <c r="I820" i="16" s="1" a="1"/>
  <c r="I820" i="16" s="1"/>
  <c r="I821" i="16" s="1" a="1"/>
  <c r="I821" i="16" s="1"/>
  <c r="I822" i="16" s="1" a="1"/>
  <c r="I822" i="16" s="1"/>
  <c r="I823" i="16" s="1" a="1"/>
  <c r="I823" i="16" s="1"/>
  <c r="I824" i="16" s="1" a="1"/>
  <c r="I824" i="16" s="1"/>
  <c r="I825" i="16" s="1" a="1"/>
  <c r="I825" i="16" s="1"/>
  <c r="I826" i="16" s="1" a="1"/>
  <c r="I826" i="16" s="1"/>
  <c r="I827" i="16" s="1" a="1"/>
  <c r="I827" i="16" s="1"/>
  <c r="I828" i="16" s="1" a="1"/>
  <c r="I828" i="16" s="1"/>
  <c r="I829" i="16" s="1" a="1"/>
  <c r="I829" i="16" s="1"/>
  <c r="I830" i="16" s="1" a="1"/>
  <c r="I830" i="16" s="1"/>
  <c r="I831" i="16" s="1" a="1"/>
  <c r="I831" i="16" s="1"/>
  <c r="I832" i="16" s="1" a="1"/>
  <c r="I832" i="16" s="1"/>
  <c r="I833" i="16" s="1" a="1"/>
  <c r="I833" i="16" s="1"/>
  <c r="I834" i="16" s="1" a="1"/>
  <c r="I834" i="16" s="1"/>
  <c r="I835" i="16" s="1" a="1"/>
  <c r="I835" i="16" s="1"/>
  <c r="I836" i="16" s="1" a="1"/>
  <c r="I836" i="16" s="1"/>
  <c r="I837" i="16" s="1" a="1"/>
  <c r="I837" i="16" s="1"/>
  <c r="I838" i="16" s="1" a="1"/>
  <c r="I838" i="16" s="1"/>
  <c r="I839" i="16" s="1" a="1"/>
  <c r="I839" i="16" s="1"/>
  <c r="I840" i="16" s="1" a="1"/>
  <c r="I840" i="16" s="1"/>
  <c r="I841" i="16" s="1" a="1"/>
  <c r="I841" i="16" s="1"/>
  <c r="I842" i="16" s="1" a="1"/>
  <c r="I842" i="16" s="1"/>
  <c r="I843" i="16" s="1" a="1"/>
  <c r="I843" i="16" s="1"/>
  <c r="I844" i="16" s="1" a="1"/>
  <c r="I844" i="16" s="1"/>
  <c r="I845" i="16" s="1" a="1"/>
  <c r="I845" i="16" s="1"/>
  <c r="I846" i="16" s="1" a="1"/>
  <c r="I846" i="16" s="1"/>
  <c r="I847" i="16" s="1" a="1"/>
  <c r="I847" i="16" s="1"/>
  <c r="I848" i="16" s="1" a="1"/>
  <c r="I848" i="16" s="1"/>
  <c r="I849" i="16" s="1" a="1"/>
  <c r="I849" i="16" s="1"/>
  <c r="I850" i="16" s="1" a="1"/>
  <c r="I850" i="16" s="1"/>
  <c r="I851" i="16" s="1" a="1"/>
  <c r="I851" i="16" s="1"/>
  <c r="I852" i="16" s="1" a="1"/>
  <c r="I852" i="16" s="1"/>
  <c r="I853" i="16" s="1" a="1"/>
  <c r="I853" i="16" s="1"/>
  <c r="I854" i="16" s="1" a="1"/>
  <c r="I854" i="16" s="1"/>
  <c r="I855" i="16" s="1" a="1"/>
  <c r="I855" i="16" s="1"/>
  <c r="I856" i="16" s="1" a="1"/>
  <c r="I856" i="16" s="1"/>
  <c r="I857" i="16" s="1" a="1"/>
  <c r="I857" i="16" s="1"/>
  <c r="I858" i="16" s="1" a="1"/>
  <c r="I858" i="16" s="1"/>
  <c r="I859" i="16" s="1" a="1"/>
  <c r="I859" i="16" s="1"/>
  <c r="I860" i="16" s="1" a="1"/>
  <c r="I860" i="16" s="1"/>
  <c r="I861" i="16" s="1" a="1"/>
  <c r="I861" i="16" s="1"/>
  <c r="I862" i="16" s="1" a="1"/>
  <c r="I862" i="16" s="1"/>
  <c r="I863" i="16" s="1" a="1"/>
  <c r="I863" i="16" s="1"/>
  <c r="I864" i="16" s="1" a="1"/>
  <c r="I864" i="16" s="1"/>
  <c r="I865" i="16" s="1" a="1"/>
  <c r="I865" i="16" s="1"/>
  <c r="I866" i="16" s="1" a="1"/>
  <c r="I866" i="16" s="1"/>
  <c r="I867" i="16" s="1" a="1"/>
  <c r="I867" i="16" s="1"/>
  <c r="I868" i="16" s="1" a="1"/>
  <c r="I868" i="16" s="1"/>
  <c r="I869" i="16" s="1" a="1"/>
  <c r="I869" i="16" s="1"/>
  <c r="I870" i="16" s="1" a="1"/>
  <c r="I870" i="16" s="1"/>
  <c r="I871" i="16" s="1" a="1"/>
  <c r="I871" i="16" s="1"/>
  <c r="I872" i="16" s="1" a="1"/>
  <c r="I872" i="16" s="1"/>
  <c r="I873" i="16" s="1" a="1"/>
  <c r="I873" i="16" s="1"/>
  <c r="I874" i="16" s="1" a="1"/>
  <c r="I874" i="16" s="1"/>
  <c r="I875" i="16" s="1" a="1"/>
  <c r="I875" i="16" s="1"/>
  <c r="I876" i="16" s="1" a="1"/>
  <c r="I876" i="16" s="1"/>
  <c r="I877" i="16" s="1" a="1"/>
  <c r="I877" i="16" s="1"/>
  <c r="I878" i="16" s="1" a="1"/>
  <c r="I878" i="16" s="1"/>
  <c r="I879" i="16" s="1" a="1"/>
  <c r="I879" i="16" s="1"/>
  <c r="I880" i="16" s="1" a="1"/>
  <c r="I880" i="16" s="1"/>
  <c r="I881" i="16" s="1" a="1"/>
  <c r="I881" i="16" s="1"/>
  <c r="I882" i="16" s="1" a="1"/>
  <c r="I882" i="16" s="1"/>
  <c r="I883" i="16" s="1" a="1"/>
  <c r="I883" i="16" s="1"/>
  <c r="I884" i="16" s="1" a="1"/>
  <c r="I884" i="16" s="1"/>
  <c r="I885" i="16" s="1" a="1"/>
  <c r="I885" i="16" s="1"/>
  <c r="I886" i="16" s="1" a="1"/>
  <c r="I886" i="16" s="1"/>
  <c r="I887" i="16" s="1" a="1"/>
  <c r="I887" i="16" s="1"/>
  <c r="I888" i="16" s="1" a="1"/>
  <c r="I888" i="16" s="1"/>
  <c r="I889" i="16" s="1" a="1"/>
  <c r="I889" i="16" s="1"/>
  <c r="I890" i="16" s="1" a="1"/>
  <c r="I890" i="16" s="1"/>
  <c r="I891" i="16" s="1" a="1"/>
  <c r="I891" i="16" s="1"/>
  <c r="I892" i="16" s="1" a="1"/>
  <c r="I892" i="16" s="1"/>
  <c r="I893" i="16" s="1" a="1"/>
  <c r="I893" i="16" s="1"/>
  <c r="I894" i="16" s="1" a="1"/>
  <c r="I894" i="16" s="1"/>
  <c r="I895" i="16" s="1" a="1"/>
  <c r="I895" i="16" s="1"/>
  <c r="I896" i="16" s="1" a="1"/>
  <c r="I896" i="16" s="1"/>
  <c r="I897" i="16" s="1" a="1"/>
  <c r="I897" i="16" s="1"/>
  <c r="I898" i="16" s="1" a="1"/>
  <c r="I898" i="16" s="1"/>
  <c r="I899" i="16" s="1" a="1"/>
  <c r="I899" i="16" s="1"/>
  <c r="I900" i="16" s="1" a="1"/>
  <c r="I900" i="16" s="1"/>
  <c r="I901" i="16" s="1" a="1"/>
  <c r="I901" i="16" s="1"/>
  <c r="I902" i="16" s="1" a="1"/>
  <c r="I902" i="16" s="1"/>
  <c r="E901" i="16" a="1"/>
  <c r="E901" i="16" s="1"/>
  <c r="E902" i="16" s="1" a="1"/>
  <c r="E902" i="16" s="1"/>
  <c r="A87" i="16" a="1"/>
  <c r="A87" i="16" s="1"/>
  <c r="I903" i="16" l="1" a="1"/>
  <c r="I903" i="16" s="1"/>
  <c r="E903" i="16" a="1"/>
  <c r="E903" i="16" s="1"/>
  <c r="A88" i="16" a="1"/>
  <c r="A88" i="16" s="1"/>
  <c r="A89" i="16" s="1" a="1"/>
  <c r="A89" i="16" s="1"/>
  <c r="A90" i="16" s="1" a="1"/>
  <c r="A90" i="16" s="1"/>
  <c r="A91" i="16" s="1" a="1"/>
  <c r="A91" i="16" s="1"/>
  <c r="A92" i="16" s="1" a="1"/>
  <c r="A92" i="16" s="1"/>
  <c r="A93" i="16" s="1" a="1"/>
  <c r="A93" i="16" s="1"/>
  <c r="A94" i="16" s="1" a="1"/>
  <c r="A94" i="16" s="1"/>
  <c r="A95" i="16" s="1" a="1"/>
  <c r="A95" i="16" s="1"/>
  <c r="A96" i="16" s="1" a="1"/>
  <c r="A96" i="16" s="1"/>
  <c r="A97" i="16" s="1" a="1"/>
  <c r="A97" i="16" s="1"/>
  <c r="A98" i="16" s="1" a="1"/>
  <c r="A98" i="16" s="1"/>
  <c r="A99" i="16" s="1" a="1"/>
  <c r="A99" i="16" s="1"/>
  <c r="A100" i="16" s="1" a="1"/>
  <c r="A100" i="16" s="1"/>
  <c r="I904" i="16" l="1" a="1"/>
  <c r="I904" i="16" s="1"/>
  <c r="E904" i="16" a="1"/>
  <c r="E904" i="16" s="1"/>
  <c r="A101" i="16" a="1"/>
  <c r="A101" i="16" s="1"/>
  <c r="I905" i="16" l="1" a="1"/>
  <c r="I905" i="16" s="1"/>
  <c r="E905" i="16" a="1"/>
  <c r="E905" i="16" s="1"/>
  <c r="A102" i="16" a="1"/>
  <c r="A102" i="16" s="1"/>
  <c r="I906" i="16" l="1" a="1"/>
  <c r="I906" i="16" s="1"/>
  <c r="E906" i="16" a="1"/>
  <c r="E906" i="16" s="1"/>
  <c r="A103" i="16" a="1"/>
  <c r="A103" i="16" s="1"/>
  <c r="A104" i="16" s="1" a="1"/>
  <c r="A104" i="16" s="1"/>
  <c r="I907" i="16" l="1" a="1"/>
  <c r="I907" i="16" s="1"/>
  <c r="E907" i="16" a="1"/>
  <c r="E907" i="16" s="1"/>
  <c r="A105" i="16" a="1"/>
  <c r="A105" i="16" s="1"/>
  <c r="I908" i="16" l="1" a="1"/>
  <c r="I908" i="16" s="1"/>
  <c r="E908" i="16" a="1"/>
  <c r="E908" i="16" s="1"/>
  <c r="E909" i="16" s="1" a="1"/>
  <c r="E909" i="16" s="1"/>
  <c r="E910" i="16" s="1" a="1"/>
  <c r="E910" i="16" s="1"/>
  <c r="E911" i="16" s="1" a="1"/>
  <c r="E911" i="16" s="1"/>
  <c r="E912" i="16" s="1" a="1"/>
  <c r="E912" i="16" s="1"/>
  <c r="E913" i="16" s="1" a="1"/>
  <c r="E913" i="16" s="1"/>
  <c r="E914" i="16" s="1" a="1"/>
  <c r="E914" i="16" s="1"/>
  <c r="E915" i="16" s="1" a="1"/>
  <c r="E915" i="16" s="1"/>
  <c r="E916" i="16" s="1" a="1"/>
  <c r="E916" i="16" s="1"/>
  <c r="E917" i="16" s="1" a="1"/>
  <c r="E917" i="16" s="1"/>
  <c r="E918" i="16" s="1" a="1"/>
  <c r="E918" i="16" s="1"/>
  <c r="E919" i="16" s="1" a="1"/>
  <c r="E919" i="16" s="1"/>
  <c r="E920" i="16" s="1" a="1"/>
  <c r="E920" i="16" s="1"/>
  <c r="E921" i="16" s="1" a="1"/>
  <c r="E921" i="16" s="1"/>
  <c r="E922" i="16" s="1" a="1"/>
  <c r="E922" i="16" s="1"/>
  <c r="E923" i="16" s="1" a="1"/>
  <c r="E923" i="16" s="1"/>
  <c r="E924" i="16" s="1" a="1"/>
  <c r="E924" i="16" s="1"/>
  <c r="E925" i="16" s="1" a="1"/>
  <c r="E925" i="16" s="1"/>
  <c r="E926" i="16" s="1" a="1"/>
  <c r="E926" i="16" s="1"/>
  <c r="E927" i="16" s="1" a="1"/>
  <c r="E927" i="16" s="1"/>
  <c r="E928" i="16" s="1" a="1"/>
  <c r="E928" i="16" s="1"/>
  <c r="E929" i="16" s="1" a="1"/>
  <c r="E929" i="16" s="1"/>
  <c r="E930" i="16" s="1" a="1"/>
  <c r="E930" i="16" s="1"/>
  <c r="E931" i="16" s="1" a="1"/>
  <c r="E931" i="16" s="1"/>
  <c r="E932" i="16" s="1" a="1"/>
  <c r="E932" i="16" s="1"/>
  <c r="E933" i="16" s="1" a="1"/>
  <c r="E933" i="16" s="1"/>
  <c r="E934" i="16" s="1" a="1"/>
  <c r="E934" i="16" s="1"/>
  <c r="E935" i="16" s="1" a="1"/>
  <c r="E935" i="16" s="1"/>
  <c r="E936" i="16" s="1" a="1"/>
  <c r="E936" i="16" s="1"/>
  <c r="E937" i="16" s="1" a="1"/>
  <c r="E937" i="16" s="1"/>
  <c r="E938" i="16" s="1" a="1"/>
  <c r="E938" i="16" s="1"/>
  <c r="E939" i="16" s="1" a="1"/>
  <c r="E939" i="16" s="1"/>
  <c r="E940" i="16" s="1" a="1"/>
  <c r="E940" i="16" s="1"/>
  <c r="E941" i="16" s="1" a="1"/>
  <c r="E941" i="16" s="1"/>
  <c r="E942" i="16" s="1" a="1"/>
  <c r="E942" i="16" s="1"/>
  <c r="E943" i="16" s="1" a="1"/>
  <c r="E943" i="16" s="1"/>
  <c r="E944" i="16" s="1" a="1"/>
  <c r="E944" i="16" s="1"/>
  <c r="E945" i="16" s="1" a="1"/>
  <c r="E945" i="16" s="1"/>
  <c r="E946" i="16" s="1" a="1"/>
  <c r="E946" i="16" s="1"/>
  <c r="E947" i="16" s="1" a="1"/>
  <c r="E947" i="16" s="1"/>
  <c r="E948" i="16" s="1" a="1"/>
  <c r="E948" i="16" s="1"/>
  <c r="E949" i="16" s="1" a="1"/>
  <c r="E949" i="16" s="1"/>
  <c r="E950" i="16" s="1" a="1"/>
  <c r="E950" i="16" s="1"/>
  <c r="E951" i="16" s="1" a="1"/>
  <c r="E951" i="16" s="1"/>
  <c r="E952" i="16" s="1" a="1"/>
  <c r="E952" i="16" s="1"/>
  <c r="E953" i="16" s="1" a="1"/>
  <c r="E953" i="16" s="1"/>
  <c r="E954" i="16" s="1" a="1"/>
  <c r="E954" i="16" s="1"/>
  <c r="E955" i="16" s="1" a="1"/>
  <c r="E955" i="16" s="1"/>
  <c r="E956" i="16" s="1" a="1"/>
  <c r="E956" i="16" s="1"/>
  <c r="E957" i="16" s="1" a="1"/>
  <c r="E957" i="16" s="1"/>
  <c r="E958" i="16" s="1" a="1"/>
  <c r="E958" i="16" s="1"/>
  <c r="E959" i="16" s="1" a="1"/>
  <c r="E959" i="16" s="1"/>
  <c r="E960" i="16" s="1" a="1"/>
  <c r="E960" i="16" s="1"/>
  <c r="E961" i="16" s="1" a="1"/>
  <c r="E961" i="16" s="1"/>
  <c r="E962" i="16" s="1" a="1"/>
  <c r="E962" i="16" s="1"/>
  <c r="E963" i="16" s="1" a="1"/>
  <c r="E963" i="16" s="1"/>
  <c r="E964" i="16" s="1" a="1"/>
  <c r="E964" i="16" s="1"/>
  <c r="E965" i="16" s="1" a="1"/>
  <c r="E965" i="16" s="1"/>
  <c r="E966" i="16" s="1" a="1"/>
  <c r="E966" i="16" s="1"/>
  <c r="E967" i="16" s="1" a="1"/>
  <c r="E967" i="16" s="1"/>
  <c r="E968" i="16" s="1" a="1"/>
  <c r="E968" i="16" s="1"/>
  <c r="E969" i="16" s="1" a="1"/>
  <c r="E969" i="16" s="1"/>
  <c r="E970" i="16" s="1" a="1"/>
  <c r="E970" i="16" s="1"/>
  <c r="E971" i="16" s="1" a="1"/>
  <c r="E971" i="16" s="1"/>
  <c r="E972" i="16" s="1" a="1"/>
  <c r="E972" i="16" s="1"/>
  <c r="E973" i="16" s="1" a="1"/>
  <c r="E973" i="16" s="1"/>
  <c r="E974" i="16" s="1" a="1"/>
  <c r="E974" i="16" s="1"/>
  <c r="E975" i="16" s="1" a="1"/>
  <c r="E975" i="16" s="1"/>
  <c r="E976" i="16" s="1" a="1"/>
  <c r="E976" i="16" s="1"/>
  <c r="E977" i="16" s="1" a="1"/>
  <c r="E977" i="16" s="1"/>
  <c r="E978" i="16" s="1" a="1"/>
  <c r="E978" i="16" s="1"/>
  <c r="E979" i="16" s="1" a="1"/>
  <c r="E979" i="16" s="1"/>
  <c r="E980" i="16" s="1" a="1"/>
  <c r="E980" i="16" s="1"/>
  <c r="E981" i="16" s="1" a="1"/>
  <c r="E981" i="16" s="1"/>
  <c r="E982" i="16" s="1" a="1"/>
  <c r="E982" i="16" s="1"/>
  <c r="E983" i="16" s="1" a="1"/>
  <c r="E983" i="16" s="1"/>
  <c r="E984" i="16" s="1" a="1"/>
  <c r="E984" i="16" s="1"/>
  <c r="E985" i="16" s="1" a="1"/>
  <c r="E985" i="16" s="1"/>
  <c r="E986" i="16" s="1" a="1"/>
  <c r="E986" i="16" s="1"/>
  <c r="E987" i="16" s="1" a="1"/>
  <c r="E987" i="16" s="1"/>
  <c r="E988" i="16" s="1" a="1"/>
  <c r="E988" i="16" s="1"/>
  <c r="E989" i="16" s="1" a="1"/>
  <c r="E989" i="16" s="1"/>
  <c r="E990" i="16" s="1" a="1"/>
  <c r="E990" i="16" s="1"/>
  <c r="E991" i="16" s="1" a="1"/>
  <c r="E991" i="16" s="1"/>
  <c r="E992" i="16" s="1" a="1"/>
  <c r="E992" i="16" s="1"/>
  <c r="E993" i="16" s="1" a="1"/>
  <c r="E993" i="16" s="1"/>
  <c r="E994" i="16" s="1" a="1"/>
  <c r="E994" i="16" s="1"/>
  <c r="E995" i="16" s="1" a="1"/>
  <c r="E995" i="16" s="1"/>
  <c r="E996" i="16" s="1" a="1"/>
  <c r="E996" i="16" s="1"/>
  <c r="E997" i="16" s="1" a="1"/>
  <c r="E997" i="16" s="1"/>
  <c r="E998" i="16" s="1" a="1"/>
  <c r="E998" i="16" s="1"/>
  <c r="E999" i="16" s="1" a="1"/>
  <c r="E999" i="16" s="1"/>
  <c r="E1000" i="16" s="1" a="1"/>
  <c r="E1000" i="16" s="1"/>
  <c r="E1001" i="16" s="1" a="1"/>
  <c r="E1001" i="16" s="1"/>
  <c r="E1002" i="16" s="1" a="1"/>
  <c r="E1002" i="16" s="1"/>
  <c r="E1003" i="16" s="1" a="1"/>
  <c r="E1003" i="16" s="1"/>
  <c r="E1004" i="16" s="1" a="1"/>
  <c r="E1004" i="16" s="1"/>
  <c r="E1005" i="16" s="1" a="1"/>
  <c r="E1005" i="16" s="1"/>
  <c r="E1006" i="16" s="1" a="1"/>
  <c r="E1006" i="16" s="1"/>
  <c r="E1007" i="16" s="1" a="1"/>
  <c r="E1007" i="16" s="1"/>
  <c r="E1008" i="16" s="1" a="1"/>
  <c r="E1008" i="16" s="1"/>
  <c r="E1009" i="16" s="1" a="1"/>
  <c r="E1009" i="16" s="1"/>
  <c r="E1010" i="16" s="1" a="1"/>
  <c r="E1010" i="16" s="1"/>
  <c r="E1011" i="16" s="1" a="1"/>
  <c r="E1011" i="16" s="1"/>
  <c r="E1012" i="16" s="1" a="1"/>
  <c r="E1012" i="16" s="1"/>
  <c r="E1013" i="16" s="1" a="1"/>
  <c r="E1013" i="16" s="1"/>
  <c r="E1014" i="16" s="1" a="1"/>
  <c r="E1014" i="16" s="1"/>
  <c r="E1015" i="16" s="1" a="1"/>
  <c r="E1015" i="16" s="1"/>
  <c r="E1016" i="16" s="1" a="1"/>
  <c r="E1016" i="16" s="1"/>
  <c r="E1017" i="16" s="1" a="1"/>
  <c r="E1017" i="16" s="1"/>
  <c r="E1018" i="16" s="1" a="1"/>
  <c r="E1018" i="16" s="1"/>
  <c r="E1019" i="16" s="1" a="1"/>
  <c r="E1019" i="16" s="1"/>
  <c r="E1020" i="16" s="1" a="1"/>
  <c r="E1020" i="16" s="1"/>
  <c r="E1021" i="16" s="1" a="1"/>
  <c r="E1021" i="16" s="1"/>
  <c r="E1022" i="16" s="1" a="1"/>
  <c r="E1022" i="16" s="1"/>
  <c r="E1023" i="16" s="1" a="1"/>
  <c r="E1023" i="16" s="1"/>
  <c r="E1024" i="16" s="1" a="1"/>
  <c r="E1024" i="16" s="1"/>
  <c r="E1025" i="16" s="1" a="1"/>
  <c r="E1025" i="16" s="1"/>
  <c r="E1026" i="16" s="1" a="1"/>
  <c r="E1026" i="16" s="1"/>
  <c r="E1027" i="16" s="1" a="1"/>
  <c r="E1027" i="16" s="1"/>
  <c r="E1028" i="16" s="1" a="1"/>
  <c r="E1028" i="16" s="1"/>
  <c r="E1029" i="16" s="1" a="1"/>
  <c r="E1029" i="16" s="1"/>
  <c r="E1030" i="16" s="1" a="1"/>
  <c r="E1030" i="16" s="1"/>
  <c r="E1031" i="16" s="1" a="1"/>
  <c r="E1031" i="16" s="1"/>
  <c r="E1032" i="16" s="1" a="1"/>
  <c r="E1032" i="16" s="1"/>
  <c r="E1033" i="16" s="1" a="1"/>
  <c r="E1033" i="16" s="1"/>
  <c r="E1034" i="16" s="1" a="1"/>
  <c r="E1034" i="16" s="1"/>
  <c r="E1035" i="16" s="1" a="1"/>
  <c r="E1035" i="16" s="1"/>
  <c r="E1036" i="16" s="1" a="1"/>
  <c r="E1036" i="16" s="1"/>
  <c r="E1037" i="16" s="1" a="1"/>
  <c r="E1037" i="16" s="1"/>
  <c r="E1038" i="16" s="1" a="1"/>
  <c r="E1038" i="16" s="1"/>
  <c r="E1039" i="16" s="1" a="1"/>
  <c r="E1039" i="16" s="1"/>
  <c r="E1040" i="16" s="1" a="1"/>
  <c r="E1040" i="16" s="1"/>
  <c r="E1041" i="16" s="1" a="1"/>
  <c r="E1041" i="16" s="1"/>
  <c r="E1042" i="16" s="1" a="1"/>
  <c r="E1042" i="16" s="1"/>
  <c r="E1043" i="16" s="1" a="1"/>
  <c r="E1043" i="16" s="1"/>
  <c r="E1044" i="16" s="1" a="1"/>
  <c r="E1044" i="16" s="1"/>
  <c r="E1045" i="16" s="1" a="1"/>
  <c r="E1045" i="16" s="1"/>
  <c r="E1046" i="16" s="1" a="1"/>
  <c r="E1046" i="16" s="1"/>
  <c r="E1047" i="16" s="1" a="1"/>
  <c r="E1047" i="16" s="1"/>
  <c r="E1048" i="16" s="1" a="1"/>
  <c r="E1048" i="16" s="1"/>
  <c r="E1049" i="16" s="1" a="1"/>
  <c r="E1049" i="16" s="1"/>
  <c r="E1050" i="16" s="1" a="1"/>
  <c r="E1050" i="16" s="1"/>
  <c r="A106" i="16" a="1"/>
  <c r="A106" i="16" s="1"/>
  <c r="A107" i="16" s="1" a="1"/>
  <c r="A107" i="16" s="1"/>
  <c r="I909" i="16" l="1" a="1"/>
  <c r="I909" i="16" s="1"/>
  <c r="I910" i="16" s="1" a="1"/>
  <c r="I910" i="16" s="1"/>
  <c r="I911" i="16" s="1" a="1"/>
  <c r="I911" i="16" s="1"/>
  <c r="I912" i="16" s="1" a="1"/>
  <c r="I912" i="16" s="1"/>
  <c r="I913" i="16" s="1" a="1"/>
  <c r="I913" i="16" s="1"/>
  <c r="I914" i="16" s="1" a="1"/>
  <c r="I914" i="16" s="1"/>
  <c r="I915" i="16" s="1" a="1"/>
  <c r="I915" i="16" s="1"/>
  <c r="I916" i="16" s="1" a="1"/>
  <c r="I916" i="16" s="1"/>
  <c r="I917" i="16" s="1" a="1"/>
  <c r="I917" i="16" s="1"/>
  <c r="I918" i="16" s="1" a="1"/>
  <c r="I918" i="16" s="1"/>
  <c r="I919" i="16" s="1" a="1"/>
  <c r="I919" i="16" s="1"/>
  <c r="I920" i="16" s="1" a="1"/>
  <c r="I920" i="16" s="1"/>
  <c r="I921" i="16" s="1" a="1"/>
  <c r="I921" i="16" s="1"/>
  <c r="I922" i="16" s="1" a="1"/>
  <c r="I922" i="16" s="1"/>
  <c r="I923" i="16" s="1" a="1"/>
  <c r="I923" i="16" s="1"/>
  <c r="I924" i="16" s="1" a="1"/>
  <c r="I924" i="16" s="1"/>
  <c r="I925" i="16" s="1" a="1"/>
  <c r="I925" i="16" s="1"/>
  <c r="I926" i="16" s="1" a="1"/>
  <c r="I926" i="16" s="1"/>
  <c r="I927" i="16" s="1" a="1"/>
  <c r="I927" i="16" s="1"/>
  <c r="I928" i="16" s="1" a="1"/>
  <c r="I928" i="16" s="1"/>
  <c r="I929" i="16" s="1" a="1"/>
  <c r="I929" i="16" s="1"/>
  <c r="I930" i="16" s="1" a="1"/>
  <c r="I930" i="16" s="1"/>
  <c r="I931" i="16" s="1" a="1"/>
  <c r="I931" i="16" s="1"/>
  <c r="I932" i="16" s="1" a="1"/>
  <c r="I932" i="16" s="1"/>
  <c r="I933" i="16" s="1" a="1"/>
  <c r="I933" i="16" s="1"/>
  <c r="I934" i="16" s="1" a="1"/>
  <c r="I934" i="16" s="1"/>
  <c r="I935" i="16" s="1" a="1"/>
  <c r="I935" i="16" s="1"/>
  <c r="I936" i="16" s="1" a="1"/>
  <c r="I936" i="16" s="1"/>
  <c r="I937" i="16" s="1" a="1"/>
  <c r="I937" i="16" s="1"/>
  <c r="I938" i="16" s="1" a="1"/>
  <c r="I938" i="16" s="1"/>
  <c r="I939" i="16" s="1" a="1"/>
  <c r="I939" i="16" s="1"/>
  <c r="I940" i="16" s="1" a="1"/>
  <c r="I940" i="16" s="1"/>
  <c r="I941" i="16" s="1" a="1"/>
  <c r="I941" i="16" s="1"/>
  <c r="I942" i="16" s="1" a="1"/>
  <c r="I942" i="16" s="1"/>
  <c r="I943" i="16" s="1" a="1"/>
  <c r="I943" i="16" s="1"/>
  <c r="I944" i="16" s="1" a="1"/>
  <c r="I944" i="16" s="1"/>
  <c r="I945" i="16" s="1" a="1"/>
  <c r="I945" i="16" s="1"/>
  <c r="I946" i="16" s="1" a="1"/>
  <c r="I946" i="16" s="1"/>
  <c r="I947" i="16" s="1" a="1"/>
  <c r="I947" i="16" s="1"/>
  <c r="I948" i="16" s="1" a="1"/>
  <c r="I948" i="16" s="1"/>
  <c r="I949" i="16" s="1" a="1"/>
  <c r="I949" i="16" s="1"/>
  <c r="I950" i="16" s="1" a="1"/>
  <c r="I950" i="16" s="1"/>
  <c r="I951" i="16" s="1" a="1"/>
  <c r="I951" i="16" s="1"/>
  <c r="I952" i="16" s="1" a="1"/>
  <c r="I952" i="16" s="1"/>
  <c r="I953" i="16" s="1" a="1"/>
  <c r="I953" i="16" s="1"/>
  <c r="I954" i="16" s="1" a="1"/>
  <c r="I954" i="16" s="1"/>
  <c r="I955" i="16" s="1" a="1"/>
  <c r="I955" i="16" s="1"/>
  <c r="I956" i="16" s="1" a="1"/>
  <c r="I956" i="16" s="1"/>
  <c r="I957" i="16" s="1" a="1"/>
  <c r="I957" i="16" s="1"/>
  <c r="I958" i="16" s="1" a="1"/>
  <c r="I958" i="16" s="1"/>
  <c r="I959" i="16" s="1" a="1"/>
  <c r="I959" i="16" s="1"/>
  <c r="I960" i="16" s="1" a="1"/>
  <c r="I960" i="16" s="1"/>
  <c r="I961" i="16" s="1" a="1"/>
  <c r="I961" i="16" s="1"/>
  <c r="I962" i="16" s="1" a="1"/>
  <c r="I962" i="16" s="1"/>
  <c r="I963" i="16" s="1" a="1"/>
  <c r="I963" i="16" s="1"/>
  <c r="I964" i="16" s="1" a="1"/>
  <c r="I964" i="16" s="1"/>
  <c r="I965" i="16" s="1" a="1"/>
  <c r="I965" i="16" s="1"/>
  <c r="I966" i="16" s="1" a="1"/>
  <c r="I966" i="16" s="1"/>
  <c r="I967" i="16" s="1" a="1"/>
  <c r="I967" i="16" s="1"/>
  <c r="I968" i="16" s="1" a="1"/>
  <c r="I968" i="16" s="1"/>
  <c r="I969" i="16" s="1" a="1"/>
  <c r="I969" i="16" s="1"/>
  <c r="I970" i="16" s="1" a="1"/>
  <c r="I970" i="16" s="1"/>
  <c r="I971" i="16" s="1" a="1"/>
  <c r="I971" i="16" s="1"/>
  <c r="I972" i="16" s="1" a="1"/>
  <c r="I972" i="16" s="1"/>
  <c r="I973" i="16" s="1" a="1"/>
  <c r="I973" i="16" s="1"/>
  <c r="I974" i="16" s="1" a="1"/>
  <c r="I974" i="16" s="1"/>
  <c r="I975" i="16" s="1" a="1"/>
  <c r="I975" i="16" s="1"/>
  <c r="I976" i="16" s="1" a="1"/>
  <c r="I976" i="16" s="1"/>
  <c r="I977" i="16" s="1" a="1"/>
  <c r="I977" i="16" s="1"/>
  <c r="I978" i="16" s="1" a="1"/>
  <c r="I978" i="16" s="1"/>
  <c r="I979" i="16" s="1" a="1"/>
  <c r="I979" i="16" s="1"/>
  <c r="I980" i="16" s="1" a="1"/>
  <c r="I980" i="16" s="1"/>
  <c r="I981" i="16" s="1" a="1"/>
  <c r="I981" i="16" s="1"/>
  <c r="I982" i="16" s="1" a="1"/>
  <c r="I982" i="16" s="1"/>
  <c r="I983" i="16" s="1" a="1"/>
  <c r="I983" i="16" s="1"/>
  <c r="I984" i="16" s="1" a="1"/>
  <c r="I984" i="16" s="1"/>
  <c r="I985" i="16" s="1" a="1"/>
  <c r="I985" i="16" s="1"/>
  <c r="I986" i="16" s="1" a="1"/>
  <c r="I986" i="16" s="1"/>
  <c r="I987" i="16" s="1" a="1"/>
  <c r="I987" i="16" s="1"/>
  <c r="I988" i="16" s="1" a="1"/>
  <c r="I988" i="16" s="1"/>
  <c r="I989" i="16" s="1" a="1"/>
  <c r="I989" i="16" s="1"/>
  <c r="I990" i="16" s="1" a="1"/>
  <c r="I990" i="16" s="1"/>
  <c r="I991" i="16" s="1" a="1"/>
  <c r="I991" i="16" s="1"/>
  <c r="I992" i="16" s="1" a="1"/>
  <c r="I992" i="16" s="1"/>
  <c r="I993" i="16" s="1" a="1"/>
  <c r="I993" i="16" s="1"/>
  <c r="I994" i="16" s="1" a="1"/>
  <c r="I994" i="16" s="1"/>
  <c r="I995" i="16" s="1" a="1"/>
  <c r="I995" i="16" s="1"/>
  <c r="I996" i="16" s="1" a="1"/>
  <c r="I996" i="16" s="1"/>
  <c r="I997" i="16" s="1" a="1"/>
  <c r="I997" i="16" s="1"/>
  <c r="I998" i="16" s="1" a="1"/>
  <c r="I998" i="16" s="1"/>
  <c r="I999" i="16" s="1" a="1"/>
  <c r="I999" i="16" s="1"/>
  <c r="I1000" i="16" s="1" a="1"/>
  <c r="I1000" i="16" s="1"/>
  <c r="I1001" i="16" s="1" a="1"/>
  <c r="I1001" i="16" s="1"/>
  <c r="I1002" i="16" s="1" a="1"/>
  <c r="I1002" i="16" s="1"/>
  <c r="I1003" i="16" s="1" a="1"/>
  <c r="I1003" i="16" s="1"/>
  <c r="I1004" i="16" s="1" a="1"/>
  <c r="I1004" i="16" s="1"/>
  <c r="I1005" i="16" s="1" a="1"/>
  <c r="I1005" i="16" s="1"/>
  <c r="I1006" i="16" s="1" a="1"/>
  <c r="I1006" i="16" s="1"/>
  <c r="I1007" i="16" s="1" a="1"/>
  <c r="I1007" i="16" s="1"/>
  <c r="I1008" i="16" s="1" a="1"/>
  <c r="I1008" i="16" s="1"/>
  <c r="I1009" i="16" s="1" a="1"/>
  <c r="I1009" i="16" s="1"/>
  <c r="I1010" i="16" s="1" a="1"/>
  <c r="I1010" i="16" s="1"/>
  <c r="I1011" i="16" s="1" a="1"/>
  <c r="I1011" i="16" s="1"/>
  <c r="I1012" i="16" s="1" a="1"/>
  <c r="I1012" i="16" s="1"/>
  <c r="I1013" i="16" s="1" a="1"/>
  <c r="I1013" i="16" s="1"/>
  <c r="I1014" i="16" s="1" a="1"/>
  <c r="I1014" i="16" s="1"/>
  <c r="I1015" i="16" s="1" a="1"/>
  <c r="I1015" i="16" s="1"/>
  <c r="I1016" i="16" s="1" a="1"/>
  <c r="I1016" i="16" s="1"/>
  <c r="I1017" i="16" s="1" a="1"/>
  <c r="I1017" i="16" s="1"/>
  <c r="I1018" i="16" s="1" a="1"/>
  <c r="I1018" i="16" s="1"/>
  <c r="I1019" i="16" s="1" a="1"/>
  <c r="I1019" i="16" s="1"/>
  <c r="I1020" i="16" s="1" a="1"/>
  <c r="I1020" i="16" s="1"/>
  <c r="I1021" i="16" s="1" a="1"/>
  <c r="I1021" i="16" s="1"/>
  <c r="I1022" i="16" s="1" a="1"/>
  <c r="I1022" i="16" s="1"/>
  <c r="I1023" i="16" s="1" a="1"/>
  <c r="I1023" i="16" s="1"/>
  <c r="I1024" i="16" s="1" a="1"/>
  <c r="I1024" i="16" s="1"/>
  <c r="I1025" i="16" s="1" a="1"/>
  <c r="I1025" i="16" s="1"/>
  <c r="I1026" i="16" s="1" a="1"/>
  <c r="I1026" i="16" s="1"/>
  <c r="I1027" i="16" s="1" a="1"/>
  <c r="I1027" i="16" s="1"/>
  <c r="I1028" i="16" s="1" a="1"/>
  <c r="I1028" i="16" s="1"/>
  <c r="I1029" i="16" s="1" a="1"/>
  <c r="I1029" i="16" s="1"/>
  <c r="I1030" i="16" s="1" a="1"/>
  <c r="I1030" i="16" s="1"/>
  <c r="I1031" i="16" s="1" a="1"/>
  <c r="I1031" i="16" s="1"/>
  <c r="I1032" i="16" s="1" a="1"/>
  <c r="I1032" i="16" s="1"/>
  <c r="I1033" i="16" s="1" a="1"/>
  <c r="I1033" i="16" s="1"/>
  <c r="I1034" i="16" s="1" a="1"/>
  <c r="I1034" i="16" s="1"/>
  <c r="I1035" i="16" s="1" a="1"/>
  <c r="I1035" i="16" s="1"/>
  <c r="I1036" i="16" s="1" a="1"/>
  <c r="I1036" i="16" s="1"/>
  <c r="I1037" i="16" s="1" a="1"/>
  <c r="I1037" i="16" s="1"/>
  <c r="I1038" i="16" s="1" a="1"/>
  <c r="I1038" i="16" s="1"/>
  <c r="I1039" i="16" s="1" a="1"/>
  <c r="I1039" i="16" s="1"/>
  <c r="I1040" i="16" s="1" a="1"/>
  <c r="I1040" i="16" s="1"/>
  <c r="I1041" i="16" s="1" a="1"/>
  <c r="I1041" i="16" s="1"/>
  <c r="I1042" i="16" s="1" a="1"/>
  <c r="I1042" i="16" s="1"/>
  <c r="I1043" i="16" s="1" a="1"/>
  <c r="I1043" i="16" s="1"/>
  <c r="I1044" i="16" s="1" a="1"/>
  <c r="I1044" i="16" s="1"/>
  <c r="I1045" i="16" s="1" a="1"/>
  <c r="I1045" i="16" s="1"/>
  <c r="I1046" i="16" s="1" a="1"/>
  <c r="I1046" i="16" s="1"/>
  <c r="I1047" i="16" s="1" a="1"/>
  <c r="I1047" i="16" s="1"/>
  <c r="I1048" i="16" s="1" a="1"/>
  <c r="I1048" i="16" s="1"/>
  <c r="I1049" i="16" s="1" a="1"/>
  <c r="I1049" i="16" s="1"/>
  <c r="I1050" i="16" s="1" a="1"/>
  <c r="I1050" i="16" s="1"/>
  <c r="E1051" i="16" a="1"/>
  <c r="E1051" i="16" s="1"/>
  <c r="E1052" i="16" s="1" a="1"/>
  <c r="E1052" i="16" s="1"/>
  <c r="A108" i="16" a="1"/>
  <c r="A108" i="16" s="1"/>
  <c r="A109" i="16" s="1" a="1"/>
  <c r="A109" i="16" s="1"/>
  <c r="A110" i="16" s="1" a="1"/>
  <c r="A110" i="16" s="1"/>
  <c r="A111" i="16" s="1" a="1"/>
  <c r="A111" i="16" s="1"/>
  <c r="A112" i="16" s="1" a="1"/>
  <c r="A112" i="16" s="1"/>
  <c r="A113" i="16" s="1" a="1"/>
  <c r="A113" i="16" s="1"/>
  <c r="A114" i="16" s="1" a="1"/>
  <c r="A114" i="16" s="1"/>
  <c r="A115" i="16" s="1" a="1"/>
  <c r="A115" i="16" s="1"/>
  <c r="A116" i="16" s="1" a="1"/>
  <c r="A116" i="16" s="1"/>
  <c r="A117" i="16" s="1" a="1"/>
  <c r="A117" i="16" s="1"/>
  <c r="A118" i="16" s="1" a="1"/>
  <c r="A118" i="16" s="1"/>
  <c r="A119" i="16" s="1" a="1"/>
  <c r="A119" i="16" s="1"/>
  <c r="A120" i="16" s="1" a="1"/>
  <c r="A120" i="16" s="1"/>
  <c r="I1051" i="16" l="1" a="1"/>
  <c r="I1051" i="16" s="1"/>
  <c r="E1053" i="16" a="1"/>
  <c r="E1053" i="16" s="1"/>
  <c r="A121" i="16" a="1"/>
  <c r="A121" i="16" s="1"/>
  <c r="I1052" i="16" l="1" a="1"/>
  <c r="I1052" i="16" s="1"/>
  <c r="E1054" i="16" a="1"/>
  <c r="E1054" i="16" s="1"/>
  <c r="A122" i="16" a="1"/>
  <c r="A122" i="16" s="1"/>
  <c r="A123" i="16" s="1" a="1"/>
  <c r="A123" i="16" s="1"/>
  <c r="I1053" i="16" l="1" a="1"/>
  <c r="I1053" i="16" s="1"/>
  <c r="E1055" i="16" a="1"/>
  <c r="E1055" i="16" s="1"/>
  <c r="A124" i="16" a="1"/>
  <c r="A124" i="16" s="1"/>
  <c r="A125" i="16" s="1" a="1"/>
  <c r="A125" i="16" s="1"/>
  <c r="I1054" i="16" l="1" a="1"/>
  <c r="I1054" i="16" s="1"/>
  <c r="I1055" i="16" s="1" a="1"/>
  <c r="I1055" i="16" s="1"/>
  <c r="E1056" i="16" a="1"/>
  <c r="E1056" i="16" s="1"/>
  <c r="E1057" i="16" s="1" a="1"/>
  <c r="E1057" i="16" s="1"/>
  <c r="E1058" i="16" s="1" a="1"/>
  <c r="E1058" i="16" s="1"/>
  <c r="E1059" i="16" s="1" a="1"/>
  <c r="E1059" i="16" s="1"/>
  <c r="E1060" i="16" s="1" a="1"/>
  <c r="E1060" i="16" s="1"/>
  <c r="E1061" i="16" s="1" a="1"/>
  <c r="E1061" i="16" s="1"/>
  <c r="E1062" i="16" s="1" a="1"/>
  <c r="E1062" i="16" s="1"/>
  <c r="E1063" i="16" s="1" a="1"/>
  <c r="E1063" i="16" s="1"/>
  <c r="E1064" i="16" s="1" a="1"/>
  <c r="E1064" i="16" s="1"/>
  <c r="E1065" i="16" s="1" a="1"/>
  <c r="E1065" i="16" s="1"/>
  <c r="E1066" i="16" s="1" a="1"/>
  <c r="E1066" i="16" s="1"/>
  <c r="E1067" i="16" s="1" a="1"/>
  <c r="E1067" i="16" s="1"/>
  <c r="E1068" i="16" s="1" a="1"/>
  <c r="E1068" i="16" s="1"/>
  <c r="E1069" i="16" s="1" a="1"/>
  <c r="E1069" i="16" s="1"/>
  <c r="E1070" i="16" s="1" a="1"/>
  <c r="E1070" i="16" s="1"/>
  <c r="E1071" i="16" s="1" a="1"/>
  <c r="E1071" i="16" s="1"/>
  <c r="E1072" i="16" s="1" a="1"/>
  <c r="E1072" i="16" s="1"/>
  <c r="E1073" i="16" s="1" a="1"/>
  <c r="E1073" i="16" s="1"/>
  <c r="E1074" i="16" s="1" a="1"/>
  <c r="E1074" i="16" s="1"/>
  <c r="E1075" i="16" s="1" a="1"/>
  <c r="E1075" i="16" s="1"/>
  <c r="E1076" i="16" s="1" a="1"/>
  <c r="E1076" i="16" s="1"/>
  <c r="E1077" i="16" s="1" a="1"/>
  <c r="E1077" i="16" s="1"/>
  <c r="E1078" i="16" s="1" a="1"/>
  <c r="E1078" i="16" s="1"/>
  <c r="E1079" i="16" s="1" a="1"/>
  <c r="E1079" i="16" s="1"/>
  <c r="E1080" i="16" s="1" a="1"/>
  <c r="E1080" i="16" s="1"/>
  <c r="E1081" i="16" s="1" a="1"/>
  <c r="E1081" i="16" s="1"/>
  <c r="E1082" i="16" s="1" a="1"/>
  <c r="E1082" i="16" s="1"/>
  <c r="E1083" i="16" s="1" a="1"/>
  <c r="E1083" i="16" s="1"/>
  <c r="E1084" i="16" s="1" a="1"/>
  <c r="E1084" i="16" s="1"/>
  <c r="E1085" i="16" s="1" a="1"/>
  <c r="E1085" i="16" s="1"/>
  <c r="E1086" i="16" s="1" a="1"/>
  <c r="E1086" i="16" s="1"/>
  <c r="E1087" i="16" s="1" a="1"/>
  <c r="E1087" i="16" s="1"/>
  <c r="E1088" i="16" s="1" a="1"/>
  <c r="E1088" i="16" s="1"/>
  <c r="E1089" i="16" s="1" a="1"/>
  <c r="E1089" i="16" s="1"/>
  <c r="E1090" i="16" s="1" a="1"/>
  <c r="E1090" i="16" s="1"/>
  <c r="E1091" i="16" s="1" a="1"/>
  <c r="E1091" i="16" s="1"/>
  <c r="E1092" i="16" s="1" a="1"/>
  <c r="E1092" i="16" s="1"/>
  <c r="E1093" i="16" s="1" a="1"/>
  <c r="E1093" i="16" s="1"/>
  <c r="E1094" i="16" s="1" a="1"/>
  <c r="E1094" i="16" s="1"/>
  <c r="E1095" i="16" s="1" a="1"/>
  <c r="E1095" i="16" s="1"/>
  <c r="E1096" i="16" s="1" a="1"/>
  <c r="E1096" i="16" s="1"/>
  <c r="E1097" i="16" s="1" a="1"/>
  <c r="E1097" i="16" s="1"/>
  <c r="E1098" i="16" s="1" a="1"/>
  <c r="E1098" i="16" s="1"/>
  <c r="E1099" i="16" s="1" a="1"/>
  <c r="E1099" i="16" s="1"/>
  <c r="E1100" i="16" s="1" a="1"/>
  <c r="E1100" i="16" s="1"/>
  <c r="E1101" i="16" s="1" a="1"/>
  <c r="E1101" i="16" s="1"/>
  <c r="E1102" i="16" s="1" a="1"/>
  <c r="E1102" i="16" s="1"/>
  <c r="E1103" i="16" s="1" a="1"/>
  <c r="E1103" i="16" s="1"/>
  <c r="E1104" i="16" s="1" a="1"/>
  <c r="E1104" i="16" s="1"/>
  <c r="E1105" i="16" s="1" a="1"/>
  <c r="E1105" i="16" s="1"/>
  <c r="E1106" i="16" s="1" a="1"/>
  <c r="E1106" i="16" s="1"/>
  <c r="E1107" i="16" s="1" a="1"/>
  <c r="E1107" i="16" s="1"/>
  <c r="E1108" i="16" s="1" a="1"/>
  <c r="E1108" i="16" s="1"/>
  <c r="E1109" i="16" s="1" a="1"/>
  <c r="E1109" i="16" s="1"/>
  <c r="E1110" i="16" s="1" a="1"/>
  <c r="E1110" i="16" s="1"/>
  <c r="E1111" i="16" s="1" a="1"/>
  <c r="E1111" i="16" s="1"/>
  <c r="E1112" i="16" s="1" a="1"/>
  <c r="E1112" i="16" s="1"/>
  <c r="E1113" i="16" s="1" a="1"/>
  <c r="E1113" i="16" s="1"/>
  <c r="E1114" i="16" s="1" a="1"/>
  <c r="E1114" i="16" s="1"/>
  <c r="E1115" i="16" s="1" a="1"/>
  <c r="E1115" i="16" s="1"/>
  <c r="E1116" i="16" s="1" a="1"/>
  <c r="E1116" i="16" s="1"/>
  <c r="E1117" i="16" s="1" a="1"/>
  <c r="E1117" i="16" s="1"/>
  <c r="E1118" i="16" s="1" a="1"/>
  <c r="E1118" i="16" s="1"/>
  <c r="E1119" i="16" s="1" a="1"/>
  <c r="E1119" i="16" s="1"/>
  <c r="E1120" i="16" s="1" a="1"/>
  <c r="E1120" i="16" s="1"/>
  <c r="E1121" i="16" s="1" a="1"/>
  <c r="E1121" i="16" s="1"/>
  <c r="E1122" i="16" s="1" a="1"/>
  <c r="E1122" i="16" s="1"/>
  <c r="E1123" i="16" s="1" a="1"/>
  <c r="E1123" i="16" s="1"/>
  <c r="E1124" i="16" s="1" a="1"/>
  <c r="E1124" i="16" s="1"/>
  <c r="E1125" i="16" s="1" a="1"/>
  <c r="E1125" i="16" s="1"/>
  <c r="E1126" i="16" s="1" a="1"/>
  <c r="E1126" i="16" s="1"/>
  <c r="E1127" i="16" s="1" a="1"/>
  <c r="E1127" i="16" s="1"/>
  <c r="E1128" i="16" s="1" a="1"/>
  <c r="E1128" i="16" s="1"/>
  <c r="E1129" i="16" s="1" a="1"/>
  <c r="E1129" i="16" s="1"/>
  <c r="E1130" i="16" s="1" a="1"/>
  <c r="E1130" i="16" s="1"/>
  <c r="E1131" i="16" s="1" a="1"/>
  <c r="E1131" i="16" s="1"/>
  <c r="E1132" i="16" s="1" a="1"/>
  <c r="E1132" i="16" s="1"/>
  <c r="E1133" i="16" s="1" a="1"/>
  <c r="E1133" i="16" s="1"/>
  <c r="E1134" i="16" s="1" a="1"/>
  <c r="E1134" i="16" s="1"/>
  <c r="E1135" i="16" s="1" a="1"/>
  <c r="E1135" i="16" s="1"/>
  <c r="E1136" i="16" s="1" a="1"/>
  <c r="E1136" i="16" s="1"/>
  <c r="E1137" i="16" s="1" a="1"/>
  <c r="E1137" i="16" s="1"/>
  <c r="E1138" i="16" s="1" a="1"/>
  <c r="E1138" i="16" s="1"/>
  <c r="E1139" i="16" s="1" a="1"/>
  <c r="E1139" i="16" s="1"/>
  <c r="E1140" i="16" s="1" a="1"/>
  <c r="E1140" i="16" s="1"/>
  <c r="E1141" i="16" s="1" a="1"/>
  <c r="E1141" i="16" s="1"/>
  <c r="E1142" i="16" s="1" a="1"/>
  <c r="E1142" i="16" s="1"/>
  <c r="E1143" i="16" s="1" a="1"/>
  <c r="E1143" i="16" s="1"/>
  <c r="E1144" i="16" s="1" a="1"/>
  <c r="E1144" i="16" s="1"/>
  <c r="E1145" i="16" s="1" a="1"/>
  <c r="E1145" i="16" s="1"/>
  <c r="E1146" i="16" s="1" a="1"/>
  <c r="E1146" i="16" s="1"/>
  <c r="E1147" i="16" s="1" a="1"/>
  <c r="E1147" i="16" s="1"/>
  <c r="E1148" i="16" s="1" a="1"/>
  <c r="E1148" i="16" s="1"/>
  <c r="E1149" i="16" s="1" a="1"/>
  <c r="E1149" i="16" s="1"/>
  <c r="E1150" i="16" s="1" a="1"/>
  <c r="E1150" i="16" s="1"/>
  <c r="E1151" i="16" s="1" a="1"/>
  <c r="E1151" i="16" s="1"/>
  <c r="E1152" i="16" s="1" a="1"/>
  <c r="E1152" i="16" s="1"/>
  <c r="E1153" i="16" s="1" a="1"/>
  <c r="E1153" i="16" s="1"/>
  <c r="E1154" i="16" s="1" a="1"/>
  <c r="E1154" i="16" s="1"/>
  <c r="E1155" i="16" s="1" a="1"/>
  <c r="E1155" i="16" s="1"/>
  <c r="E1156" i="16" s="1" a="1"/>
  <c r="E1156" i="16" s="1"/>
  <c r="E1157" i="16" s="1" a="1"/>
  <c r="E1157" i="16" s="1"/>
  <c r="E1158" i="16" s="1" a="1"/>
  <c r="E1158" i="16" s="1"/>
  <c r="E1159" i="16" s="1" a="1"/>
  <c r="E1159" i="16" s="1"/>
  <c r="E1160" i="16" s="1" a="1"/>
  <c r="E1160" i="16" s="1"/>
  <c r="E1161" i="16" s="1" a="1"/>
  <c r="E1161" i="16" s="1"/>
  <c r="E1162" i="16" s="1" a="1"/>
  <c r="E1162" i="16" s="1"/>
  <c r="E1163" i="16" s="1" a="1"/>
  <c r="E1163" i="16" s="1"/>
  <c r="E1164" i="16" s="1" a="1"/>
  <c r="E1164" i="16" s="1"/>
  <c r="E1165" i="16" s="1" a="1"/>
  <c r="E1165" i="16" s="1"/>
  <c r="E1166" i="16" s="1" a="1"/>
  <c r="E1166" i="16" s="1"/>
  <c r="E1167" i="16" s="1" a="1"/>
  <c r="E1167" i="16" s="1"/>
  <c r="E1168" i="16" s="1" a="1"/>
  <c r="E1168" i="16" s="1"/>
  <c r="E1169" i="16" s="1" a="1"/>
  <c r="E1169" i="16" s="1"/>
  <c r="E1170" i="16" s="1" a="1"/>
  <c r="E1170" i="16" s="1"/>
  <c r="E1171" i="16" s="1" a="1"/>
  <c r="E1171" i="16" s="1"/>
  <c r="E1172" i="16" s="1" a="1"/>
  <c r="E1172" i="16" s="1"/>
  <c r="E1173" i="16" s="1" a="1"/>
  <c r="E1173" i="16" s="1"/>
  <c r="E1174" i="16" s="1" a="1"/>
  <c r="E1174" i="16" s="1"/>
  <c r="E1175" i="16" s="1" a="1"/>
  <c r="E1175" i="16" s="1"/>
  <c r="E1176" i="16" s="1" a="1"/>
  <c r="E1176" i="16" s="1"/>
  <c r="E1177" i="16" s="1" a="1"/>
  <c r="E1177" i="16" s="1"/>
  <c r="E1178" i="16" s="1" a="1"/>
  <c r="E1178" i="16" s="1"/>
  <c r="E1179" i="16" s="1" a="1"/>
  <c r="E1179" i="16" s="1"/>
  <c r="E1180" i="16" s="1" a="1"/>
  <c r="E1180" i="16" s="1"/>
  <c r="E1181" i="16" s="1" a="1"/>
  <c r="E1181" i="16" s="1"/>
  <c r="E1182" i="16" s="1" a="1"/>
  <c r="E1182" i="16" s="1"/>
  <c r="E1183" i="16" s="1" a="1"/>
  <c r="E1183" i="16" s="1"/>
  <c r="E1184" i="16" s="1" a="1"/>
  <c r="E1184" i="16" s="1"/>
  <c r="E1185" i="16" s="1" a="1"/>
  <c r="E1185" i="16" s="1"/>
  <c r="E1186" i="16" s="1" a="1"/>
  <c r="E1186" i="16" s="1"/>
  <c r="E1187" i="16" s="1" a="1"/>
  <c r="E1187" i="16" s="1"/>
  <c r="E1188" i="16" s="1" a="1"/>
  <c r="E1188" i="16" s="1"/>
  <c r="E1189" i="16" s="1" a="1"/>
  <c r="E1189" i="16" s="1"/>
  <c r="E1190" i="16" s="1" a="1"/>
  <c r="E1190" i="16" s="1"/>
  <c r="E1191" i="16" s="1" a="1"/>
  <c r="E1191" i="16" s="1"/>
  <c r="E1192" i="16" s="1" a="1"/>
  <c r="E1192" i="16" s="1"/>
  <c r="E1193" i="16" s="1" a="1"/>
  <c r="E1193" i="16" s="1"/>
  <c r="E1194" i="16" s="1" a="1"/>
  <c r="E1194" i="16" s="1"/>
  <c r="E1195" i="16" s="1" a="1"/>
  <c r="E1195" i="16" s="1"/>
  <c r="E1196" i="16" s="1" a="1"/>
  <c r="E1196" i="16" s="1"/>
  <c r="E1197" i="16" s="1" a="1"/>
  <c r="E1197" i="16" s="1"/>
  <c r="E1198" i="16" s="1" a="1"/>
  <c r="E1198" i="16" s="1"/>
  <c r="E1199" i="16" s="1" a="1"/>
  <c r="E1199" i="16" s="1"/>
  <c r="E1200" i="16" s="1" a="1"/>
  <c r="E1200" i="16" s="1"/>
  <c r="A126" i="16" a="1"/>
  <c r="A126" i="16" s="1"/>
  <c r="A127" i="16" s="1" a="1"/>
  <c r="A127" i="16" s="1"/>
  <c r="I1056" i="16" l="1" a="1"/>
  <c r="I1056" i="16" s="1"/>
  <c r="E1201" i="16" a="1"/>
  <c r="E1201" i="16" s="1"/>
  <c r="E1202" i="16" s="1" a="1"/>
  <c r="E1202" i="16" s="1"/>
  <c r="A128" i="16" a="1"/>
  <c r="A128" i="16" s="1"/>
  <c r="A129" i="16" s="1" a="1"/>
  <c r="A129" i="16" s="1"/>
  <c r="A130" i="16" s="1" a="1"/>
  <c r="A130" i="16" s="1"/>
  <c r="A131" i="16" s="1" a="1"/>
  <c r="A131" i="16" s="1"/>
  <c r="A132" i="16" s="1" a="1"/>
  <c r="A132" i="16" s="1"/>
  <c r="A133" i="16" s="1" a="1"/>
  <c r="A133" i="16" s="1"/>
  <c r="A134" i="16" s="1" a="1"/>
  <c r="A134" i="16" s="1"/>
  <c r="A135" i="16" s="1" a="1"/>
  <c r="A135" i="16" s="1"/>
  <c r="A136" i="16" s="1" a="1"/>
  <c r="A136" i="16" s="1"/>
  <c r="A137" i="16" s="1" a="1"/>
  <c r="A137" i="16" s="1"/>
  <c r="A138" i="16" s="1" a="1"/>
  <c r="A138" i="16" s="1"/>
  <c r="A139" i="16" s="1" a="1"/>
  <c r="A139" i="16" s="1"/>
  <c r="A140" i="16" s="1" a="1"/>
  <c r="A140" i="16" s="1"/>
  <c r="I1057" i="16" l="1" a="1"/>
  <c r="I1057" i="16" s="1"/>
  <c r="I1058" i="16" s="1" a="1"/>
  <c r="I1058" i="16" s="1"/>
  <c r="I1059" i="16" s="1" a="1"/>
  <c r="I1059" i="16" s="1"/>
  <c r="I1060" i="16" s="1" a="1"/>
  <c r="I1060" i="16" s="1"/>
  <c r="I1061" i="16" s="1" a="1"/>
  <c r="I1061" i="16" s="1"/>
  <c r="I1062" i="16" s="1" a="1"/>
  <c r="I1062" i="16" s="1"/>
  <c r="I1063" i="16" s="1" a="1"/>
  <c r="I1063" i="16" s="1"/>
  <c r="I1064" i="16" s="1" a="1"/>
  <c r="I1064" i="16" s="1"/>
  <c r="I1065" i="16" s="1" a="1"/>
  <c r="I1065" i="16" s="1"/>
  <c r="I1066" i="16" s="1" a="1"/>
  <c r="I1066" i="16" s="1"/>
  <c r="I1067" i="16" s="1" a="1"/>
  <c r="I1067" i="16" s="1"/>
  <c r="I1068" i="16" s="1" a="1"/>
  <c r="I1068" i="16" s="1"/>
  <c r="I1069" i="16" s="1" a="1"/>
  <c r="I1069" i="16" s="1"/>
  <c r="I1070" i="16" s="1" a="1"/>
  <c r="I1070" i="16" s="1"/>
  <c r="I1071" i="16" s="1" a="1"/>
  <c r="I1071" i="16" s="1"/>
  <c r="I1072" i="16" s="1" a="1"/>
  <c r="I1072" i="16" s="1"/>
  <c r="I1073" i="16" s="1" a="1"/>
  <c r="I1073" i="16" s="1"/>
  <c r="I1074" i="16" s="1" a="1"/>
  <c r="I1074" i="16" s="1"/>
  <c r="I1075" i="16" s="1" a="1"/>
  <c r="I1075" i="16" s="1"/>
  <c r="I1076" i="16" s="1" a="1"/>
  <c r="I1076" i="16" s="1"/>
  <c r="I1077" i="16" s="1" a="1"/>
  <c r="I1077" i="16" s="1"/>
  <c r="I1078" i="16" s="1" a="1"/>
  <c r="I1078" i="16" s="1"/>
  <c r="I1079" i="16" s="1" a="1"/>
  <c r="I1079" i="16" s="1"/>
  <c r="I1080" i="16" s="1" a="1"/>
  <c r="I1080" i="16" s="1"/>
  <c r="I1081" i="16" s="1" a="1"/>
  <c r="I1081" i="16" s="1"/>
  <c r="I1082" i="16" s="1" a="1"/>
  <c r="I1082" i="16" s="1"/>
  <c r="I1083" i="16" s="1" a="1"/>
  <c r="I1083" i="16" s="1"/>
  <c r="I1084" i="16" s="1" a="1"/>
  <c r="I1084" i="16" s="1"/>
  <c r="I1085" i="16" s="1" a="1"/>
  <c r="I1085" i="16" s="1"/>
  <c r="I1086" i="16" s="1" a="1"/>
  <c r="I1086" i="16" s="1"/>
  <c r="I1087" i="16" s="1" a="1"/>
  <c r="I1087" i="16" s="1"/>
  <c r="I1088" i="16" s="1" a="1"/>
  <c r="I1088" i="16" s="1"/>
  <c r="I1089" i="16" s="1" a="1"/>
  <c r="I1089" i="16" s="1"/>
  <c r="I1090" i="16" s="1" a="1"/>
  <c r="I1090" i="16" s="1"/>
  <c r="I1091" i="16" s="1" a="1"/>
  <c r="I1091" i="16" s="1"/>
  <c r="I1092" i="16" s="1" a="1"/>
  <c r="I1092" i="16" s="1"/>
  <c r="I1093" i="16" s="1" a="1"/>
  <c r="I1093" i="16" s="1"/>
  <c r="I1094" i="16" s="1" a="1"/>
  <c r="I1094" i="16" s="1"/>
  <c r="I1095" i="16" s="1" a="1"/>
  <c r="I1095" i="16" s="1"/>
  <c r="I1096" i="16" s="1" a="1"/>
  <c r="I1096" i="16" s="1"/>
  <c r="I1097" i="16" s="1" a="1"/>
  <c r="I1097" i="16" s="1"/>
  <c r="I1098" i="16" s="1" a="1"/>
  <c r="I1098" i="16" s="1"/>
  <c r="I1099" i="16" s="1" a="1"/>
  <c r="I1099" i="16" s="1"/>
  <c r="I1100" i="16" s="1" a="1"/>
  <c r="I1100" i="16" s="1"/>
  <c r="I1101" i="16" s="1" a="1"/>
  <c r="I1101" i="16" s="1"/>
  <c r="I1102" i="16" s="1" a="1"/>
  <c r="I1102" i="16" s="1"/>
  <c r="I1103" i="16" s="1" a="1"/>
  <c r="I1103" i="16" s="1"/>
  <c r="I1104" i="16" s="1" a="1"/>
  <c r="I1104" i="16" s="1"/>
  <c r="I1105" i="16" s="1" a="1"/>
  <c r="I1105" i="16" s="1"/>
  <c r="I1106" i="16" s="1" a="1"/>
  <c r="I1106" i="16" s="1"/>
  <c r="I1107" i="16" s="1" a="1"/>
  <c r="I1107" i="16" s="1"/>
  <c r="I1108" i="16" s="1" a="1"/>
  <c r="I1108" i="16" s="1"/>
  <c r="I1109" i="16" s="1" a="1"/>
  <c r="I1109" i="16" s="1"/>
  <c r="I1110" i="16" s="1" a="1"/>
  <c r="I1110" i="16" s="1"/>
  <c r="I1111" i="16" s="1" a="1"/>
  <c r="I1111" i="16" s="1"/>
  <c r="I1112" i="16" s="1" a="1"/>
  <c r="I1112" i="16" s="1"/>
  <c r="I1113" i="16" s="1" a="1"/>
  <c r="I1113" i="16" s="1"/>
  <c r="I1114" i="16" s="1" a="1"/>
  <c r="I1114" i="16" s="1"/>
  <c r="I1115" i="16" s="1" a="1"/>
  <c r="I1115" i="16" s="1"/>
  <c r="I1116" i="16" s="1" a="1"/>
  <c r="I1116" i="16" s="1"/>
  <c r="I1117" i="16" s="1" a="1"/>
  <c r="I1117" i="16" s="1"/>
  <c r="I1118" i="16" s="1" a="1"/>
  <c r="I1118" i="16" s="1"/>
  <c r="I1119" i="16" s="1" a="1"/>
  <c r="I1119" i="16" s="1"/>
  <c r="I1120" i="16" s="1" a="1"/>
  <c r="I1120" i="16" s="1"/>
  <c r="I1121" i="16" s="1" a="1"/>
  <c r="I1121" i="16" s="1"/>
  <c r="I1122" i="16" s="1" a="1"/>
  <c r="I1122" i="16" s="1"/>
  <c r="I1123" i="16" s="1" a="1"/>
  <c r="I1123" i="16" s="1"/>
  <c r="I1124" i="16" s="1" a="1"/>
  <c r="I1124" i="16" s="1"/>
  <c r="I1125" i="16" s="1" a="1"/>
  <c r="I1125" i="16" s="1"/>
  <c r="I1126" i="16" s="1" a="1"/>
  <c r="I1126" i="16" s="1"/>
  <c r="I1127" i="16" s="1" a="1"/>
  <c r="I1127" i="16" s="1"/>
  <c r="I1128" i="16" s="1" a="1"/>
  <c r="I1128" i="16" s="1"/>
  <c r="I1129" i="16" s="1" a="1"/>
  <c r="I1129" i="16" s="1"/>
  <c r="I1130" i="16" s="1" a="1"/>
  <c r="I1130" i="16" s="1"/>
  <c r="I1131" i="16" s="1" a="1"/>
  <c r="I1131" i="16" s="1"/>
  <c r="I1132" i="16" s="1" a="1"/>
  <c r="I1132" i="16" s="1"/>
  <c r="I1133" i="16" s="1" a="1"/>
  <c r="I1133" i="16" s="1"/>
  <c r="I1134" i="16" s="1" a="1"/>
  <c r="I1134" i="16" s="1"/>
  <c r="I1135" i="16" s="1" a="1"/>
  <c r="I1135" i="16" s="1"/>
  <c r="I1136" i="16" s="1" a="1"/>
  <c r="I1136" i="16" s="1"/>
  <c r="I1137" i="16" s="1" a="1"/>
  <c r="I1137" i="16" s="1"/>
  <c r="I1138" i="16" s="1" a="1"/>
  <c r="I1138" i="16" s="1"/>
  <c r="I1139" i="16" s="1" a="1"/>
  <c r="I1139" i="16" s="1"/>
  <c r="I1140" i="16" s="1" a="1"/>
  <c r="I1140" i="16" s="1"/>
  <c r="I1141" i="16" s="1" a="1"/>
  <c r="I1141" i="16" s="1"/>
  <c r="I1142" i="16" s="1" a="1"/>
  <c r="I1142" i="16" s="1"/>
  <c r="I1143" i="16" s="1" a="1"/>
  <c r="I1143" i="16" s="1"/>
  <c r="I1144" i="16" s="1" a="1"/>
  <c r="I1144" i="16" s="1"/>
  <c r="I1145" i="16" s="1" a="1"/>
  <c r="I1145" i="16" s="1"/>
  <c r="I1146" i="16" s="1" a="1"/>
  <c r="I1146" i="16" s="1"/>
  <c r="I1147" i="16" s="1" a="1"/>
  <c r="I1147" i="16" s="1"/>
  <c r="I1148" i="16" s="1" a="1"/>
  <c r="I1148" i="16" s="1"/>
  <c r="I1149" i="16" s="1" a="1"/>
  <c r="I1149" i="16" s="1"/>
  <c r="I1150" i="16" s="1" a="1"/>
  <c r="I1150" i="16" s="1"/>
  <c r="I1151" i="16" s="1" a="1"/>
  <c r="I1151" i="16" s="1"/>
  <c r="I1152" i="16" s="1" a="1"/>
  <c r="I1152" i="16" s="1"/>
  <c r="I1153" i="16" s="1" a="1"/>
  <c r="I1153" i="16" s="1"/>
  <c r="I1154" i="16" s="1" a="1"/>
  <c r="I1154" i="16" s="1"/>
  <c r="I1155" i="16" s="1" a="1"/>
  <c r="I1155" i="16" s="1"/>
  <c r="I1156" i="16" s="1" a="1"/>
  <c r="I1156" i="16" s="1"/>
  <c r="I1157" i="16" s="1" a="1"/>
  <c r="I1157" i="16" s="1"/>
  <c r="I1158" i="16" s="1" a="1"/>
  <c r="I1158" i="16" s="1"/>
  <c r="I1159" i="16" s="1" a="1"/>
  <c r="I1159" i="16" s="1"/>
  <c r="I1160" i="16" s="1" a="1"/>
  <c r="I1160" i="16" s="1"/>
  <c r="I1161" i="16" s="1" a="1"/>
  <c r="I1161" i="16" s="1"/>
  <c r="I1162" i="16" s="1" a="1"/>
  <c r="I1162" i="16" s="1"/>
  <c r="I1163" i="16" s="1" a="1"/>
  <c r="I1163" i="16" s="1"/>
  <c r="I1164" i="16" s="1" a="1"/>
  <c r="I1164" i="16" s="1"/>
  <c r="I1165" i="16" s="1" a="1"/>
  <c r="I1165" i="16" s="1"/>
  <c r="I1166" i="16" s="1" a="1"/>
  <c r="I1166" i="16" s="1"/>
  <c r="I1167" i="16" s="1" a="1"/>
  <c r="I1167" i="16" s="1"/>
  <c r="I1168" i="16" s="1" a="1"/>
  <c r="I1168" i="16" s="1"/>
  <c r="I1169" i="16" s="1" a="1"/>
  <c r="I1169" i="16" s="1"/>
  <c r="I1170" i="16" s="1" a="1"/>
  <c r="I1170" i="16" s="1"/>
  <c r="I1171" i="16" s="1" a="1"/>
  <c r="I1171" i="16" s="1"/>
  <c r="I1172" i="16" s="1" a="1"/>
  <c r="I1172" i="16" s="1"/>
  <c r="I1173" i="16" s="1" a="1"/>
  <c r="I1173" i="16" s="1"/>
  <c r="I1174" i="16" s="1" a="1"/>
  <c r="I1174" i="16" s="1"/>
  <c r="I1175" i="16" s="1" a="1"/>
  <c r="I1175" i="16" s="1"/>
  <c r="I1176" i="16" s="1" a="1"/>
  <c r="I1176" i="16" s="1"/>
  <c r="I1177" i="16" s="1" a="1"/>
  <c r="I1177" i="16" s="1"/>
  <c r="I1178" i="16" s="1" a="1"/>
  <c r="I1178" i="16" s="1"/>
  <c r="I1179" i="16" s="1" a="1"/>
  <c r="I1179" i="16" s="1"/>
  <c r="I1180" i="16" s="1" a="1"/>
  <c r="I1180" i="16" s="1"/>
  <c r="I1181" i="16" s="1" a="1"/>
  <c r="I1181" i="16" s="1"/>
  <c r="I1182" i="16" s="1" a="1"/>
  <c r="I1182" i="16" s="1"/>
  <c r="I1183" i="16" s="1" a="1"/>
  <c r="I1183" i="16" s="1"/>
  <c r="I1184" i="16" s="1" a="1"/>
  <c r="I1184" i="16" s="1"/>
  <c r="I1185" i="16" s="1" a="1"/>
  <c r="I1185" i="16" s="1"/>
  <c r="I1186" i="16" s="1" a="1"/>
  <c r="I1186" i="16" s="1"/>
  <c r="I1187" i="16" s="1" a="1"/>
  <c r="I1187" i="16" s="1"/>
  <c r="I1188" i="16" s="1" a="1"/>
  <c r="I1188" i="16" s="1"/>
  <c r="I1189" i="16" s="1" a="1"/>
  <c r="I1189" i="16" s="1"/>
  <c r="I1190" i="16" s="1" a="1"/>
  <c r="I1190" i="16" s="1"/>
  <c r="I1191" i="16" s="1" a="1"/>
  <c r="I1191" i="16" s="1"/>
  <c r="I1192" i="16" s="1" a="1"/>
  <c r="I1192" i="16" s="1"/>
  <c r="I1193" i="16" s="1" a="1"/>
  <c r="I1193" i="16" s="1"/>
  <c r="I1194" i="16" s="1" a="1"/>
  <c r="I1194" i="16" s="1"/>
  <c r="I1195" i="16" s="1" a="1"/>
  <c r="I1195" i="16" s="1"/>
  <c r="I1196" i="16" s="1" a="1"/>
  <c r="I1196" i="16" s="1"/>
  <c r="I1197" i="16" s="1" a="1"/>
  <c r="I1197" i="16" s="1"/>
  <c r="I1198" i="16" s="1" a="1"/>
  <c r="I1198" i="16" s="1"/>
  <c r="I1199" i="16" s="1" a="1"/>
  <c r="I1199" i="16" s="1"/>
  <c r="I1200" i="16" s="1" a="1"/>
  <c r="I1200" i="16" s="1"/>
  <c r="E1203" i="16" a="1"/>
  <c r="E1203" i="16" s="1"/>
  <c r="A141" i="16" a="1"/>
  <c r="A141" i="16" s="1"/>
  <c r="I1201" i="16" l="1" a="1"/>
  <c r="I1201" i="16" s="1"/>
  <c r="I1202" i="16" s="1" a="1"/>
  <c r="I1202" i="16" s="1"/>
  <c r="E1204" i="16" a="1"/>
  <c r="E1204" i="16" s="1"/>
  <c r="A142" i="16" a="1"/>
  <c r="A142" i="16" s="1"/>
  <c r="A143" i="16" s="1" a="1"/>
  <c r="A143" i="16" s="1"/>
  <c r="I1203" i="16" l="1" a="1"/>
  <c r="I1203" i="16" s="1"/>
  <c r="E1205" i="16" a="1"/>
  <c r="E1205" i="16" s="1"/>
  <c r="E1206" i="16" s="1" a="1"/>
  <c r="E1206" i="16" s="1"/>
  <c r="A144" i="16" a="1"/>
  <c r="A144" i="16" s="1"/>
  <c r="I1204" i="16" l="1" a="1"/>
  <c r="I1204" i="16" s="1"/>
  <c r="E1207" i="16" a="1"/>
  <c r="E1207" i="16" s="1"/>
  <c r="E1208" i="16" s="1" a="1"/>
  <c r="E1208" i="16" s="1"/>
  <c r="E1209" i="16" s="1" a="1"/>
  <c r="E1209" i="16" s="1"/>
  <c r="E1210" i="16" s="1" a="1"/>
  <c r="E1210" i="16" s="1"/>
  <c r="E1211" i="16" s="1" a="1"/>
  <c r="E1211" i="16" s="1"/>
  <c r="E1212" i="16" s="1" a="1"/>
  <c r="E1212" i="16" s="1"/>
  <c r="E1213" i="16" s="1" a="1"/>
  <c r="E1213" i="16" s="1"/>
  <c r="E1214" i="16" s="1" a="1"/>
  <c r="E1214" i="16" s="1"/>
  <c r="E1215" i="16" s="1" a="1"/>
  <c r="E1215" i="16" s="1"/>
  <c r="E1216" i="16" s="1" a="1"/>
  <c r="E1216" i="16" s="1"/>
  <c r="E1217" i="16" s="1" a="1"/>
  <c r="E1217" i="16" s="1"/>
  <c r="E1218" i="16" s="1" a="1"/>
  <c r="E1218" i="16" s="1"/>
  <c r="E1219" i="16" s="1" a="1"/>
  <c r="E1219" i="16" s="1"/>
  <c r="E1220" i="16" s="1" a="1"/>
  <c r="E1220" i="16" s="1"/>
  <c r="E1221" i="16" s="1" a="1"/>
  <c r="E1221" i="16" s="1"/>
  <c r="E1222" i="16" s="1" a="1"/>
  <c r="E1222" i="16" s="1"/>
  <c r="E1223" i="16" s="1" a="1"/>
  <c r="E1223" i="16" s="1"/>
  <c r="E1224" i="16" s="1" a="1"/>
  <c r="E1224" i="16" s="1"/>
  <c r="E1225" i="16" s="1" a="1"/>
  <c r="E1225" i="16" s="1"/>
  <c r="E1226" i="16" s="1" a="1"/>
  <c r="E1226" i="16" s="1"/>
  <c r="E1227" i="16" s="1" a="1"/>
  <c r="E1227" i="16" s="1"/>
  <c r="E1228" i="16" s="1" a="1"/>
  <c r="E1228" i="16" s="1"/>
  <c r="E1229" i="16" s="1" a="1"/>
  <c r="E1229" i="16" s="1"/>
  <c r="E1230" i="16" s="1" a="1"/>
  <c r="E1230" i="16" s="1"/>
  <c r="E1231" i="16" s="1" a="1"/>
  <c r="E1231" i="16" s="1"/>
  <c r="E1232" i="16" s="1" a="1"/>
  <c r="E1232" i="16" s="1"/>
  <c r="E1233" i="16" s="1" a="1"/>
  <c r="E1233" i="16" s="1"/>
  <c r="E1234" i="16" s="1" a="1"/>
  <c r="E1234" i="16" s="1"/>
  <c r="E1235" i="16" s="1" a="1"/>
  <c r="E1235" i="16" s="1"/>
  <c r="E1236" i="16" s="1" a="1"/>
  <c r="E1236" i="16" s="1"/>
  <c r="E1237" i="16" s="1" a="1"/>
  <c r="E1237" i="16" s="1"/>
  <c r="E1238" i="16" s="1" a="1"/>
  <c r="E1238" i="16" s="1"/>
  <c r="E1239" i="16" s="1" a="1"/>
  <c r="E1239" i="16" s="1"/>
  <c r="E1240" i="16" s="1" a="1"/>
  <c r="E1240" i="16" s="1"/>
  <c r="E1241" i="16" s="1" a="1"/>
  <c r="E1241" i="16" s="1"/>
  <c r="E1242" i="16" s="1" a="1"/>
  <c r="E1242" i="16" s="1"/>
  <c r="E1243" i="16" s="1" a="1"/>
  <c r="E1243" i="16" s="1"/>
  <c r="E1244" i="16" s="1" a="1"/>
  <c r="E1244" i="16" s="1"/>
  <c r="E1245" i="16" s="1" a="1"/>
  <c r="E1245" i="16" s="1"/>
  <c r="E1246" i="16" s="1" a="1"/>
  <c r="E1246" i="16" s="1"/>
  <c r="E1247" i="16" s="1" a="1"/>
  <c r="E1247" i="16" s="1"/>
  <c r="E1248" i="16" s="1" a="1"/>
  <c r="E1248" i="16" s="1"/>
  <c r="E1249" i="16" s="1" a="1"/>
  <c r="E1249" i="16" s="1"/>
  <c r="E1250" i="16" s="1" a="1"/>
  <c r="E1250" i="16" s="1"/>
  <c r="E1251" i="16" s="1" a="1"/>
  <c r="E1251" i="16" s="1"/>
  <c r="E1252" i="16" s="1" a="1"/>
  <c r="E1252" i="16" s="1"/>
  <c r="E1253" i="16" s="1" a="1"/>
  <c r="E1253" i="16" s="1"/>
  <c r="E1254" i="16" s="1" a="1"/>
  <c r="E1254" i="16" s="1"/>
  <c r="E1255" i="16" s="1" a="1"/>
  <c r="E1255" i="16" s="1"/>
  <c r="E1256" i="16" s="1" a="1"/>
  <c r="E1256" i="16" s="1"/>
  <c r="E1257" i="16" s="1" a="1"/>
  <c r="E1257" i="16" s="1"/>
  <c r="E1258" i="16" s="1" a="1"/>
  <c r="E1258" i="16" s="1"/>
  <c r="E1259" i="16" s="1" a="1"/>
  <c r="E1259" i="16" s="1"/>
  <c r="E1260" i="16" s="1" a="1"/>
  <c r="E1260" i="16" s="1"/>
  <c r="E1261" i="16" s="1" a="1"/>
  <c r="E1261" i="16" s="1"/>
  <c r="E1262" i="16" s="1" a="1"/>
  <c r="E1262" i="16" s="1"/>
  <c r="E1263" i="16" s="1" a="1"/>
  <c r="E1263" i="16" s="1"/>
  <c r="E1264" i="16" s="1" a="1"/>
  <c r="E1264" i="16" s="1"/>
  <c r="E1265" i="16" s="1" a="1"/>
  <c r="E1265" i="16" s="1"/>
  <c r="E1266" i="16" s="1" a="1"/>
  <c r="E1266" i="16" s="1"/>
  <c r="E1267" i="16" s="1" a="1"/>
  <c r="E1267" i="16" s="1"/>
  <c r="E1268" i="16" s="1" a="1"/>
  <c r="E1268" i="16" s="1"/>
  <c r="E1269" i="16" s="1" a="1"/>
  <c r="E1269" i="16" s="1"/>
  <c r="E1270" i="16" s="1" a="1"/>
  <c r="E1270" i="16" s="1"/>
  <c r="E1271" i="16" s="1" a="1"/>
  <c r="E1271" i="16" s="1"/>
  <c r="E1272" i="16" s="1" a="1"/>
  <c r="E1272" i="16" s="1"/>
  <c r="E1273" i="16" s="1" a="1"/>
  <c r="E1273" i="16" s="1"/>
  <c r="E1274" i="16" s="1" a="1"/>
  <c r="E1274" i="16" s="1"/>
  <c r="E1275" i="16" s="1" a="1"/>
  <c r="E1275" i="16" s="1"/>
  <c r="E1276" i="16" s="1" a="1"/>
  <c r="E1276" i="16" s="1"/>
  <c r="E1277" i="16" s="1" a="1"/>
  <c r="E1277" i="16" s="1"/>
  <c r="E1278" i="16" s="1" a="1"/>
  <c r="E1278" i="16" s="1"/>
  <c r="E1279" i="16" s="1" a="1"/>
  <c r="E1279" i="16" s="1"/>
  <c r="E1280" i="16" s="1" a="1"/>
  <c r="E1280" i="16" s="1"/>
  <c r="E1281" i="16" s="1" a="1"/>
  <c r="E1281" i="16" s="1"/>
  <c r="E1282" i="16" s="1" a="1"/>
  <c r="E1282" i="16" s="1"/>
  <c r="E1283" i="16" s="1" a="1"/>
  <c r="E1283" i="16" s="1"/>
  <c r="E1284" i="16" s="1" a="1"/>
  <c r="E1284" i="16" s="1"/>
  <c r="E1285" i="16" s="1" a="1"/>
  <c r="E1285" i="16" s="1"/>
  <c r="E1286" i="16" s="1" a="1"/>
  <c r="E1286" i="16" s="1"/>
  <c r="E1287" i="16" s="1" a="1"/>
  <c r="E1287" i="16" s="1"/>
  <c r="E1288" i="16" s="1" a="1"/>
  <c r="E1288" i="16" s="1"/>
  <c r="E1289" i="16" s="1" a="1"/>
  <c r="E1289" i="16" s="1"/>
  <c r="E1290" i="16" s="1" a="1"/>
  <c r="E1290" i="16" s="1"/>
  <c r="E1291" i="16" s="1" a="1"/>
  <c r="E1291" i="16" s="1"/>
  <c r="E1292" i="16" s="1" a="1"/>
  <c r="E1292" i="16" s="1"/>
  <c r="E1293" i="16" s="1" a="1"/>
  <c r="E1293" i="16" s="1"/>
  <c r="E1294" i="16" s="1" a="1"/>
  <c r="E1294" i="16" s="1"/>
  <c r="E1295" i="16" s="1" a="1"/>
  <c r="E1295" i="16" s="1"/>
  <c r="E1296" i="16" s="1" a="1"/>
  <c r="E1296" i="16" s="1"/>
  <c r="E1297" i="16" s="1" a="1"/>
  <c r="E1297" i="16" s="1"/>
  <c r="E1298" i="16" s="1" a="1"/>
  <c r="E1298" i="16" s="1"/>
  <c r="E1299" i="16" s="1" a="1"/>
  <c r="E1299" i="16" s="1"/>
  <c r="E1300" i="16" s="1" a="1"/>
  <c r="E1300" i="16" s="1"/>
  <c r="E1301" i="16" s="1" a="1"/>
  <c r="E1301" i="16" s="1"/>
  <c r="E1302" i="16" s="1" a="1"/>
  <c r="E1302" i="16" s="1"/>
  <c r="E1303" i="16" s="1" a="1"/>
  <c r="E1303" i="16" s="1"/>
  <c r="E1304" i="16" s="1" a="1"/>
  <c r="E1304" i="16" s="1"/>
  <c r="E1305" i="16" s="1" a="1"/>
  <c r="E1305" i="16" s="1"/>
  <c r="E1306" i="16" s="1" a="1"/>
  <c r="E1306" i="16" s="1"/>
  <c r="E1307" i="16" s="1" a="1"/>
  <c r="E1307" i="16" s="1"/>
  <c r="E1308" i="16" s="1" a="1"/>
  <c r="E1308" i="16" s="1"/>
  <c r="E1309" i="16" s="1" a="1"/>
  <c r="E1309" i="16" s="1"/>
  <c r="E1310" i="16" s="1" a="1"/>
  <c r="E1310" i="16" s="1"/>
  <c r="E1311" i="16" s="1" a="1"/>
  <c r="E1311" i="16" s="1"/>
  <c r="E1312" i="16" s="1" a="1"/>
  <c r="E1312" i="16" s="1"/>
  <c r="E1313" i="16" s="1" a="1"/>
  <c r="E1313" i="16" s="1"/>
  <c r="E1314" i="16" s="1" a="1"/>
  <c r="E1314" i="16" s="1"/>
  <c r="E1315" i="16" s="1" a="1"/>
  <c r="E1315" i="16" s="1"/>
  <c r="E1316" i="16" s="1" a="1"/>
  <c r="E1316" i="16" s="1"/>
  <c r="E1317" i="16" s="1" a="1"/>
  <c r="E1317" i="16" s="1"/>
  <c r="E1318" i="16" s="1" a="1"/>
  <c r="E1318" i="16" s="1"/>
  <c r="E1319" i="16" s="1" a="1"/>
  <c r="E1319" i="16" s="1"/>
  <c r="E1320" i="16" s="1" a="1"/>
  <c r="E1320" i="16" s="1"/>
  <c r="E1321" i="16" s="1" a="1"/>
  <c r="E1321" i="16" s="1"/>
  <c r="E1322" i="16" s="1" a="1"/>
  <c r="E1322" i="16" s="1"/>
  <c r="E1323" i="16" s="1" a="1"/>
  <c r="E1323" i="16" s="1"/>
  <c r="E1324" i="16" s="1" a="1"/>
  <c r="E1324" i="16" s="1"/>
  <c r="E1325" i="16" s="1" a="1"/>
  <c r="E1325" i="16" s="1"/>
  <c r="E1326" i="16" s="1" a="1"/>
  <c r="E1326" i="16" s="1"/>
  <c r="E1327" i="16" s="1" a="1"/>
  <c r="E1327" i="16" s="1"/>
  <c r="E1328" i="16" s="1" a="1"/>
  <c r="E1328" i="16" s="1"/>
  <c r="E1329" i="16" s="1" a="1"/>
  <c r="E1329" i="16" s="1"/>
  <c r="E1330" i="16" s="1" a="1"/>
  <c r="E1330" i="16" s="1"/>
  <c r="E1331" i="16" s="1" a="1"/>
  <c r="E1331" i="16" s="1"/>
  <c r="E1332" i="16" s="1" a="1"/>
  <c r="E1332" i="16" s="1"/>
  <c r="E1333" i="16" s="1" a="1"/>
  <c r="E1333" i="16" s="1"/>
  <c r="E1334" i="16" s="1" a="1"/>
  <c r="E1334" i="16" s="1"/>
  <c r="E1335" i="16" s="1" a="1"/>
  <c r="E1335" i="16" s="1"/>
  <c r="E1336" i="16" s="1" a="1"/>
  <c r="E1336" i="16" s="1"/>
  <c r="E1337" i="16" s="1" a="1"/>
  <c r="E1337" i="16" s="1"/>
  <c r="E1338" i="16" s="1" a="1"/>
  <c r="E1338" i="16" s="1"/>
  <c r="E1339" i="16" s="1" a="1"/>
  <c r="E1339" i="16" s="1"/>
  <c r="E1340" i="16" s="1" a="1"/>
  <c r="E1340" i="16" s="1"/>
  <c r="E1341" i="16" s="1" a="1"/>
  <c r="E1341" i="16" s="1"/>
  <c r="E1342" i="16" s="1" a="1"/>
  <c r="E1342" i="16" s="1"/>
  <c r="E1343" i="16" s="1" a="1"/>
  <c r="E1343" i="16" s="1"/>
  <c r="E1344" i="16" s="1" a="1"/>
  <c r="E1344" i="16" s="1"/>
  <c r="E1345" i="16" s="1" a="1"/>
  <c r="E1345" i="16" s="1"/>
  <c r="E1346" i="16" s="1" a="1"/>
  <c r="E1346" i="16" s="1"/>
  <c r="E1347" i="16" s="1" a="1"/>
  <c r="E1347" i="16" s="1"/>
  <c r="E1348" i="16" s="1" a="1"/>
  <c r="E1348" i="16" s="1"/>
  <c r="E1349" i="16" s="1" a="1"/>
  <c r="E1349" i="16" s="1"/>
  <c r="E1350" i="16" s="1" a="1"/>
  <c r="E1350" i="16" s="1"/>
  <c r="A145" i="16" a="1"/>
  <c r="A145" i="16" s="1"/>
  <c r="I1205" i="16" l="1" a="1"/>
  <c r="I1205" i="16" s="1"/>
  <c r="E1351" i="16" a="1"/>
  <c r="E1351" i="16" s="1"/>
  <c r="E1352" i="16" s="1" a="1"/>
  <c r="E1352" i="16" s="1"/>
  <c r="A146" i="16" a="1"/>
  <c r="A146" i="16" s="1"/>
  <c r="A147" i="16" s="1" a="1"/>
  <c r="A147" i="16" s="1"/>
  <c r="I1206" i="16" l="1" a="1"/>
  <c r="I1206" i="16" s="1"/>
  <c r="I1207" i="16" s="1" a="1"/>
  <c r="I1207" i="16" s="1"/>
  <c r="I1208" i="16" s="1" a="1"/>
  <c r="I1208" i="16" s="1"/>
  <c r="I1209" i="16" s="1" a="1"/>
  <c r="I1209" i="16" s="1"/>
  <c r="I1210" i="16" s="1" a="1"/>
  <c r="I1210" i="16" s="1"/>
  <c r="I1211" i="16" s="1" a="1"/>
  <c r="I1211" i="16" s="1"/>
  <c r="I1212" i="16" s="1" a="1"/>
  <c r="I1212" i="16" s="1"/>
  <c r="I1213" i="16" s="1" a="1"/>
  <c r="I1213" i="16" s="1"/>
  <c r="I1214" i="16" s="1" a="1"/>
  <c r="I1214" i="16" s="1"/>
  <c r="I1215" i="16" s="1" a="1"/>
  <c r="I1215" i="16" s="1"/>
  <c r="I1216" i="16" s="1" a="1"/>
  <c r="I1216" i="16" s="1"/>
  <c r="I1217" i="16" s="1" a="1"/>
  <c r="I1217" i="16" s="1"/>
  <c r="I1218" i="16" s="1" a="1"/>
  <c r="I1218" i="16" s="1"/>
  <c r="I1219" i="16" s="1" a="1"/>
  <c r="I1219" i="16" s="1"/>
  <c r="I1220" i="16" s="1" a="1"/>
  <c r="I1220" i="16" s="1"/>
  <c r="I1221" i="16" s="1" a="1"/>
  <c r="I1221" i="16" s="1"/>
  <c r="I1222" i="16" s="1" a="1"/>
  <c r="I1222" i="16" s="1"/>
  <c r="I1223" i="16" s="1" a="1"/>
  <c r="I1223" i="16" s="1"/>
  <c r="I1224" i="16" s="1" a="1"/>
  <c r="I1224" i="16" s="1"/>
  <c r="I1225" i="16" s="1" a="1"/>
  <c r="I1225" i="16" s="1"/>
  <c r="I1226" i="16" s="1" a="1"/>
  <c r="I1226" i="16" s="1"/>
  <c r="I1227" i="16" s="1" a="1"/>
  <c r="I1227" i="16" s="1"/>
  <c r="I1228" i="16" s="1" a="1"/>
  <c r="I1228" i="16" s="1"/>
  <c r="I1229" i="16" s="1" a="1"/>
  <c r="I1229" i="16" s="1"/>
  <c r="I1230" i="16" s="1" a="1"/>
  <c r="I1230" i="16" s="1"/>
  <c r="I1231" i="16" s="1" a="1"/>
  <c r="I1231" i="16" s="1"/>
  <c r="I1232" i="16" s="1" a="1"/>
  <c r="I1232" i="16" s="1"/>
  <c r="I1233" i="16" s="1" a="1"/>
  <c r="I1233" i="16" s="1"/>
  <c r="I1234" i="16" s="1" a="1"/>
  <c r="I1234" i="16" s="1"/>
  <c r="I1235" i="16" s="1" a="1"/>
  <c r="I1235" i="16" s="1"/>
  <c r="I1236" i="16" s="1" a="1"/>
  <c r="I1236" i="16" s="1"/>
  <c r="I1237" i="16" s="1" a="1"/>
  <c r="I1237" i="16" s="1"/>
  <c r="I1238" i="16" s="1" a="1"/>
  <c r="I1238" i="16" s="1"/>
  <c r="I1239" i="16" s="1" a="1"/>
  <c r="I1239" i="16" s="1"/>
  <c r="I1240" i="16" s="1" a="1"/>
  <c r="I1240" i="16" s="1"/>
  <c r="I1241" i="16" s="1" a="1"/>
  <c r="I1241" i="16" s="1"/>
  <c r="I1242" i="16" s="1" a="1"/>
  <c r="I1242" i="16" s="1"/>
  <c r="I1243" i="16" s="1" a="1"/>
  <c r="I1243" i="16" s="1"/>
  <c r="I1244" i="16" s="1" a="1"/>
  <c r="I1244" i="16" s="1"/>
  <c r="I1245" i="16" s="1" a="1"/>
  <c r="I1245" i="16" s="1"/>
  <c r="I1246" i="16" s="1" a="1"/>
  <c r="I1246" i="16" s="1"/>
  <c r="I1247" i="16" s="1" a="1"/>
  <c r="I1247" i="16" s="1"/>
  <c r="I1248" i="16" s="1" a="1"/>
  <c r="I1248" i="16" s="1"/>
  <c r="I1249" i="16" s="1" a="1"/>
  <c r="I1249" i="16" s="1"/>
  <c r="I1250" i="16" s="1" a="1"/>
  <c r="I1250" i="16" s="1"/>
  <c r="I1251" i="16" s="1" a="1"/>
  <c r="I1251" i="16" s="1"/>
  <c r="I1252" i="16" s="1" a="1"/>
  <c r="I1252" i="16" s="1"/>
  <c r="I1253" i="16" s="1" a="1"/>
  <c r="I1253" i="16" s="1"/>
  <c r="I1254" i="16" s="1" a="1"/>
  <c r="I1254" i="16" s="1"/>
  <c r="I1255" i="16" s="1" a="1"/>
  <c r="I1255" i="16" s="1"/>
  <c r="I1256" i="16" s="1" a="1"/>
  <c r="I1256" i="16" s="1"/>
  <c r="I1257" i="16" s="1" a="1"/>
  <c r="I1257" i="16" s="1"/>
  <c r="I1258" i="16" s="1" a="1"/>
  <c r="I1258" i="16" s="1"/>
  <c r="I1259" i="16" s="1" a="1"/>
  <c r="I1259" i="16" s="1"/>
  <c r="I1260" i="16" s="1" a="1"/>
  <c r="I1260" i="16" s="1"/>
  <c r="I1261" i="16" s="1" a="1"/>
  <c r="I1261" i="16" s="1"/>
  <c r="I1262" i="16" s="1" a="1"/>
  <c r="I1262" i="16" s="1"/>
  <c r="I1263" i="16" s="1" a="1"/>
  <c r="I1263" i="16" s="1"/>
  <c r="I1264" i="16" s="1" a="1"/>
  <c r="I1264" i="16" s="1"/>
  <c r="I1265" i="16" s="1" a="1"/>
  <c r="I1265" i="16" s="1"/>
  <c r="I1266" i="16" s="1" a="1"/>
  <c r="I1266" i="16" s="1"/>
  <c r="I1267" i="16" s="1" a="1"/>
  <c r="I1267" i="16" s="1"/>
  <c r="I1268" i="16" s="1" a="1"/>
  <c r="I1268" i="16" s="1"/>
  <c r="I1269" i="16" s="1" a="1"/>
  <c r="I1269" i="16" s="1"/>
  <c r="I1270" i="16" s="1" a="1"/>
  <c r="I1270" i="16" s="1"/>
  <c r="I1271" i="16" s="1" a="1"/>
  <c r="I1271" i="16" s="1"/>
  <c r="I1272" i="16" s="1" a="1"/>
  <c r="I1272" i="16" s="1"/>
  <c r="I1273" i="16" s="1" a="1"/>
  <c r="I1273" i="16" s="1"/>
  <c r="I1274" i="16" s="1" a="1"/>
  <c r="I1274" i="16" s="1"/>
  <c r="I1275" i="16" s="1" a="1"/>
  <c r="I1275" i="16" s="1"/>
  <c r="I1276" i="16" s="1" a="1"/>
  <c r="I1276" i="16" s="1"/>
  <c r="I1277" i="16" s="1" a="1"/>
  <c r="I1277" i="16" s="1"/>
  <c r="I1278" i="16" s="1" a="1"/>
  <c r="I1278" i="16" s="1"/>
  <c r="I1279" i="16" s="1" a="1"/>
  <c r="I1279" i="16" s="1"/>
  <c r="I1280" i="16" s="1" a="1"/>
  <c r="I1280" i="16" s="1"/>
  <c r="I1281" i="16" s="1" a="1"/>
  <c r="I1281" i="16" s="1"/>
  <c r="I1282" i="16" s="1" a="1"/>
  <c r="I1282" i="16" s="1"/>
  <c r="I1283" i="16" s="1" a="1"/>
  <c r="I1283" i="16" s="1"/>
  <c r="I1284" i="16" s="1" a="1"/>
  <c r="I1284" i="16" s="1"/>
  <c r="I1285" i="16" s="1" a="1"/>
  <c r="I1285" i="16" s="1"/>
  <c r="I1286" i="16" s="1" a="1"/>
  <c r="I1286" i="16" s="1"/>
  <c r="I1287" i="16" s="1" a="1"/>
  <c r="I1287" i="16" s="1"/>
  <c r="I1288" i="16" s="1" a="1"/>
  <c r="I1288" i="16" s="1"/>
  <c r="I1289" i="16" s="1" a="1"/>
  <c r="I1289" i="16" s="1"/>
  <c r="I1290" i="16" s="1" a="1"/>
  <c r="I1290" i="16" s="1"/>
  <c r="I1291" i="16" s="1" a="1"/>
  <c r="I1291" i="16" s="1"/>
  <c r="I1292" i="16" s="1" a="1"/>
  <c r="I1292" i="16" s="1"/>
  <c r="I1293" i="16" s="1" a="1"/>
  <c r="I1293" i="16" s="1"/>
  <c r="I1294" i="16" s="1" a="1"/>
  <c r="I1294" i="16" s="1"/>
  <c r="I1295" i="16" s="1" a="1"/>
  <c r="I1295" i="16" s="1"/>
  <c r="I1296" i="16" s="1" a="1"/>
  <c r="I1296" i="16" s="1"/>
  <c r="I1297" i="16" s="1" a="1"/>
  <c r="I1297" i="16" s="1"/>
  <c r="I1298" i="16" s="1" a="1"/>
  <c r="I1298" i="16" s="1"/>
  <c r="I1299" i="16" s="1" a="1"/>
  <c r="I1299" i="16" s="1"/>
  <c r="I1300" i="16" s="1" a="1"/>
  <c r="I1300" i="16" s="1"/>
  <c r="I1301" i="16" s="1" a="1"/>
  <c r="I1301" i="16" s="1"/>
  <c r="I1302" i="16" s="1" a="1"/>
  <c r="I1302" i="16" s="1"/>
  <c r="I1303" i="16" s="1" a="1"/>
  <c r="I1303" i="16" s="1"/>
  <c r="I1304" i="16" s="1" a="1"/>
  <c r="I1304" i="16" s="1"/>
  <c r="I1305" i="16" s="1" a="1"/>
  <c r="I1305" i="16" s="1"/>
  <c r="I1306" i="16" s="1" a="1"/>
  <c r="I1306" i="16" s="1"/>
  <c r="I1307" i="16" s="1" a="1"/>
  <c r="I1307" i="16" s="1"/>
  <c r="I1308" i="16" s="1" a="1"/>
  <c r="I1308" i="16" s="1"/>
  <c r="I1309" i="16" s="1" a="1"/>
  <c r="I1309" i="16" s="1"/>
  <c r="I1310" i="16" s="1" a="1"/>
  <c r="I1310" i="16" s="1"/>
  <c r="I1311" i="16" s="1" a="1"/>
  <c r="I1311" i="16" s="1"/>
  <c r="I1312" i="16" s="1" a="1"/>
  <c r="I1312" i="16" s="1"/>
  <c r="I1313" i="16" s="1" a="1"/>
  <c r="I1313" i="16" s="1"/>
  <c r="I1314" i="16" s="1" a="1"/>
  <c r="I1314" i="16" s="1"/>
  <c r="I1315" i="16" s="1" a="1"/>
  <c r="I1315" i="16" s="1"/>
  <c r="I1316" i="16" s="1" a="1"/>
  <c r="I1316" i="16" s="1"/>
  <c r="I1317" i="16" s="1" a="1"/>
  <c r="I1317" i="16" s="1"/>
  <c r="I1318" i="16" s="1" a="1"/>
  <c r="I1318" i="16" s="1"/>
  <c r="I1319" i="16" s="1" a="1"/>
  <c r="I1319" i="16" s="1"/>
  <c r="I1320" i="16" s="1" a="1"/>
  <c r="I1320" i="16" s="1"/>
  <c r="I1321" i="16" s="1" a="1"/>
  <c r="I1321" i="16" s="1"/>
  <c r="I1322" i="16" s="1" a="1"/>
  <c r="I1322" i="16" s="1"/>
  <c r="I1323" i="16" s="1" a="1"/>
  <c r="I1323" i="16" s="1"/>
  <c r="I1324" i="16" s="1" a="1"/>
  <c r="I1324" i="16" s="1"/>
  <c r="I1325" i="16" s="1" a="1"/>
  <c r="I1325" i="16" s="1"/>
  <c r="I1326" i="16" s="1" a="1"/>
  <c r="I1326" i="16" s="1"/>
  <c r="I1327" i="16" s="1" a="1"/>
  <c r="I1327" i="16" s="1"/>
  <c r="I1328" i="16" s="1" a="1"/>
  <c r="I1328" i="16" s="1"/>
  <c r="I1329" i="16" s="1" a="1"/>
  <c r="I1329" i="16" s="1"/>
  <c r="I1330" i="16" s="1" a="1"/>
  <c r="I1330" i="16" s="1"/>
  <c r="I1331" i="16" s="1" a="1"/>
  <c r="I1331" i="16" s="1"/>
  <c r="I1332" i="16" s="1" a="1"/>
  <c r="I1332" i="16" s="1"/>
  <c r="I1333" i="16" s="1" a="1"/>
  <c r="I1333" i="16" s="1"/>
  <c r="I1334" i="16" s="1" a="1"/>
  <c r="I1334" i="16" s="1"/>
  <c r="I1335" i="16" s="1" a="1"/>
  <c r="I1335" i="16" s="1"/>
  <c r="I1336" i="16" s="1" a="1"/>
  <c r="I1336" i="16" s="1"/>
  <c r="I1337" i="16" s="1" a="1"/>
  <c r="I1337" i="16" s="1"/>
  <c r="I1338" i="16" s="1" a="1"/>
  <c r="I1338" i="16" s="1"/>
  <c r="I1339" i="16" s="1" a="1"/>
  <c r="I1339" i="16" s="1"/>
  <c r="I1340" i="16" s="1" a="1"/>
  <c r="I1340" i="16" s="1"/>
  <c r="I1341" i="16" s="1" a="1"/>
  <c r="I1341" i="16" s="1"/>
  <c r="I1342" i="16" s="1" a="1"/>
  <c r="I1342" i="16" s="1"/>
  <c r="I1343" i="16" s="1" a="1"/>
  <c r="I1343" i="16" s="1"/>
  <c r="I1344" i="16" s="1" a="1"/>
  <c r="I1344" i="16" s="1"/>
  <c r="I1345" i="16" s="1" a="1"/>
  <c r="I1345" i="16" s="1"/>
  <c r="I1346" i="16" s="1" a="1"/>
  <c r="I1346" i="16" s="1"/>
  <c r="I1347" i="16" s="1" a="1"/>
  <c r="I1347" i="16" s="1"/>
  <c r="I1348" i="16" s="1" a="1"/>
  <c r="I1348" i="16" s="1"/>
  <c r="I1349" i="16" s="1" a="1"/>
  <c r="I1349" i="16" s="1"/>
  <c r="I1350" i="16" s="1" a="1"/>
  <c r="I1350" i="16" s="1"/>
  <c r="E1353" i="16" a="1"/>
  <c r="E1353" i="16" s="1"/>
  <c r="A148" i="16" a="1"/>
  <c r="A148" i="16" s="1"/>
  <c r="A149" i="16" s="1" a="1"/>
  <c r="A149" i="16" s="1"/>
  <c r="A150" i="16" s="1" a="1"/>
  <c r="A150" i="16" s="1"/>
  <c r="A151" i="16" s="1" a="1"/>
  <c r="A151" i="16" s="1"/>
  <c r="A152" i="16" s="1" a="1"/>
  <c r="A152" i="16" s="1"/>
  <c r="A153" i="16" s="1" a="1"/>
  <c r="A153" i="16" s="1"/>
  <c r="A154" i="16" s="1" a="1"/>
  <c r="A154" i="16" s="1"/>
  <c r="A155" i="16" s="1" a="1"/>
  <c r="A155" i="16" s="1"/>
  <c r="A156" i="16" s="1" a="1"/>
  <c r="A156" i="16" s="1"/>
  <c r="A157" i="16" s="1" a="1"/>
  <c r="A157" i="16" s="1"/>
  <c r="A158" i="16" s="1" a="1"/>
  <c r="A158" i="16" s="1"/>
  <c r="A159" i="16" s="1" a="1"/>
  <c r="A159" i="16" s="1"/>
  <c r="A160" i="16" s="1" a="1"/>
  <c r="A160" i="16" s="1"/>
  <c r="I1351" i="16" l="1" a="1"/>
  <c r="I1351" i="16" s="1"/>
  <c r="I1352" i="16" s="1" a="1"/>
  <c r="I1352" i="16" s="1"/>
  <c r="I1353" i="16" s="1" a="1"/>
  <c r="I1353" i="16" s="1"/>
  <c r="E1354" i="16" a="1"/>
  <c r="E1354" i="16" s="1"/>
  <c r="A161" i="16" a="1"/>
  <c r="A161" i="16" s="1"/>
  <c r="I1354" i="16" l="1" a="1"/>
  <c r="I1354" i="16" s="1"/>
  <c r="I1355" i="16" s="1" a="1"/>
  <c r="I1355" i="16" s="1"/>
  <c r="E1355" i="16" a="1"/>
  <c r="E1355" i="16" s="1"/>
  <c r="A162" i="16" a="1"/>
  <c r="A162" i="16" s="1"/>
  <c r="I1356" i="16" l="1" a="1"/>
  <c r="I1356" i="16" s="1"/>
  <c r="E1356" i="16" a="1"/>
  <c r="E1356" i="16" s="1"/>
  <c r="E1357" i="16" s="1" a="1"/>
  <c r="E1357" i="16" s="1"/>
  <c r="E1358" i="16" s="1" a="1"/>
  <c r="E1358" i="16" s="1"/>
  <c r="E1359" i="16" s="1" a="1"/>
  <c r="E1359" i="16" s="1"/>
  <c r="E1360" i="16" s="1" a="1"/>
  <c r="E1360" i="16" s="1"/>
  <c r="E1361" i="16" s="1" a="1"/>
  <c r="E1361" i="16" s="1"/>
  <c r="E1362" i="16" s="1" a="1"/>
  <c r="E1362" i="16" s="1"/>
  <c r="E1363" i="16" s="1" a="1"/>
  <c r="E1363" i="16" s="1"/>
  <c r="E1364" i="16" s="1" a="1"/>
  <c r="E1364" i="16" s="1"/>
  <c r="E1365" i="16" s="1" a="1"/>
  <c r="E1365" i="16" s="1"/>
  <c r="E1366" i="16" s="1" a="1"/>
  <c r="E1366" i="16" s="1"/>
  <c r="E1367" i="16" s="1" a="1"/>
  <c r="E1367" i="16" s="1"/>
  <c r="E1368" i="16" s="1" a="1"/>
  <c r="E1368" i="16" s="1"/>
  <c r="E1369" i="16" s="1" a="1"/>
  <c r="E1369" i="16" s="1"/>
  <c r="E1370" i="16" s="1" a="1"/>
  <c r="E1370" i="16" s="1"/>
  <c r="E1371" i="16" s="1" a="1"/>
  <c r="E1371" i="16" s="1"/>
  <c r="E1372" i="16" s="1" a="1"/>
  <c r="E1372" i="16" s="1"/>
  <c r="E1373" i="16" s="1" a="1"/>
  <c r="E1373" i="16" s="1"/>
  <c r="E1374" i="16" s="1" a="1"/>
  <c r="E1374" i="16" s="1"/>
  <c r="E1375" i="16" s="1" a="1"/>
  <c r="E1375" i="16" s="1"/>
  <c r="E1376" i="16" s="1" a="1"/>
  <c r="E1376" i="16" s="1"/>
  <c r="E1377" i="16" s="1" a="1"/>
  <c r="E1377" i="16" s="1"/>
  <c r="E1378" i="16" s="1" a="1"/>
  <c r="E1378" i="16" s="1"/>
  <c r="E1379" i="16" s="1" a="1"/>
  <c r="E1379" i="16" s="1"/>
  <c r="E1380" i="16" s="1" a="1"/>
  <c r="E1380" i="16" s="1"/>
  <c r="E1381" i="16" s="1" a="1"/>
  <c r="E1381" i="16" s="1"/>
  <c r="E1382" i="16" s="1" a="1"/>
  <c r="E1382" i="16" s="1"/>
  <c r="E1383" i="16" s="1" a="1"/>
  <c r="E1383" i="16" s="1"/>
  <c r="E1384" i="16" s="1" a="1"/>
  <c r="E1384" i="16" s="1"/>
  <c r="E1385" i="16" s="1" a="1"/>
  <c r="E1385" i="16" s="1"/>
  <c r="E1386" i="16" s="1" a="1"/>
  <c r="E1386" i="16" s="1"/>
  <c r="E1387" i="16" s="1" a="1"/>
  <c r="E1387" i="16" s="1"/>
  <c r="E1388" i="16" s="1" a="1"/>
  <c r="E1388" i="16" s="1"/>
  <c r="E1389" i="16" s="1" a="1"/>
  <c r="E1389" i="16" s="1"/>
  <c r="E1390" i="16" s="1" a="1"/>
  <c r="E1390" i="16" s="1"/>
  <c r="E1391" i="16" s="1" a="1"/>
  <c r="E1391" i="16" s="1"/>
  <c r="E1392" i="16" s="1" a="1"/>
  <c r="E1392" i="16" s="1"/>
  <c r="E1393" i="16" s="1" a="1"/>
  <c r="E1393" i="16" s="1"/>
  <c r="E1394" i="16" s="1" a="1"/>
  <c r="E1394" i="16" s="1"/>
  <c r="E1395" i="16" s="1" a="1"/>
  <c r="E1395" i="16" s="1"/>
  <c r="E1396" i="16" s="1" a="1"/>
  <c r="E1396" i="16" s="1"/>
  <c r="E1397" i="16" s="1" a="1"/>
  <c r="E1397" i="16" s="1"/>
  <c r="E1398" i="16" s="1" a="1"/>
  <c r="E1398" i="16" s="1"/>
  <c r="E1399" i="16" s="1" a="1"/>
  <c r="E1399" i="16" s="1"/>
  <c r="E1400" i="16" s="1" a="1"/>
  <c r="E1400" i="16" s="1"/>
  <c r="E1401" i="16" s="1" a="1"/>
  <c r="E1401" i="16" s="1"/>
  <c r="E1402" i="16" s="1" a="1"/>
  <c r="E1402" i="16" s="1"/>
  <c r="E1403" i="16" s="1" a="1"/>
  <c r="E1403" i="16" s="1"/>
  <c r="E1404" i="16" s="1" a="1"/>
  <c r="E1404" i="16" s="1"/>
  <c r="E1405" i="16" s="1" a="1"/>
  <c r="E1405" i="16" s="1"/>
  <c r="E1406" i="16" s="1" a="1"/>
  <c r="E1406" i="16" s="1"/>
  <c r="E1407" i="16" s="1" a="1"/>
  <c r="E1407" i="16" s="1"/>
  <c r="E1408" i="16" s="1" a="1"/>
  <c r="E1408" i="16" s="1"/>
  <c r="E1409" i="16" s="1" a="1"/>
  <c r="E1409" i="16" s="1"/>
  <c r="E1410" i="16" s="1" a="1"/>
  <c r="E1410" i="16" s="1"/>
  <c r="E1411" i="16" s="1" a="1"/>
  <c r="E1411" i="16" s="1"/>
  <c r="E1412" i="16" s="1" a="1"/>
  <c r="E1412" i="16" s="1"/>
  <c r="E1413" i="16" s="1" a="1"/>
  <c r="E1413" i="16" s="1"/>
  <c r="E1414" i="16" s="1" a="1"/>
  <c r="E1414" i="16" s="1"/>
  <c r="E1415" i="16" s="1" a="1"/>
  <c r="E1415" i="16" s="1"/>
  <c r="E1416" i="16" s="1" a="1"/>
  <c r="E1416" i="16" s="1"/>
  <c r="E1417" i="16" s="1" a="1"/>
  <c r="E1417" i="16" s="1"/>
  <c r="E1418" i="16" s="1" a="1"/>
  <c r="E1418" i="16" s="1"/>
  <c r="E1419" i="16" s="1" a="1"/>
  <c r="E1419" i="16" s="1"/>
  <c r="E1420" i="16" s="1" a="1"/>
  <c r="E1420" i="16" s="1"/>
  <c r="E1421" i="16" s="1" a="1"/>
  <c r="E1421" i="16" s="1"/>
  <c r="E1422" i="16" s="1" a="1"/>
  <c r="E1422" i="16" s="1"/>
  <c r="E1423" i="16" s="1" a="1"/>
  <c r="E1423" i="16" s="1"/>
  <c r="E1424" i="16" s="1" a="1"/>
  <c r="E1424" i="16" s="1"/>
  <c r="E1425" i="16" s="1" a="1"/>
  <c r="E1425" i="16" s="1"/>
  <c r="E1426" i="16" s="1" a="1"/>
  <c r="E1426" i="16" s="1"/>
  <c r="E1427" i="16" s="1" a="1"/>
  <c r="E1427" i="16" s="1"/>
  <c r="E1428" i="16" s="1" a="1"/>
  <c r="E1428" i="16" s="1"/>
  <c r="E1429" i="16" s="1" a="1"/>
  <c r="E1429" i="16" s="1"/>
  <c r="E1430" i="16" s="1" a="1"/>
  <c r="E1430" i="16" s="1"/>
  <c r="E1431" i="16" s="1" a="1"/>
  <c r="E1431" i="16" s="1"/>
  <c r="E1432" i="16" s="1" a="1"/>
  <c r="E1432" i="16" s="1"/>
  <c r="E1433" i="16" s="1" a="1"/>
  <c r="E1433" i="16" s="1"/>
  <c r="E1434" i="16" s="1" a="1"/>
  <c r="E1434" i="16" s="1"/>
  <c r="E1435" i="16" s="1" a="1"/>
  <c r="E1435" i="16" s="1"/>
  <c r="E1436" i="16" s="1" a="1"/>
  <c r="E1436" i="16" s="1"/>
  <c r="E1437" i="16" s="1" a="1"/>
  <c r="E1437" i="16" s="1"/>
  <c r="E1438" i="16" s="1" a="1"/>
  <c r="E1438" i="16" s="1"/>
  <c r="E1439" i="16" s="1" a="1"/>
  <c r="E1439" i="16" s="1"/>
  <c r="E1440" i="16" s="1" a="1"/>
  <c r="E1440" i="16" s="1"/>
  <c r="E1441" i="16" s="1" a="1"/>
  <c r="E1441" i="16" s="1"/>
  <c r="E1442" i="16" s="1" a="1"/>
  <c r="E1442" i="16" s="1"/>
  <c r="E1443" i="16" s="1" a="1"/>
  <c r="E1443" i="16" s="1"/>
  <c r="E1444" i="16" s="1" a="1"/>
  <c r="E1444" i="16" s="1"/>
  <c r="E1445" i="16" s="1" a="1"/>
  <c r="E1445" i="16" s="1"/>
  <c r="E1446" i="16" s="1" a="1"/>
  <c r="E1446" i="16" s="1"/>
  <c r="E1447" i="16" s="1" a="1"/>
  <c r="E1447" i="16" s="1"/>
  <c r="E1448" i="16" s="1" a="1"/>
  <c r="E1448" i="16" s="1"/>
  <c r="E1449" i="16" s="1" a="1"/>
  <c r="E1449" i="16" s="1"/>
  <c r="E1450" i="16" s="1" a="1"/>
  <c r="E1450" i="16" s="1"/>
  <c r="E1451" i="16" s="1" a="1"/>
  <c r="E1451" i="16" s="1"/>
  <c r="E1452" i="16" s="1" a="1"/>
  <c r="E1452" i="16" s="1"/>
  <c r="E1453" i="16" s="1" a="1"/>
  <c r="E1453" i="16" s="1"/>
  <c r="E1454" i="16" s="1" a="1"/>
  <c r="E1454" i="16" s="1"/>
  <c r="E1455" i="16" s="1" a="1"/>
  <c r="E1455" i="16" s="1"/>
  <c r="E1456" i="16" s="1" a="1"/>
  <c r="E1456" i="16" s="1"/>
  <c r="E1457" i="16" s="1" a="1"/>
  <c r="E1457" i="16" s="1"/>
  <c r="E1458" i="16" s="1" a="1"/>
  <c r="E1458" i="16" s="1"/>
  <c r="E1459" i="16" s="1" a="1"/>
  <c r="E1459" i="16" s="1"/>
  <c r="E1460" i="16" s="1" a="1"/>
  <c r="E1460" i="16" s="1"/>
  <c r="E1461" i="16" s="1" a="1"/>
  <c r="E1461" i="16" s="1"/>
  <c r="E1462" i="16" s="1" a="1"/>
  <c r="E1462" i="16" s="1"/>
  <c r="E1463" i="16" s="1" a="1"/>
  <c r="E1463" i="16" s="1"/>
  <c r="E1464" i="16" s="1" a="1"/>
  <c r="E1464" i="16" s="1"/>
  <c r="E1465" i="16" s="1" a="1"/>
  <c r="E1465" i="16" s="1"/>
  <c r="E1466" i="16" s="1" a="1"/>
  <c r="E1466" i="16" s="1"/>
  <c r="E1467" i="16" s="1" a="1"/>
  <c r="E1467" i="16" s="1"/>
  <c r="E1468" i="16" s="1" a="1"/>
  <c r="E1468" i="16" s="1"/>
  <c r="E1469" i="16" s="1" a="1"/>
  <c r="E1469" i="16" s="1"/>
  <c r="E1470" i="16" s="1" a="1"/>
  <c r="E1470" i="16" s="1"/>
  <c r="E1471" i="16" s="1" a="1"/>
  <c r="E1471" i="16" s="1"/>
  <c r="E1472" i="16" s="1" a="1"/>
  <c r="E1472" i="16" s="1"/>
  <c r="E1473" i="16" s="1" a="1"/>
  <c r="E1473" i="16" s="1"/>
  <c r="E1474" i="16" s="1" a="1"/>
  <c r="E1474" i="16" s="1"/>
  <c r="E1475" i="16" s="1" a="1"/>
  <c r="E1475" i="16" s="1"/>
  <c r="E1476" i="16" s="1" a="1"/>
  <c r="E1476" i="16" s="1"/>
  <c r="E1477" i="16" s="1" a="1"/>
  <c r="E1477" i="16" s="1"/>
  <c r="E1478" i="16" s="1" a="1"/>
  <c r="E1478" i="16" s="1"/>
  <c r="E1479" i="16" s="1" a="1"/>
  <c r="E1479" i="16" s="1"/>
  <c r="E1480" i="16" s="1" a="1"/>
  <c r="E1480" i="16" s="1"/>
  <c r="E1481" i="16" s="1" a="1"/>
  <c r="E1481" i="16" s="1"/>
  <c r="E1482" i="16" s="1" a="1"/>
  <c r="E1482" i="16" s="1"/>
  <c r="E1483" i="16" s="1" a="1"/>
  <c r="E1483" i="16" s="1"/>
  <c r="E1484" i="16" s="1" a="1"/>
  <c r="E1484" i="16" s="1"/>
  <c r="E1485" i="16" s="1" a="1"/>
  <c r="E1485" i="16" s="1"/>
  <c r="E1486" i="16" s="1" a="1"/>
  <c r="E1486" i="16" s="1"/>
  <c r="E1487" i="16" s="1" a="1"/>
  <c r="E1487" i="16" s="1"/>
  <c r="E1488" i="16" s="1" a="1"/>
  <c r="E1488" i="16" s="1"/>
  <c r="E1489" i="16" s="1" a="1"/>
  <c r="E1489" i="16" s="1"/>
  <c r="E1490" i="16" s="1" a="1"/>
  <c r="E1490" i="16" s="1"/>
  <c r="E1491" i="16" s="1" a="1"/>
  <c r="E1491" i="16" s="1"/>
  <c r="E1492" i="16" s="1" a="1"/>
  <c r="E1492" i="16" s="1"/>
  <c r="E1493" i="16" s="1" a="1"/>
  <c r="E1493" i="16" s="1"/>
  <c r="E1494" i="16" s="1" a="1"/>
  <c r="E1494" i="16" s="1"/>
  <c r="E1495" i="16" s="1" a="1"/>
  <c r="E1495" i="16" s="1"/>
  <c r="E1496" i="16" s="1" a="1"/>
  <c r="E1496" i="16" s="1"/>
  <c r="E1497" i="16" s="1" a="1"/>
  <c r="E1497" i="16" s="1"/>
  <c r="E1498" i="16" s="1" a="1"/>
  <c r="E1498" i="16" s="1"/>
  <c r="E1499" i="16" s="1" a="1"/>
  <c r="E1499" i="16" s="1"/>
  <c r="E1500" i="16" s="1" a="1"/>
  <c r="E1500" i="16" s="1"/>
  <c r="A163" i="16" a="1"/>
  <c r="A163" i="16" s="1"/>
  <c r="I1357" i="16" l="1" a="1"/>
  <c r="I1357" i="16" s="1"/>
  <c r="I1358" i="16" s="1" a="1"/>
  <c r="I1358" i="16" s="1"/>
  <c r="I1359" i="16" s="1" a="1"/>
  <c r="I1359" i="16" s="1"/>
  <c r="I1360" i="16" s="1" a="1"/>
  <c r="I1360" i="16" s="1"/>
  <c r="I1361" i="16" s="1" a="1"/>
  <c r="I1361" i="16" s="1"/>
  <c r="I1362" i="16" s="1" a="1"/>
  <c r="I1362" i="16" s="1"/>
  <c r="I1363" i="16" s="1" a="1"/>
  <c r="I1363" i="16" s="1"/>
  <c r="I1364" i="16" s="1" a="1"/>
  <c r="I1364" i="16" s="1"/>
  <c r="I1365" i="16" s="1" a="1"/>
  <c r="I1365" i="16" s="1"/>
  <c r="I1366" i="16" s="1" a="1"/>
  <c r="I1366" i="16" s="1"/>
  <c r="I1367" i="16" s="1" a="1"/>
  <c r="I1367" i="16" s="1"/>
  <c r="I1368" i="16" s="1" a="1"/>
  <c r="I1368" i="16" s="1"/>
  <c r="I1369" i="16" s="1" a="1"/>
  <c r="I1369" i="16" s="1"/>
  <c r="I1370" i="16" s="1" a="1"/>
  <c r="I1370" i="16" s="1"/>
  <c r="I1371" i="16" s="1" a="1"/>
  <c r="I1371" i="16" s="1"/>
  <c r="I1372" i="16" s="1" a="1"/>
  <c r="I1372" i="16" s="1"/>
  <c r="I1373" i="16" s="1" a="1"/>
  <c r="I1373" i="16" s="1"/>
  <c r="I1374" i="16" s="1" a="1"/>
  <c r="I1374" i="16" s="1"/>
  <c r="I1375" i="16" s="1" a="1"/>
  <c r="I1375" i="16" s="1"/>
  <c r="I1376" i="16" s="1" a="1"/>
  <c r="I1376" i="16" s="1"/>
  <c r="I1377" i="16" s="1" a="1"/>
  <c r="I1377" i="16" s="1"/>
  <c r="I1378" i="16" s="1" a="1"/>
  <c r="I1378" i="16" s="1"/>
  <c r="I1379" i="16" s="1" a="1"/>
  <c r="I1379" i="16" s="1"/>
  <c r="I1380" i="16" s="1" a="1"/>
  <c r="I1380" i="16" s="1"/>
  <c r="I1381" i="16" s="1" a="1"/>
  <c r="I1381" i="16" s="1"/>
  <c r="I1382" i="16" s="1" a="1"/>
  <c r="I1382" i="16" s="1"/>
  <c r="I1383" i="16" s="1" a="1"/>
  <c r="I1383" i="16" s="1"/>
  <c r="I1384" i="16" s="1" a="1"/>
  <c r="I1384" i="16" s="1"/>
  <c r="I1385" i="16" s="1" a="1"/>
  <c r="I1385" i="16" s="1"/>
  <c r="I1386" i="16" s="1" a="1"/>
  <c r="I1386" i="16" s="1"/>
  <c r="I1387" i="16" s="1" a="1"/>
  <c r="I1387" i="16" s="1"/>
  <c r="I1388" i="16" s="1" a="1"/>
  <c r="I1388" i="16" s="1"/>
  <c r="I1389" i="16" s="1" a="1"/>
  <c r="I1389" i="16" s="1"/>
  <c r="I1390" i="16" s="1" a="1"/>
  <c r="I1390" i="16" s="1"/>
  <c r="I1391" i="16" s="1" a="1"/>
  <c r="I1391" i="16" s="1"/>
  <c r="I1392" i="16" s="1" a="1"/>
  <c r="I1392" i="16" s="1"/>
  <c r="I1393" i="16" s="1" a="1"/>
  <c r="I1393" i="16" s="1"/>
  <c r="I1394" i="16" s="1" a="1"/>
  <c r="I1394" i="16" s="1"/>
  <c r="I1395" i="16" s="1" a="1"/>
  <c r="I1395" i="16" s="1"/>
  <c r="I1396" i="16" s="1" a="1"/>
  <c r="I1396" i="16" s="1"/>
  <c r="I1397" i="16" s="1" a="1"/>
  <c r="I1397" i="16" s="1"/>
  <c r="I1398" i="16" s="1" a="1"/>
  <c r="I1398" i="16" s="1"/>
  <c r="I1399" i="16" s="1" a="1"/>
  <c r="I1399" i="16" s="1"/>
  <c r="I1400" i="16" s="1" a="1"/>
  <c r="I1400" i="16" s="1"/>
  <c r="I1401" i="16" s="1" a="1"/>
  <c r="I1401" i="16" s="1"/>
  <c r="I1402" i="16" s="1" a="1"/>
  <c r="I1402" i="16" s="1"/>
  <c r="I1403" i="16" s="1" a="1"/>
  <c r="I1403" i="16" s="1"/>
  <c r="I1404" i="16" s="1" a="1"/>
  <c r="I1404" i="16" s="1"/>
  <c r="I1405" i="16" s="1" a="1"/>
  <c r="I1405" i="16" s="1"/>
  <c r="I1406" i="16" s="1" a="1"/>
  <c r="I1406" i="16" s="1"/>
  <c r="I1407" i="16" s="1" a="1"/>
  <c r="I1407" i="16" s="1"/>
  <c r="I1408" i="16" s="1" a="1"/>
  <c r="I1408" i="16" s="1"/>
  <c r="I1409" i="16" s="1" a="1"/>
  <c r="I1409" i="16" s="1"/>
  <c r="I1410" i="16" s="1" a="1"/>
  <c r="I1410" i="16" s="1"/>
  <c r="I1411" i="16" s="1" a="1"/>
  <c r="I1411" i="16" s="1"/>
  <c r="I1412" i="16" s="1" a="1"/>
  <c r="I1412" i="16" s="1"/>
  <c r="I1413" i="16" s="1" a="1"/>
  <c r="I1413" i="16" s="1"/>
  <c r="I1414" i="16" s="1" a="1"/>
  <c r="I1414" i="16" s="1"/>
  <c r="I1415" i="16" s="1" a="1"/>
  <c r="I1415" i="16" s="1"/>
  <c r="I1416" i="16" s="1" a="1"/>
  <c r="I1416" i="16" s="1"/>
  <c r="I1417" i="16" s="1" a="1"/>
  <c r="I1417" i="16" s="1"/>
  <c r="I1418" i="16" s="1" a="1"/>
  <c r="I1418" i="16" s="1"/>
  <c r="I1419" i="16" s="1" a="1"/>
  <c r="I1419" i="16" s="1"/>
  <c r="I1420" i="16" s="1" a="1"/>
  <c r="I1420" i="16" s="1"/>
  <c r="I1421" i="16" s="1" a="1"/>
  <c r="I1421" i="16" s="1"/>
  <c r="I1422" i="16" s="1" a="1"/>
  <c r="I1422" i="16" s="1"/>
  <c r="I1423" i="16" s="1" a="1"/>
  <c r="I1423" i="16" s="1"/>
  <c r="I1424" i="16" s="1" a="1"/>
  <c r="I1424" i="16" s="1"/>
  <c r="I1425" i="16" s="1" a="1"/>
  <c r="I1425" i="16" s="1"/>
  <c r="I1426" i="16" s="1" a="1"/>
  <c r="I1426" i="16" s="1"/>
  <c r="I1427" i="16" s="1" a="1"/>
  <c r="I1427" i="16" s="1"/>
  <c r="I1428" i="16" s="1" a="1"/>
  <c r="I1428" i="16" s="1"/>
  <c r="I1429" i="16" s="1" a="1"/>
  <c r="I1429" i="16" s="1"/>
  <c r="I1430" i="16" s="1" a="1"/>
  <c r="I1430" i="16" s="1"/>
  <c r="I1431" i="16" s="1" a="1"/>
  <c r="I1431" i="16" s="1"/>
  <c r="I1432" i="16" s="1" a="1"/>
  <c r="I1432" i="16" s="1"/>
  <c r="I1433" i="16" s="1" a="1"/>
  <c r="I1433" i="16" s="1"/>
  <c r="I1434" i="16" s="1" a="1"/>
  <c r="I1434" i="16" s="1"/>
  <c r="I1435" i="16" s="1" a="1"/>
  <c r="I1435" i="16" s="1"/>
  <c r="I1436" i="16" s="1" a="1"/>
  <c r="I1436" i="16" s="1"/>
  <c r="I1437" i="16" s="1" a="1"/>
  <c r="I1437" i="16" s="1"/>
  <c r="I1438" i="16" s="1" a="1"/>
  <c r="I1438" i="16" s="1"/>
  <c r="I1439" i="16" s="1" a="1"/>
  <c r="I1439" i="16" s="1"/>
  <c r="I1440" i="16" s="1" a="1"/>
  <c r="I1440" i="16" s="1"/>
  <c r="I1441" i="16" s="1" a="1"/>
  <c r="I1441" i="16" s="1"/>
  <c r="I1442" i="16" s="1" a="1"/>
  <c r="I1442" i="16" s="1"/>
  <c r="I1443" i="16" s="1" a="1"/>
  <c r="I1443" i="16" s="1"/>
  <c r="I1444" i="16" s="1" a="1"/>
  <c r="I1444" i="16" s="1"/>
  <c r="I1445" i="16" s="1" a="1"/>
  <c r="I1445" i="16" s="1"/>
  <c r="I1446" i="16" s="1" a="1"/>
  <c r="I1446" i="16" s="1"/>
  <c r="I1447" i="16" s="1" a="1"/>
  <c r="I1447" i="16" s="1"/>
  <c r="I1448" i="16" s="1" a="1"/>
  <c r="I1448" i="16" s="1"/>
  <c r="I1449" i="16" s="1" a="1"/>
  <c r="I1449" i="16" s="1"/>
  <c r="I1450" i="16" s="1" a="1"/>
  <c r="I1450" i="16" s="1"/>
  <c r="I1451" i="16" s="1" a="1"/>
  <c r="I1451" i="16" s="1"/>
  <c r="I1452" i="16" s="1" a="1"/>
  <c r="I1452" i="16" s="1"/>
  <c r="I1453" i="16" s="1" a="1"/>
  <c r="I1453" i="16" s="1"/>
  <c r="I1454" i="16" s="1" a="1"/>
  <c r="I1454" i="16" s="1"/>
  <c r="I1455" i="16" s="1" a="1"/>
  <c r="I1455" i="16" s="1"/>
  <c r="I1456" i="16" s="1" a="1"/>
  <c r="I1456" i="16" s="1"/>
  <c r="I1457" i="16" s="1" a="1"/>
  <c r="I1457" i="16" s="1"/>
  <c r="I1458" i="16" s="1" a="1"/>
  <c r="I1458" i="16" s="1"/>
  <c r="I1459" i="16" s="1" a="1"/>
  <c r="I1459" i="16" s="1"/>
  <c r="I1460" i="16" s="1" a="1"/>
  <c r="I1460" i="16" s="1"/>
  <c r="I1461" i="16" s="1" a="1"/>
  <c r="I1461" i="16" s="1"/>
  <c r="I1462" i="16" s="1" a="1"/>
  <c r="I1462" i="16" s="1"/>
  <c r="I1463" i="16" s="1" a="1"/>
  <c r="I1463" i="16" s="1"/>
  <c r="I1464" i="16" s="1" a="1"/>
  <c r="I1464" i="16" s="1"/>
  <c r="I1465" i="16" s="1" a="1"/>
  <c r="I1465" i="16" s="1"/>
  <c r="I1466" i="16" s="1" a="1"/>
  <c r="I1466" i="16" s="1"/>
  <c r="I1467" i="16" s="1" a="1"/>
  <c r="I1467" i="16" s="1"/>
  <c r="I1468" i="16" s="1" a="1"/>
  <c r="I1468" i="16" s="1"/>
  <c r="I1469" i="16" s="1" a="1"/>
  <c r="I1469" i="16" s="1"/>
  <c r="I1470" i="16" s="1" a="1"/>
  <c r="I1470" i="16" s="1"/>
  <c r="I1471" i="16" s="1" a="1"/>
  <c r="I1471" i="16" s="1"/>
  <c r="I1472" i="16" s="1" a="1"/>
  <c r="I1472" i="16" s="1"/>
  <c r="I1473" i="16" s="1" a="1"/>
  <c r="I1473" i="16" s="1"/>
  <c r="I1474" i="16" s="1" a="1"/>
  <c r="I1474" i="16" s="1"/>
  <c r="I1475" i="16" s="1" a="1"/>
  <c r="I1475" i="16" s="1"/>
  <c r="I1476" i="16" s="1" a="1"/>
  <c r="I1476" i="16" s="1"/>
  <c r="I1477" i="16" s="1" a="1"/>
  <c r="I1477" i="16" s="1"/>
  <c r="I1478" i="16" s="1" a="1"/>
  <c r="I1478" i="16" s="1"/>
  <c r="I1479" i="16" s="1" a="1"/>
  <c r="I1479" i="16" s="1"/>
  <c r="I1480" i="16" s="1" a="1"/>
  <c r="I1480" i="16" s="1"/>
  <c r="I1481" i="16" s="1" a="1"/>
  <c r="I1481" i="16" s="1"/>
  <c r="I1482" i="16" s="1" a="1"/>
  <c r="I1482" i="16" s="1"/>
  <c r="I1483" i="16" s="1" a="1"/>
  <c r="I1483" i="16" s="1"/>
  <c r="I1484" i="16" s="1" a="1"/>
  <c r="I1484" i="16" s="1"/>
  <c r="I1485" i="16" s="1" a="1"/>
  <c r="I1485" i="16" s="1"/>
  <c r="I1486" i="16" s="1" a="1"/>
  <c r="I1486" i="16" s="1"/>
  <c r="I1487" i="16" s="1" a="1"/>
  <c r="I1487" i="16" s="1"/>
  <c r="I1488" i="16" s="1" a="1"/>
  <c r="I1488" i="16" s="1"/>
  <c r="I1489" i="16" s="1" a="1"/>
  <c r="I1489" i="16" s="1"/>
  <c r="I1490" i="16" s="1" a="1"/>
  <c r="I1490" i="16" s="1"/>
  <c r="I1491" i="16" s="1" a="1"/>
  <c r="I1491" i="16" s="1"/>
  <c r="I1492" i="16" s="1" a="1"/>
  <c r="I1492" i="16" s="1"/>
  <c r="I1493" i="16" s="1" a="1"/>
  <c r="I1493" i="16" s="1"/>
  <c r="I1494" i="16" s="1" a="1"/>
  <c r="I1494" i="16" s="1"/>
  <c r="I1495" i="16" s="1" a="1"/>
  <c r="I1495" i="16" s="1"/>
  <c r="I1496" i="16" s="1" a="1"/>
  <c r="I1496" i="16" s="1"/>
  <c r="I1497" i="16" s="1" a="1"/>
  <c r="I1497" i="16" s="1"/>
  <c r="I1498" i="16" s="1" a="1"/>
  <c r="I1498" i="16" s="1"/>
  <c r="I1499" i="16" s="1" a="1"/>
  <c r="I1499" i="16" s="1"/>
  <c r="I1500" i="16" s="1" a="1"/>
  <c r="I1500" i="16" s="1"/>
  <c r="E1501" i="16" a="1"/>
  <c r="E1501" i="16" s="1"/>
  <c r="E1502" i="16" s="1" a="1"/>
  <c r="E1502" i="16" s="1"/>
  <c r="A164" i="16" a="1"/>
  <c r="A164" i="16" s="1"/>
  <c r="I1501" i="16" l="1" a="1"/>
  <c r="I1501" i="16" s="1"/>
  <c r="E1503" i="16" a="1"/>
  <c r="E1503" i="16" s="1"/>
  <c r="A165" i="16" a="1"/>
  <c r="A165" i="16" s="1"/>
  <c r="I1502" i="16" l="1" a="1"/>
  <c r="I1502" i="16" s="1"/>
  <c r="E1504" i="16" a="1"/>
  <c r="E1504" i="16" s="1"/>
  <c r="A166" i="16" a="1"/>
  <c r="A166" i="16" s="1"/>
  <c r="A167" i="16" s="1" a="1"/>
  <c r="A167" i="16" s="1"/>
  <c r="A168" i="16" s="1" a="1"/>
  <c r="A168" i="16" s="1"/>
  <c r="A169" i="16" s="1" a="1"/>
  <c r="A169" i="16" s="1"/>
  <c r="A170" i="16" s="1" a="1"/>
  <c r="A170" i="16" s="1"/>
  <c r="A171" i="16" s="1" a="1"/>
  <c r="A171" i="16" s="1"/>
  <c r="A172" i="16" s="1" a="1"/>
  <c r="A172" i="16" s="1"/>
  <c r="A173" i="16" s="1" a="1"/>
  <c r="A173" i="16" s="1"/>
  <c r="A174" i="16" s="1" a="1"/>
  <c r="A174" i="16" s="1"/>
  <c r="A175" i="16" s="1" a="1"/>
  <c r="A175" i="16" s="1"/>
  <c r="A176" i="16" s="1" a="1"/>
  <c r="A176" i="16" s="1"/>
  <c r="A177" i="16" s="1" a="1"/>
  <c r="A177" i="16" s="1"/>
  <c r="A178" i="16" s="1" a="1"/>
  <c r="A178" i="16" s="1"/>
  <c r="A179" i="16" s="1" a="1"/>
  <c r="A179" i="16" s="1"/>
  <c r="A180" i="16" s="1" a="1"/>
  <c r="A180" i="16" s="1"/>
  <c r="I1503" i="16" l="1" a="1"/>
  <c r="I1503" i="16" s="1"/>
  <c r="I1504" i="16" s="1" a="1"/>
  <c r="I1504" i="16" s="1"/>
  <c r="E1505" i="16" a="1"/>
  <c r="E1505" i="16" s="1"/>
  <c r="A181" i="16" a="1"/>
  <c r="A181" i="16" s="1"/>
  <c r="I1505" i="16" l="1" a="1"/>
  <c r="I1505" i="16" s="1"/>
  <c r="I1506" i="16" s="1" a="1"/>
  <c r="I1506" i="16" s="1"/>
  <c r="I1507" i="16" s="1" a="1"/>
  <c r="I1507" i="16" s="1"/>
  <c r="I1508" i="16" s="1" a="1"/>
  <c r="I1508" i="16" s="1"/>
  <c r="E1506" i="16" a="1"/>
  <c r="E1506" i="16" s="1"/>
  <c r="E1507" i="16" s="1" a="1"/>
  <c r="E1507" i="16" s="1"/>
  <c r="E1508" i="16" s="1" a="1"/>
  <c r="E1508" i="16" s="1"/>
  <c r="E1509" i="16" s="1" a="1"/>
  <c r="E1509" i="16" s="1"/>
  <c r="E1510" i="16" s="1" a="1"/>
  <c r="E1510" i="16" s="1"/>
  <c r="E1511" i="16" s="1" a="1"/>
  <c r="E1511" i="16" s="1"/>
  <c r="E1512" i="16" s="1" a="1"/>
  <c r="E1512" i="16" s="1"/>
  <c r="E1513" i="16" s="1" a="1"/>
  <c r="E1513" i="16" s="1"/>
  <c r="E1514" i="16" s="1" a="1"/>
  <c r="E1514" i="16" s="1"/>
  <c r="E1515" i="16" s="1" a="1"/>
  <c r="E1515" i="16" s="1"/>
  <c r="E1516" i="16" s="1" a="1"/>
  <c r="E1516" i="16" s="1"/>
  <c r="E1517" i="16" s="1" a="1"/>
  <c r="E1517" i="16" s="1"/>
  <c r="E1518" i="16" s="1" a="1"/>
  <c r="E1518" i="16" s="1"/>
  <c r="E1519" i="16" s="1" a="1"/>
  <c r="E1519" i="16" s="1"/>
  <c r="E1520" i="16" s="1" a="1"/>
  <c r="E1520" i="16" s="1"/>
  <c r="E1521" i="16" s="1" a="1"/>
  <c r="E1521" i="16" s="1"/>
  <c r="E1522" i="16" s="1" a="1"/>
  <c r="E1522" i="16" s="1"/>
  <c r="E1523" i="16" s="1" a="1"/>
  <c r="E1523" i="16" s="1"/>
  <c r="E1524" i="16" s="1" a="1"/>
  <c r="E1524" i="16" s="1"/>
  <c r="E1525" i="16" s="1" a="1"/>
  <c r="E1525" i="16" s="1"/>
  <c r="E1526" i="16" s="1" a="1"/>
  <c r="E1526" i="16" s="1"/>
  <c r="E1527" i="16" s="1" a="1"/>
  <c r="E1527" i="16" s="1"/>
  <c r="E1528" i="16" s="1" a="1"/>
  <c r="E1528" i="16" s="1"/>
  <c r="E1529" i="16" s="1" a="1"/>
  <c r="E1529" i="16" s="1"/>
  <c r="E1530" i="16" s="1" a="1"/>
  <c r="E1530" i="16" s="1"/>
  <c r="E1531" i="16" s="1" a="1"/>
  <c r="E1531" i="16" s="1"/>
  <c r="E1532" i="16" s="1" a="1"/>
  <c r="E1532" i="16" s="1"/>
  <c r="E1533" i="16" s="1" a="1"/>
  <c r="E1533" i="16" s="1"/>
  <c r="E1534" i="16" s="1" a="1"/>
  <c r="E1534" i="16" s="1"/>
  <c r="E1535" i="16" s="1" a="1"/>
  <c r="E1535" i="16" s="1"/>
  <c r="E1536" i="16" s="1" a="1"/>
  <c r="E1536" i="16" s="1"/>
  <c r="E1537" i="16" s="1" a="1"/>
  <c r="E1537" i="16" s="1"/>
  <c r="E1538" i="16" s="1" a="1"/>
  <c r="E1538" i="16" s="1"/>
  <c r="E1539" i="16" s="1" a="1"/>
  <c r="E1539" i="16" s="1"/>
  <c r="E1540" i="16" s="1" a="1"/>
  <c r="E1540" i="16" s="1"/>
  <c r="E1541" i="16" s="1" a="1"/>
  <c r="E1541" i="16" s="1"/>
  <c r="E1542" i="16" s="1" a="1"/>
  <c r="E1542" i="16" s="1"/>
  <c r="E1543" i="16" s="1" a="1"/>
  <c r="E1543" i="16" s="1"/>
  <c r="E1544" i="16" s="1" a="1"/>
  <c r="E1544" i="16" s="1"/>
  <c r="E1545" i="16" s="1" a="1"/>
  <c r="E1545" i="16" s="1"/>
  <c r="E1546" i="16" s="1" a="1"/>
  <c r="E1546" i="16" s="1"/>
  <c r="E1547" i="16" s="1" a="1"/>
  <c r="E1547" i="16" s="1"/>
  <c r="E1548" i="16" s="1" a="1"/>
  <c r="E1548" i="16" s="1"/>
  <c r="E1549" i="16" s="1" a="1"/>
  <c r="E1549" i="16" s="1"/>
  <c r="E1550" i="16" s="1" a="1"/>
  <c r="E1550" i="16" s="1"/>
  <c r="E1551" i="16" s="1" a="1"/>
  <c r="E1551" i="16" s="1"/>
  <c r="E1552" i="16" s="1" a="1"/>
  <c r="E1552" i="16" s="1"/>
  <c r="E1553" i="16" s="1" a="1"/>
  <c r="E1553" i="16" s="1"/>
  <c r="E1554" i="16" s="1" a="1"/>
  <c r="E1554" i="16" s="1"/>
  <c r="E1555" i="16" s="1" a="1"/>
  <c r="E1555" i="16" s="1"/>
  <c r="E1556" i="16" s="1" a="1"/>
  <c r="E1556" i="16" s="1"/>
  <c r="E1557" i="16" s="1" a="1"/>
  <c r="E1557" i="16" s="1"/>
  <c r="E1558" i="16" s="1" a="1"/>
  <c r="E1558" i="16" s="1"/>
  <c r="E1559" i="16" s="1" a="1"/>
  <c r="E1559" i="16" s="1"/>
  <c r="E1560" i="16" s="1" a="1"/>
  <c r="E1560" i="16" s="1"/>
  <c r="E1561" i="16" s="1" a="1"/>
  <c r="E1561" i="16" s="1"/>
  <c r="E1562" i="16" s="1" a="1"/>
  <c r="E1562" i="16" s="1"/>
  <c r="E1563" i="16" s="1" a="1"/>
  <c r="E1563" i="16" s="1"/>
  <c r="E1564" i="16" s="1" a="1"/>
  <c r="E1564" i="16" s="1"/>
  <c r="E1565" i="16" s="1" a="1"/>
  <c r="E1565" i="16" s="1"/>
  <c r="E1566" i="16" s="1" a="1"/>
  <c r="E1566" i="16" s="1"/>
  <c r="E1567" i="16" s="1" a="1"/>
  <c r="E1567" i="16" s="1"/>
  <c r="E1568" i="16" s="1" a="1"/>
  <c r="E1568" i="16" s="1"/>
  <c r="E1569" i="16" s="1" a="1"/>
  <c r="E1569" i="16" s="1"/>
  <c r="E1570" i="16" s="1" a="1"/>
  <c r="E1570" i="16" s="1"/>
  <c r="E1571" i="16" s="1" a="1"/>
  <c r="E1571" i="16" s="1"/>
  <c r="E1572" i="16" s="1" a="1"/>
  <c r="E1572" i="16" s="1"/>
  <c r="E1573" i="16" s="1" a="1"/>
  <c r="E1573" i="16" s="1"/>
  <c r="E1574" i="16" s="1" a="1"/>
  <c r="E1574" i="16" s="1"/>
  <c r="E1575" i="16" s="1" a="1"/>
  <c r="E1575" i="16" s="1"/>
  <c r="E1576" i="16" s="1" a="1"/>
  <c r="E1576" i="16" s="1"/>
  <c r="E1577" i="16" s="1" a="1"/>
  <c r="E1577" i="16" s="1"/>
  <c r="E1578" i="16" s="1" a="1"/>
  <c r="E1578" i="16" s="1"/>
  <c r="E1579" i="16" s="1" a="1"/>
  <c r="E1579" i="16" s="1"/>
  <c r="E1580" i="16" s="1" a="1"/>
  <c r="E1580" i="16" s="1"/>
  <c r="E1581" i="16" s="1" a="1"/>
  <c r="E1581" i="16" s="1"/>
  <c r="E1582" i="16" s="1" a="1"/>
  <c r="E1582" i="16" s="1"/>
  <c r="E1583" i="16" s="1" a="1"/>
  <c r="E1583" i="16" s="1"/>
  <c r="E1584" i="16" s="1" a="1"/>
  <c r="E1584" i="16" s="1"/>
  <c r="E1585" i="16" s="1" a="1"/>
  <c r="E1585" i="16" s="1"/>
  <c r="E1586" i="16" s="1" a="1"/>
  <c r="E1586" i="16" s="1"/>
  <c r="E1587" i="16" s="1" a="1"/>
  <c r="E1587" i="16" s="1"/>
  <c r="E1588" i="16" s="1" a="1"/>
  <c r="E1588" i="16" s="1"/>
  <c r="E1589" i="16" s="1" a="1"/>
  <c r="E1589" i="16" s="1"/>
  <c r="E1590" i="16" s="1" a="1"/>
  <c r="E1590" i="16" s="1"/>
  <c r="E1591" i="16" s="1" a="1"/>
  <c r="E1591" i="16" s="1"/>
  <c r="E1592" i="16" s="1" a="1"/>
  <c r="E1592" i="16" s="1"/>
  <c r="E1593" i="16" s="1" a="1"/>
  <c r="E1593" i="16" s="1"/>
  <c r="E1594" i="16" s="1" a="1"/>
  <c r="E1594" i="16" s="1"/>
  <c r="E1595" i="16" s="1" a="1"/>
  <c r="E1595" i="16" s="1"/>
  <c r="E1596" i="16" s="1" a="1"/>
  <c r="E1596" i="16" s="1"/>
  <c r="E1597" i="16" s="1" a="1"/>
  <c r="E1597" i="16" s="1"/>
  <c r="E1598" i="16" s="1" a="1"/>
  <c r="E1598" i="16" s="1"/>
  <c r="E1599" i="16" s="1" a="1"/>
  <c r="E1599" i="16" s="1"/>
  <c r="E1600" i="16" s="1" a="1"/>
  <c r="E1600" i="16" s="1"/>
  <c r="E1601" i="16" s="1" a="1"/>
  <c r="E1601" i="16" s="1"/>
  <c r="E1602" i="16" s="1" a="1"/>
  <c r="E1602" i="16" s="1"/>
  <c r="E1603" i="16" s="1" a="1"/>
  <c r="E1603" i="16" s="1"/>
  <c r="E1604" i="16" s="1" a="1"/>
  <c r="E1604" i="16" s="1"/>
  <c r="E1605" i="16" s="1" a="1"/>
  <c r="E1605" i="16" s="1"/>
  <c r="E1606" i="16" s="1" a="1"/>
  <c r="E1606" i="16" s="1"/>
  <c r="E1607" i="16" s="1" a="1"/>
  <c r="E1607" i="16" s="1"/>
  <c r="E1608" i="16" s="1" a="1"/>
  <c r="E1608" i="16" s="1"/>
  <c r="E1609" i="16" s="1" a="1"/>
  <c r="E1609" i="16" s="1"/>
  <c r="E1610" i="16" s="1" a="1"/>
  <c r="E1610" i="16" s="1"/>
  <c r="E1611" i="16" s="1" a="1"/>
  <c r="E1611" i="16" s="1"/>
  <c r="E1612" i="16" s="1" a="1"/>
  <c r="E1612" i="16" s="1"/>
  <c r="E1613" i="16" s="1" a="1"/>
  <c r="E1613" i="16" s="1"/>
  <c r="E1614" i="16" s="1" a="1"/>
  <c r="E1614" i="16" s="1"/>
  <c r="E1615" i="16" s="1" a="1"/>
  <c r="E1615" i="16" s="1"/>
  <c r="E1616" i="16" s="1" a="1"/>
  <c r="E1616" i="16" s="1"/>
  <c r="E1617" i="16" s="1" a="1"/>
  <c r="E1617" i="16" s="1"/>
  <c r="E1618" i="16" s="1" a="1"/>
  <c r="E1618" i="16" s="1"/>
  <c r="E1619" i="16" s="1" a="1"/>
  <c r="E1619" i="16" s="1"/>
  <c r="E1620" i="16" s="1" a="1"/>
  <c r="E1620" i="16" s="1"/>
  <c r="E1621" i="16" s="1" a="1"/>
  <c r="E1621" i="16" s="1"/>
  <c r="E1622" i="16" s="1" a="1"/>
  <c r="E1622" i="16" s="1"/>
  <c r="E1623" i="16" s="1" a="1"/>
  <c r="E1623" i="16" s="1"/>
  <c r="E1624" i="16" s="1" a="1"/>
  <c r="E1624" i="16" s="1"/>
  <c r="E1625" i="16" s="1" a="1"/>
  <c r="E1625" i="16" s="1"/>
  <c r="E1626" i="16" s="1" a="1"/>
  <c r="E1626" i="16" s="1"/>
  <c r="E1627" i="16" s="1" a="1"/>
  <c r="E1627" i="16" s="1"/>
  <c r="E1628" i="16" s="1" a="1"/>
  <c r="E1628" i="16" s="1"/>
  <c r="E1629" i="16" s="1" a="1"/>
  <c r="E1629" i="16" s="1"/>
  <c r="E1630" i="16" s="1" a="1"/>
  <c r="E1630" i="16" s="1"/>
  <c r="E1631" i="16" s="1" a="1"/>
  <c r="E1631" i="16" s="1"/>
  <c r="E1632" i="16" s="1" a="1"/>
  <c r="E1632" i="16" s="1"/>
  <c r="E1633" i="16" s="1" a="1"/>
  <c r="E1633" i="16" s="1"/>
  <c r="E1634" i="16" s="1" a="1"/>
  <c r="E1634" i="16" s="1"/>
  <c r="E1635" i="16" s="1" a="1"/>
  <c r="E1635" i="16" s="1"/>
  <c r="E1636" i="16" s="1" a="1"/>
  <c r="E1636" i="16" s="1"/>
  <c r="E1637" i="16" s="1" a="1"/>
  <c r="E1637" i="16" s="1"/>
  <c r="E1638" i="16" s="1" a="1"/>
  <c r="E1638" i="16" s="1"/>
  <c r="E1639" i="16" s="1" a="1"/>
  <c r="E1639" i="16" s="1"/>
  <c r="E1640" i="16" s="1" a="1"/>
  <c r="E1640" i="16" s="1"/>
  <c r="E1641" i="16" s="1" a="1"/>
  <c r="E1641" i="16" s="1"/>
  <c r="E1642" i="16" s="1" a="1"/>
  <c r="E1642" i="16" s="1"/>
  <c r="E1643" i="16" s="1" a="1"/>
  <c r="E1643" i="16" s="1"/>
  <c r="E1644" i="16" s="1" a="1"/>
  <c r="E1644" i="16" s="1"/>
  <c r="E1645" i="16" s="1" a="1"/>
  <c r="E1645" i="16" s="1"/>
  <c r="E1646" i="16" s="1" a="1"/>
  <c r="E1646" i="16" s="1"/>
  <c r="E1647" i="16" s="1" a="1"/>
  <c r="E1647" i="16" s="1"/>
  <c r="E1648" i="16" s="1" a="1"/>
  <c r="E1648" i="16" s="1"/>
  <c r="E1649" i="16" s="1" a="1"/>
  <c r="E1649" i="16" s="1"/>
  <c r="E1650" i="16" s="1" a="1"/>
  <c r="E1650" i="16" s="1"/>
  <c r="A182" i="16" a="1"/>
  <c r="A182" i="16" s="1"/>
  <c r="I1509" i="16" l="1" a="1"/>
  <c r="I1509" i="16" s="1"/>
  <c r="I1510" i="16" s="1" a="1"/>
  <c r="I1510" i="16" s="1"/>
  <c r="I1511" i="16" s="1" a="1"/>
  <c r="I1511" i="16" s="1"/>
  <c r="I1512" i="16" s="1" a="1"/>
  <c r="I1512" i="16" s="1"/>
  <c r="I1513" i="16" s="1" a="1"/>
  <c r="I1513" i="16" s="1"/>
  <c r="I1514" i="16" s="1" a="1"/>
  <c r="I1514" i="16" s="1"/>
  <c r="I1515" i="16" s="1" a="1"/>
  <c r="I1515" i="16" s="1"/>
  <c r="I1516" i="16" s="1" a="1"/>
  <c r="I1516" i="16" s="1"/>
  <c r="I1517" i="16" s="1" a="1"/>
  <c r="I1517" i="16" s="1"/>
  <c r="I1518" i="16" s="1" a="1"/>
  <c r="I1518" i="16" s="1"/>
  <c r="I1519" i="16" s="1" a="1"/>
  <c r="I1519" i="16" s="1"/>
  <c r="I1520" i="16" s="1" a="1"/>
  <c r="I1520" i="16" s="1"/>
  <c r="I1521" i="16" s="1" a="1"/>
  <c r="I1521" i="16" s="1"/>
  <c r="I1522" i="16" s="1" a="1"/>
  <c r="I1522" i="16" s="1"/>
  <c r="I1523" i="16" s="1" a="1"/>
  <c r="I1523" i="16" s="1"/>
  <c r="I1524" i="16" s="1" a="1"/>
  <c r="I1524" i="16" s="1"/>
  <c r="I1525" i="16" s="1" a="1"/>
  <c r="I1525" i="16" s="1"/>
  <c r="I1526" i="16" s="1" a="1"/>
  <c r="I1526" i="16" s="1"/>
  <c r="I1527" i="16" s="1" a="1"/>
  <c r="I1527" i="16" s="1"/>
  <c r="I1528" i="16" s="1" a="1"/>
  <c r="I1528" i="16" s="1"/>
  <c r="I1529" i="16" s="1" a="1"/>
  <c r="I1529" i="16" s="1"/>
  <c r="I1530" i="16" s="1" a="1"/>
  <c r="I1530" i="16" s="1"/>
  <c r="I1531" i="16" s="1" a="1"/>
  <c r="I1531" i="16" s="1"/>
  <c r="I1532" i="16" s="1" a="1"/>
  <c r="I1532" i="16" s="1"/>
  <c r="I1533" i="16" s="1" a="1"/>
  <c r="I1533" i="16" s="1"/>
  <c r="I1534" i="16" s="1" a="1"/>
  <c r="I1534" i="16" s="1"/>
  <c r="I1535" i="16" s="1" a="1"/>
  <c r="I1535" i="16" s="1"/>
  <c r="I1536" i="16" s="1" a="1"/>
  <c r="I1536" i="16" s="1"/>
  <c r="I1537" i="16" s="1" a="1"/>
  <c r="I1537" i="16" s="1"/>
  <c r="I1538" i="16" s="1" a="1"/>
  <c r="I1538" i="16" s="1"/>
  <c r="I1539" i="16" s="1" a="1"/>
  <c r="I1539" i="16" s="1"/>
  <c r="I1540" i="16" s="1" a="1"/>
  <c r="I1540" i="16" s="1"/>
  <c r="I1541" i="16" s="1" a="1"/>
  <c r="I1541" i="16" s="1"/>
  <c r="I1542" i="16" s="1" a="1"/>
  <c r="I1542" i="16" s="1"/>
  <c r="I1543" i="16" s="1" a="1"/>
  <c r="I1543" i="16" s="1"/>
  <c r="I1544" i="16" s="1" a="1"/>
  <c r="I1544" i="16" s="1"/>
  <c r="I1545" i="16" s="1" a="1"/>
  <c r="I1545" i="16" s="1"/>
  <c r="I1546" i="16" s="1" a="1"/>
  <c r="I1546" i="16" s="1"/>
  <c r="I1547" i="16" s="1" a="1"/>
  <c r="I1547" i="16" s="1"/>
  <c r="I1548" i="16" s="1" a="1"/>
  <c r="I1548" i="16" s="1"/>
  <c r="I1549" i="16" s="1" a="1"/>
  <c r="I1549" i="16" s="1"/>
  <c r="I1550" i="16" s="1" a="1"/>
  <c r="I1550" i="16" s="1"/>
  <c r="I1551" i="16" s="1" a="1"/>
  <c r="I1551" i="16" s="1"/>
  <c r="I1552" i="16" s="1" a="1"/>
  <c r="I1552" i="16" s="1"/>
  <c r="I1553" i="16" s="1" a="1"/>
  <c r="I1553" i="16" s="1"/>
  <c r="I1554" i="16" s="1" a="1"/>
  <c r="I1554" i="16" s="1"/>
  <c r="I1555" i="16" s="1" a="1"/>
  <c r="I1555" i="16" s="1"/>
  <c r="I1556" i="16" s="1" a="1"/>
  <c r="I1556" i="16" s="1"/>
  <c r="I1557" i="16" s="1" a="1"/>
  <c r="I1557" i="16" s="1"/>
  <c r="I1558" i="16" s="1" a="1"/>
  <c r="I1558" i="16" s="1"/>
  <c r="I1559" i="16" s="1" a="1"/>
  <c r="I1559" i="16" s="1"/>
  <c r="I1560" i="16" s="1" a="1"/>
  <c r="I1560" i="16" s="1"/>
  <c r="I1561" i="16" s="1" a="1"/>
  <c r="I1561" i="16" s="1"/>
  <c r="I1562" i="16" s="1" a="1"/>
  <c r="I1562" i="16" s="1"/>
  <c r="I1563" i="16" s="1" a="1"/>
  <c r="I1563" i="16" s="1"/>
  <c r="I1564" i="16" s="1" a="1"/>
  <c r="I1564" i="16" s="1"/>
  <c r="I1565" i="16" s="1" a="1"/>
  <c r="I1565" i="16" s="1"/>
  <c r="I1566" i="16" s="1" a="1"/>
  <c r="I1566" i="16" s="1"/>
  <c r="I1567" i="16" s="1" a="1"/>
  <c r="I1567" i="16" s="1"/>
  <c r="I1568" i="16" s="1" a="1"/>
  <c r="I1568" i="16" s="1"/>
  <c r="I1569" i="16" s="1" a="1"/>
  <c r="I1569" i="16" s="1"/>
  <c r="I1570" i="16" s="1" a="1"/>
  <c r="I1570" i="16" s="1"/>
  <c r="I1571" i="16" s="1" a="1"/>
  <c r="I1571" i="16" s="1"/>
  <c r="I1572" i="16" s="1" a="1"/>
  <c r="I1572" i="16" s="1"/>
  <c r="I1573" i="16" s="1" a="1"/>
  <c r="I1573" i="16" s="1"/>
  <c r="I1574" i="16" s="1" a="1"/>
  <c r="I1574" i="16" s="1"/>
  <c r="I1575" i="16" s="1" a="1"/>
  <c r="I1575" i="16" s="1"/>
  <c r="I1576" i="16" s="1" a="1"/>
  <c r="I1576" i="16" s="1"/>
  <c r="I1577" i="16" s="1" a="1"/>
  <c r="I1577" i="16" s="1"/>
  <c r="I1578" i="16" s="1" a="1"/>
  <c r="I1578" i="16" s="1"/>
  <c r="I1579" i="16" s="1" a="1"/>
  <c r="I1579" i="16" s="1"/>
  <c r="I1580" i="16" s="1" a="1"/>
  <c r="I1580" i="16" s="1"/>
  <c r="I1581" i="16" s="1" a="1"/>
  <c r="I1581" i="16" s="1"/>
  <c r="I1582" i="16" s="1" a="1"/>
  <c r="I1582" i="16" s="1"/>
  <c r="I1583" i="16" s="1" a="1"/>
  <c r="I1583" i="16" s="1"/>
  <c r="I1584" i="16" s="1" a="1"/>
  <c r="I1584" i="16" s="1"/>
  <c r="I1585" i="16" s="1" a="1"/>
  <c r="I1585" i="16" s="1"/>
  <c r="I1586" i="16" s="1" a="1"/>
  <c r="I1586" i="16" s="1"/>
  <c r="I1587" i="16" s="1" a="1"/>
  <c r="I1587" i="16" s="1"/>
  <c r="I1588" i="16" s="1" a="1"/>
  <c r="I1588" i="16" s="1"/>
  <c r="I1589" i="16" s="1" a="1"/>
  <c r="I1589" i="16" s="1"/>
  <c r="I1590" i="16" s="1" a="1"/>
  <c r="I1590" i="16" s="1"/>
  <c r="I1591" i="16" s="1" a="1"/>
  <c r="I1591" i="16" s="1"/>
  <c r="I1592" i="16" s="1" a="1"/>
  <c r="I1592" i="16" s="1"/>
  <c r="I1593" i="16" s="1" a="1"/>
  <c r="I1593" i="16" s="1"/>
  <c r="I1594" i="16" s="1" a="1"/>
  <c r="I1594" i="16" s="1"/>
  <c r="I1595" i="16" s="1" a="1"/>
  <c r="I1595" i="16" s="1"/>
  <c r="I1596" i="16" s="1" a="1"/>
  <c r="I1596" i="16" s="1"/>
  <c r="I1597" i="16" s="1" a="1"/>
  <c r="I1597" i="16" s="1"/>
  <c r="I1598" i="16" s="1" a="1"/>
  <c r="I1598" i="16" s="1"/>
  <c r="I1599" i="16" s="1" a="1"/>
  <c r="I1599" i="16" s="1"/>
  <c r="I1600" i="16" s="1" a="1"/>
  <c r="I1600" i="16" s="1"/>
  <c r="I1601" i="16" s="1" a="1"/>
  <c r="I1601" i="16" s="1"/>
  <c r="I1602" i="16" s="1" a="1"/>
  <c r="I1602" i="16" s="1"/>
  <c r="I1603" i="16" s="1" a="1"/>
  <c r="I1603" i="16" s="1"/>
  <c r="I1604" i="16" s="1" a="1"/>
  <c r="I1604" i="16" s="1"/>
  <c r="I1605" i="16" s="1" a="1"/>
  <c r="I1605" i="16" s="1"/>
  <c r="I1606" i="16" s="1" a="1"/>
  <c r="I1606" i="16" s="1"/>
  <c r="I1607" i="16" s="1" a="1"/>
  <c r="I1607" i="16" s="1"/>
  <c r="I1608" i="16" s="1" a="1"/>
  <c r="I1608" i="16" s="1"/>
  <c r="I1609" i="16" s="1" a="1"/>
  <c r="I1609" i="16" s="1"/>
  <c r="I1610" i="16" s="1" a="1"/>
  <c r="I1610" i="16" s="1"/>
  <c r="I1611" i="16" s="1" a="1"/>
  <c r="I1611" i="16" s="1"/>
  <c r="I1612" i="16" s="1" a="1"/>
  <c r="I1612" i="16" s="1"/>
  <c r="I1613" i="16" s="1" a="1"/>
  <c r="I1613" i="16" s="1"/>
  <c r="I1614" i="16" s="1" a="1"/>
  <c r="I1614" i="16" s="1"/>
  <c r="I1615" i="16" s="1" a="1"/>
  <c r="I1615" i="16" s="1"/>
  <c r="I1616" i="16" s="1" a="1"/>
  <c r="I1616" i="16" s="1"/>
  <c r="I1617" i="16" s="1" a="1"/>
  <c r="I1617" i="16" s="1"/>
  <c r="I1618" i="16" s="1" a="1"/>
  <c r="I1618" i="16" s="1"/>
  <c r="I1619" i="16" s="1" a="1"/>
  <c r="I1619" i="16" s="1"/>
  <c r="I1620" i="16" s="1" a="1"/>
  <c r="I1620" i="16" s="1"/>
  <c r="I1621" i="16" s="1" a="1"/>
  <c r="I1621" i="16" s="1"/>
  <c r="I1622" i="16" s="1" a="1"/>
  <c r="I1622" i="16" s="1"/>
  <c r="I1623" i="16" s="1" a="1"/>
  <c r="I1623" i="16" s="1"/>
  <c r="I1624" i="16" s="1" a="1"/>
  <c r="I1624" i="16" s="1"/>
  <c r="I1625" i="16" s="1" a="1"/>
  <c r="I1625" i="16" s="1"/>
  <c r="I1626" i="16" s="1" a="1"/>
  <c r="I1626" i="16" s="1"/>
  <c r="I1627" i="16" s="1" a="1"/>
  <c r="I1627" i="16" s="1"/>
  <c r="I1628" i="16" s="1" a="1"/>
  <c r="I1628" i="16" s="1"/>
  <c r="I1629" i="16" s="1" a="1"/>
  <c r="I1629" i="16" s="1"/>
  <c r="I1630" i="16" s="1" a="1"/>
  <c r="I1630" i="16" s="1"/>
  <c r="I1631" i="16" s="1" a="1"/>
  <c r="I1631" i="16" s="1"/>
  <c r="I1632" i="16" s="1" a="1"/>
  <c r="I1632" i="16" s="1"/>
  <c r="I1633" i="16" s="1" a="1"/>
  <c r="I1633" i="16" s="1"/>
  <c r="I1634" i="16" s="1" a="1"/>
  <c r="I1634" i="16" s="1"/>
  <c r="I1635" i="16" s="1" a="1"/>
  <c r="I1635" i="16" s="1"/>
  <c r="I1636" i="16" s="1" a="1"/>
  <c r="I1636" i="16" s="1"/>
  <c r="I1637" i="16" s="1" a="1"/>
  <c r="I1637" i="16" s="1"/>
  <c r="I1638" i="16" s="1" a="1"/>
  <c r="I1638" i="16" s="1"/>
  <c r="I1639" i="16" s="1" a="1"/>
  <c r="I1639" i="16" s="1"/>
  <c r="I1640" i="16" s="1" a="1"/>
  <c r="I1640" i="16" s="1"/>
  <c r="I1641" i="16" s="1" a="1"/>
  <c r="I1641" i="16" s="1"/>
  <c r="I1642" i="16" s="1" a="1"/>
  <c r="I1642" i="16" s="1"/>
  <c r="I1643" i="16" s="1" a="1"/>
  <c r="I1643" i="16" s="1"/>
  <c r="I1644" i="16" s="1" a="1"/>
  <c r="I1644" i="16" s="1"/>
  <c r="I1645" i="16" s="1" a="1"/>
  <c r="I1645" i="16" s="1"/>
  <c r="I1646" i="16" s="1" a="1"/>
  <c r="I1646" i="16" s="1"/>
  <c r="I1647" i="16" s="1" a="1"/>
  <c r="I1647" i="16" s="1"/>
  <c r="I1648" i="16" s="1" a="1"/>
  <c r="I1648" i="16" s="1"/>
  <c r="I1649" i="16" s="1" a="1"/>
  <c r="I1649" i="16" s="1"/>
  <c r="I1650" i="16" s="1" a="1"/>
  <c r="I1650" i="16" s="1"/>
  <c r="E1651" i="16" a="1"/>
  <c r="E1651" i="16" s="1"/>
  <c r="E1652" i="16" s="1" a="1"/>
  <c r="E1652" i="16" s="1"/>
  <c r="A183" i="16" a="1"/>
  <c r="A183" i="16" s="1"/>
  <c r="A184" i="16" s="1" a="1"/>
  <c r="A184" i="16" s="1"/>
  <c r="I1651" i="16" l="1" a="1"/>
  <c r="I1651" i="16" s="1"/>
  <c r="E1653" i="16" a="1"/>
  <c r="E1653" i="16" s="1"/>
  <c r="A185" i="16" a="1"/>
  <c r="A185" i="16" s="1"/>
  <c r="I1652" i="16" l="1" a="1"/>
  <c r="I1652" i="16" s="1"/>
  <c r="E1654" i="16" a="1"/>
  <c r="E1654" i="16" s="1"/>
  <c r="A186" i="16" a="1"/>
  <c r="A186" i="16" s="1"/>
  <c r="A187" i="16" s="1" a="1"/>
  <c r="A187" i="16" s="1"/>
  <c r="A188" i="16" s="1" a="1"/>
  <c r="A188" i="16" s="1"/>
  <c r="A189" i="16" s="1" a="1"/>
  <c r="A189" i="16" s="1"/>
  <c r="A190" i="16" s="1" a="1"/>
  <c r="A190" i="16" s="1"/>
  <c r="A191" i="16" s="1" a="1"/>
  <c r="A191" i="16" s="1"/>
  <c r="A192" i="16" s="1" a="1"/>
  <c r="A192" i="16" s="1"/>
  <c r="I1653" i="16" l="1" a="1"/>
  <c r="I1653" i="16" s="1"/>
  <c r="E1655" i="16" a="1"/>
  <c r="E1655" i="16" s="1"/>
  <c r="A193" i="16" a="1"/>
  <c r="A193" i="16" s="1"/>
  <c r="A194" i="16" s="1" a="1"/>
  <c r="A194" i="16" s="1"/>
  <c r="A195" i="16" s="1" a="1"/>
  <c r="A195" i="16" s="1"/>
  <c r="A196" i="16" s="1" a="1"/>
  <c r="A196" i="16" s="1"/>
  <c r="A197" i="16" s="1" a="1"/>
  <c r="A197" i="16" s="1"/>
  <c r="A198" i="16" s="1" a="1"/>
  <c r="A198" i="16" s="1"/>
  <c r="A199" i="16" s="1" a="1"/>
  <c r="A199" i="16" s="1"/>
  <c r="A200" i="16" s="1" a="1"/>
  <c r="A200" i="16" s="1"/>
  <c r="I1654" i="16" l="1" a="1"/>
  <c r="I1654" i="16" s="1"/>
  <c r="I1655" i="16" s="1" a="1"/>
  <c r="I1655" i="16" s="1"/>
  <c r="I1656" i="16" s="1" a="1"/>
  <c r="I1656" i="16" s="1"/>
  <c r="I1657" i="16" s="1" a="1"/>
  <c r="I1657" i="16" s="1"/>
  <c r="I1658" i="16" s="1" a="1"/>
  <c r="I1658" i="16" s="1"/>
  <c r="I1659" i="16" s="1" a="1"/>
  <c r="I1659" i="16" s="1"/>
  <c r="I1660" i="16" s="1" a="1"/>
  <c r="I1660" i="16" s="1"/>
  <c r="I1661" i="16" s="1" a="1"/>
  <c r="I1661" i="16" s="1"/>
  <c r="I1662" i="16" s="1" a="1"/>
  <c r="I1662" i="16" s="1"/>
  <c r="I1663" i="16" s="1" a="1"/>
  <c r="I1663" i="16" s="1"/>
  <c r="I1664" i="16" s="1" a="1"/>
  <c r="I1664" i="16" s="1"/>
  <c r="I1665" i="16" s="1" a="1"/>
  <c r="I1665" i="16" s="1"/>
  <c r="I1666" i="16" s="1" a="1"/>
  <c r="I1666" i="16" s="1"/>
  <c r="I1667" i="16" s="1" a="1"/>
  <c r="I1667" i="16" s="1"/>
  <c r="I1668" i="16" s="1" a="1"/>
  <c r="I1668" i="16" s="1"/>
  <c r="I1669" i="16" s="1" a="1"/>
  <c r="I1669" i="16" s="1"/>
  <c r="I1670" i="16" s="1" a="1"/>
  <c r="I1670" i="16" s="1"/>
  <c r="I1671" i="16" s="1" a="1"/>
  <c r="I1671" i="16" s="1"/>
  <c r="I1672" i="16" s="1" a="1"/>
  <c r="I1672" i="16" s="1"/>
  <c r="I1673" i="16" s="1" a="1"/>
  <c r="I1673" i="16" s="1"/>
  <c r="I1674" i="16" s="1" a="1"/>
  <c r="I1674" i="16" s="1"/>
  <c r="I1675" i="16" s="1" a="1"/>
  <c r="I1675" i="16" s="1"/>
  <c r="I1676" i="16" s="1" a="1"/>
  <c r="I1676" i="16" s="1"/>
  <c r="I1677" i="16" s="1" a="1"/>
  <c r="I1677" i="16" s="1"/>
  <c r="I1678" i="16" s="1" a="1"/>
  <c r="I1678" i="16" s="1"/>
  <c r="I1679" i="16" s="1" a="1"/>
  <c r="I1679" i="16" s="1"/>
  <c r="I1680" i="16" s="1" a="1"/>
  <c r="I1680" i="16" s="1"/>
  <c r="I1681" i="16" s="1" a="1"/>
  <c r="I1681" i="16" s="1"/>
  <c r="I1682" i="16" s="1" a="1"/>
  <c r="I1682" i="16" s="1"/>
  <c r="I1683" i="16" s="1" a="1"/>
  <c r="I1683" i="16" s="1"/>
  <c r="I1684" i="16" s="1" a="1"/>
  <c r="I1684" i="16" s="1"/>
  <c r="I1685" i="16" s="1" a="1"/>
  <c r="I1685" i="16" s="1"/>
  <c r="I1686" i="16" s="1" a="1"/>
  <c r="I1686" i="16" s="1"/>
  <c r="I1687" i="16" s="1" a="1"/>
  <c r="I1687" i="16" s="1"/>
  <c r="I1688" i="16" s="1" a="1"/>
  <c r="I1688" i="16" s="1"/>
  <c r="I1689" i="16" s="1" a="1"/>
  <c r="I1689" i="16" s="1"/>
  <c r="I1690" i="16" s="1" a="1"/>
  <c r="I1690" i="16" s="1"/>
  <c r="I1691" i="16" s="1" a="1"/>
  <c r="I1691" i="16" s="1"/>
  <c r="I1692" i="16" s="1" a="1"/>
  <c r="I1692" i="16" s="1"/>
  <c r="I1693" i="16" s="1" a="1"/>
  <c r="I1693" i="16" s="1"/>
  <c r="I1694" i="16" s="1" a="1"/>
  <c r="I1694" i="16" s="1"/>
  <c r="I1695" i="16" s="1" a="1"/>
  <c r="I1695" i="16" s="1"/>
  <c r="I1696" i="16" s="1" a="1"/>
  <c r="I1696" i="16" s="1"/>
  <c r="I1697" i="16" s="1" a="1"/>
  <c r="I1697" i="16" s="1"/>
  <c r="I1698" i="16" s="1" a="1"/>
  <c r="I1698" i="16" s="1"/>
  <c r="I1699" i="16" s="1" a="1"/>
  <c r="I1699" i="16" s="1"/>
  <c r="I1700" i="16" s="1" a="1"/>
  <c r="I1700" i="16" s="1"/>
  <c r="I1701" i="16" s="1" a="1"/>
  <c r="I1701" i="16" s="1"/>
  <c r="I1702" i="16" s="1" a="1"/>
  <c r="I1702" i="16" s="1"/>
  <c r="I1703" i="16" s="1" a="1"/>
  <c r="I1703" i="16" s="1"/>
  <c r="I1704" i="16" s="1" a="1"/>
  <c r="I1704" i="16" s="1"/>
  <c r="I1705" i="16" s="1" a="1"/>
  <c r="I1705" i="16" s="1"/>
  <c r="I1706" i="16" s="1" a="1"/>
  <c r="I1706" i="16" s="1"/>
  <c r="I1707" i="16" s="1" a="1"/>
  <c r="I1707" i="16" s="1"/>
  <c r="I1708" i="16" s="1" a="1"/>
  <c r="I1708" i="16" s="1"/>
  <c r="I1709" i="16" s="1" a="1"/>
  <c r="I1709" i="16" s="1"/>
  <c r="I1710" i="16" s="1" a="1"/>
  <c r="I1710" i="16" s="1"/>
  <c r="I1711" i="16" s="1" a="1"/>
  <c r="I1711" i="16" s="1"/>
  <c r="I1712" i="16" s="1" a="1"/>
  <c r="I1712" i="16" s="1"/>
  <c r="I1713" i="16" s="1" a="1"/>
  <c r="I1713" i="16" s="1"/>
  <c r="I1714" i="16" s="1" a="1"/>
  <c r="I1714" i="16" s="1"/>
  <c r="I1715" i="16" s="1" a="1"/>
  <c r="I1715" i="16" s="1"/>
  <c r="I1716" i="16" s="1" a="1"/>
  <c r="I1716" i="16" s="1"/>
  <c r="I1717" i="16" s="1" a="1"/>
  <c r="I1717" i="16" s="1"/>
  <c r="I1718" i="16" s="1" a="1"/>
  <c r="I1718" i="16" s="1"/>
  <c r="I1719" i="16" s="1" a="1"/>
  <c r="I1719" i="16" s="1"/>
  <c r="I1720" i="16" s="1" a="1"/>
  <c r="I1720" i="16" s="1"/>
  <c r="I1721" i="16" s="1" a="1"/>
  <c r="I1721" i="16" s="1"/>
  <c r="I1722" i="16" s="1" a="1"/>
  <c r="I1722" i="16" s="1"/>
  <c r="I1723" i="16" s="1" a="1"/>
  <c r="I1723" i="16" s="1"/>
  <c r="I1724" i="16" s="1" a="1"/>
  <c r="I1724" i="16" s="1"/>
  <c r="I1725" i="16" s="1" a="1"/>
  <c r="I1725" i="16" s="1"/>
  <c r="I1726" i="16" s="1" a="1"/>
  <c r="I1726" i="16" s="1"/>
  <c r="I1727" i="16" s="1" a="1"/>
  <c r="I1727" i="16" s="1"/>
  <c r="I1728" i="16" s="1" a="1"/>
  <c r="I1728" i="16" s="1"/>
  <c r="I1729" i="16" s="1" a="1"/>
  <c r="I1729" i="16" s="1"/>
  <c r="I1730" i="16" s="1" a="1"/>
  <c r="I1730" i="16" s="1"/>
  <c r="I1731" i="16" s="1" a="1"/>
  <c r="I1731" i="16" s="1"/>
  <c r="I1732" i="16" s="1" a="1"/>
  <c r="I1732" i="16" s="1"/>
  <c r="I1733" i="16" s="1" a="1"/>
  <c r="I1733" i="16" s="1"/>
  <c r="I1734" i="16" s="1" a="1"/>
  <c r="I1734" i="16" s="1"/>
  <c r="I1735" i="16" s="1" a="1"/>
  <c r="I1735" i="16" s="1"/>
  <c r="I1736" i="16" s="1" a="1"/>
  <c r="I1736" i="16" s="1"/>
  <c r="I1737" i="16" s="1" a="1"/>
  <c r="I1737" i="16" s="1"/>
  <c r="I1738" i="16" s="1" a="1"/>
  <c r="I1738" i="16" s="1"/>
  <c r="I1739" i="16" s="1" a="1"/>
  <c r="I1739" i="16" s="1"/>
  <c r="I1740" i="16" s="1" a="1"/>
  <c r="I1740" i="16" s="1"/>
  <c r="I1741" i="16" s="1" a="1"/>
  <c r="I1741" i="16" s="1"/>
  <c r="I1742" i="16" s="1" a="1"/>
  <c r="I1742" i="16" s="1"/>
  <c r="I1743" i="16" s="1" a="1"/>
  <c r="I1743" i="16" s="1"/>
  <c r="I1744" i="16" s="1" a="1"/>
  <c r="I1744" i="16" s="1"/>
  <c r="I1745" i="16" s="1" a="1"/>
  <c r="I1745" i="16" s="1"/>
  <c r="I1746" i="16" s="1" a="1"/>
  <c r="I1746" i="16" s="1"/>
  <c r="I1747" i="16" s="1" a="1"/>
  <c r="I1747" i="16" s="1"/>
  <c r="I1748" i="16" s="1" a="1"/>
  <c r="I1748" i="16" s="1"/>
  <c r="I1749" i="16" s="1" a="1"/>
  <c r="I1749" i="16" s="1"/>
  <c r="I1750" i="16" s="1" a="1"/>
  <c r="I1750" i="16" s="1"/>
  <c r="I1751" i="16" s="1" a="1"/>
  <c r="I1751" i="16" s="1"/>
  <c r="I1752" i="16" s="1" a="1"/>
  <c r="I1752" i="16" s="1"/>
  <c r="I1753" i="16" s="1" a="1"/>
  <c r="I1753" i="16" s="1"/>
  <c r="I1754" i="16" s="1" a="1"/>
  <c r="I1754" i="16" s="1"/>
  <c r="I1755" i="16" s="1" a="1"/>
  <c r="I1755" i="16" s="1"/>
  <c r="I1756" i="16" s="1" a="1"/>
  <c r="I1756" i="16" s="1"/>
  <c r="I1757" i="16" s="1" a="1"/>
  <c r="I1757" i="16" s="1"/>
  <c r="I1758" i="16" s="1" a="1"/>
  <c r="I1758" i="16" s="1"/>
  <c r="I1759" i="16" s="1" a="1"/>
  <c r="I1759" i="16" s="1"/>
  <c r="I1760" i="16" s="1" a="1"/>
  <c r="I1760" i="16" s="1"/>
  <c r="I1761" i="16" s="1" a="1"/>
  <c r="I1761" i="16" s="1"/>
  <c r="I1762" i="16" s="1" a="1"/>
  <c r="I1762" i="16" s="1"/>
  <c r="I1763" i="16" s="1" a="1"/>
  <c r="I1763" i="16" s="1"/>
  <c r="I1764" i="16" s="1" a="1"/>
  <c r="I1764" i="16" s="1"/>
  <c r="I1765" i="16" s="1" a="1"/>
  <c r="I1765" i="16" s="1"/>
  <c r="I1766" i="16" s="1" a="1"/>
  <c r="I1766" i="16" s="1"/>
  <c r="I1767" i="16" s="1" a="1"/>
  <c r="I1767" i="16" s="1"/>
  <c r="I1768" i="16" s="1" a="1"/>
  <c r="I1768" i="16" s="1"/>
  <c r="I1769" i="16" s="1" a="1"/>
  <c r="I1769" i="16" s="1"/>
  <c r="I1770" i="16" s="1" a="1"/>
  <c r="I1770" i="16" s="1"/>
  <c r="I1771" i="16" s="1" a="1"/>
  <c r="I1771" i="16" s="1"/>
  <c r="I1772" i="16" s="1" a="1"/>
  <c r="I1772" i="16" s="1"/>
  <c r="I1773" i="16" s="1" a="1"/>
  <c r="I1773" i="16" s="1"/>
  <c r="I1774" i="16" s="1" a="1"/>
  <c r="I1774" i="16" s="1"/>
  <c r="I1775" i="16" s="1" a="1"/>
  <c r="I1775" i="16" s="1"/>
  <c r="I1776" i="16" s="1" a="1"/>
  <c r="I1776" i="16" s="1"/>
  <c r="I1777" i="16" s="1" a="1"/>
  <c r="I1777" i="16" s="1"/>
  <c r="I1778" i="16" s="1" a="1"/>
  <c r="I1778" i="16" s="1"/>
  <c r="I1779" i="16" s="1" a="1"/>
  <c r="I1779" i="16" s="1"/>
  <c r="I1780" i="16" s="1" a="1"/>
  <c r="I1780" i="16" s="1"/>
  <c r="I1781" i="16" s="1" a="1"/>
  <c r="I1781" i="16" s="1"/>
  <c r="I1782" i="16" s="1" a="1"/>
  <c r="I1782" i="16" s="1"/>
  <c r="I1783" i="16" s="1" a="1"/>
  <c r="I1783" i="16" s="1"/>
  <c r="I1784" i="16" s="1" a="1"/>
  <c r="I1784" i="16" s="1"/>
  <c r="I1785" i="16" s="1" a="1"/>
  <c r="I1785" i="16" s="1"/>
  <c r="I1786" i="16" s="1" a="1"/>
  <c r="I1786" i="16" s="1"/>
  <c r="I1787" i="16" s="1" a="1"/>
  <c r="I1787" i="16" s="1"/>
  <c r="I1788" i="16" s="1" a="1"/>
  <c r="I1788" i="16" s="1"/>
  <c r="I1789" i="16" s="1" a="1"/>
  <c r="I1789" i="16" s="1"/>
  <c r="I1790" i="16" s="1" a="1"/>
  <c r="I1790" i="16" s="1"/>
  <c r="I1791" i="16" s="1" a="1"/>
  <c r="I1791" i="16" s="1"/>
  <c r="I1792" i="16" s="1" a="1"/>
  <c r="I1792" i="16" s="1"/>
  <c r="I1793" i="16" s="1" a="1"/>
  <c r="I1793" i="16" s="1"/>
  <c r="I1794" i="16" s="1" a="1"/>
  <c r="I1794" i="16" s="1"/>
  <c r="I1795" i="16" s="1" a="1"/>
  <c r="I1795" i="16" s="1"/>
  <c r="I1796" i="16" s="1" a="1"/>
  <c r="I1796" i="16" s="1"/>
  <c r="I1797" i="16" s="1" a="1"/>
  <c r="I1797" i="16" s="1"/>
  <c r="I1798" i="16" s="1" a="1"/>
  <c r="I1798" i="16" s="1"/>
  <c r="I1799" i="16" s="1" a="1"/>
  <c r="I1799" i="16" s="1"/>
  <c r="I1800" i="16" s="1" a="1"/>
  <c r="I1800" i="16" s="1"/>
  <c r="E1656" i="16" a="1"/>
  <c r="E1656" i="16" s="1"/>
  <c r="E1657" i="16" s="1" a="1"/>
  <c r="E1657" i="16" s="1"/>
  <c r="E1658" i="16" s="1" a="1"/>
  <c r="E1658" i="16" s="1"/>
  <c r="E1659" i="16" s="1" a="1"/>
  <c r="E1659" i="16" s="1"/>
  <c r="E1660" i="16" s="1" a="1"/>
  <c r="E1660" i="16" s="1"/>
  <c r="E1661" i="16" s="1" a="1"/>
  <c r="E1661" i="16" s="1"/>
  <c r="E1662" i="16" s="1" a="1"/>
  <c r="E1662" i="16" s="1"/>
  <c r="E1663" i="16" s="1" a="1"/>
  <c r="E1663" i="16" s="1"/>
  <c r="E1664" i="16" s="1" a="1"/>
  <c r="E1664" i="16" s="1"/>
  <c r="E1665" i="16" s="1" a="1"/>
  <c r="E1665" i="16" s="1"/>
  <c r="E1666" i="16" s="1" a="1"/>
  <c r="E1666" i="16" s="1"/>
  <c r="E1667" i="16" s="1" a="1"/>
  <c r="E1667" i="16" s="1"/>
  <c r="E1668" i="16" s="1" a="1"/>
  <c r="E1668" i="16" s="1"/>
  <c r="E1669" i="16" s="1" a="1"/>
  <c r="E1669" i="16" s="1"/>
  <c r="E1670" i="16" s="1" a="1"/>
  <c r="E1670" i="16" s="1"/>
  <c r="E1671" i="16" s="1" a="1"/>
  <c r="E1671" i="16" s="1"/>
  <c r="E1672" i="16" s="1" a="1"/>
  <c r="E1672" i="16" s="1"/>
  <c r="E1673" i="16" s="1" a="1"/>
  <c r="E1673" i="16" s="1"/>
  <c r="E1674" i="16" s="1" a="1"/>
  <c r="E1674" i="16" s="1"/>
  <c r="E1675" i="16" s="1" a="1"/>
  <c r="E1675" i="16" s="1"/>
  <c r="E1676" i="16" s="1" a="1"/>
  <c r="E1676" i="16" s="1"/>
  <c r="E1677" i="16" s="1" a="1"/>
  <c r="E1677" i="16" s="1"/>
  <c r="E1678" i="16" s="1" a="1"/>
  <c r="E1678" i="16" s="1"/>
  <c r="E1679" i="16" s="1" a="1"/>
  <c r="E1679" i="16" s="1"/>
  <c r="E1680" i="16" s="1" a="1"/>
  <c r="E1680" i="16" s="1"/>
  <c r="E1681" i="16" s="1" a="1"/>
  <c r="E1681" i="16" s="1"/>
  <c r="E1682" i="16" s="1" a="1"/>
  <c r="E1682" i="16" s="1"/>
  <c r="E1683" i="16" s="1" a="1"/>
  <c r="E1683" i="16" s="1"/>
  <c r="E1684" i="16" s="1" a="1"/>
  <c r="E1684" i="16" s="1"/>
  <c r="E1685" i="16" s="1" a="1"/>
  <c r="E1685" i="16" s="1"/>
  <c r="E1686" i="16" s="1" a="1"/>
  <c r="E1686" i="16" s="1"/>
  <c r="E1687" i="16" s="1" a="1"/>
  <c r="E1687" i="16" s="1"/>
  <c r="E1688" i="16" s="1" a="1"/>
  <c r="E1688" i="16" s="1"/>
  <c r="E1689" i="16" s="1" a="1"/>
  <c r="E1689" i="16" s="1"/>
  <c r="E1690" i="16" s="1" a="1"/>
  <c r="E1690" i="16" s="1"/>
  <c r="E1691" i="16" s="1" a="1"/>
  <c r="E1691" i="16" s="1"/>
  <c r="E1692" i="16" s="1" a="1"/>
  <c r="E1692" i="16" s="1"/>
  <c r="E1693" i="16" s="1" a="1"/>
  <c r="E1693" i="16" s="1"/>
  <c r="E1694" i="16" s="1" a="1"/>
  <c r="E1694" i="16" s="1"/>
  <c r="E1695" i="16" s="1" a="1"/>
  <c r="E1695" i="16" s="1"/>
  <c r="E1696" i="16" s="1" a="1"/>
  <c r="E1696" i="16" s="1"/>
  <c r="E1697" i="16" s="1" a="1"/>
  <c r="E1697" i="16" s="1"/>
  <c r="E1698" i="16" s="1" a="1"/>
  <c r="E1698" i="16" s="1"/>
  <c r="E1699" i="16" s="1" a="1"/>
  <c r="E1699" i="16" s="1"/>
  <c r="E1700" i="16" s="1" a="1"/>
  <c r="E1700" i="16" s="1"/>
  <c r="E1701" i="16" s="1" a="1"/>
  <c r="E1701" i="16" s="1"/>
  <c r="E1702" i="16" s="1" a="1"/>
  <c r="E1702" i="16" s="1"/>
  <c r="E1703" i="16" s="1" a="1"/>
  <c r="E1703" i="16" s="1"/>
  <c r="E1704" i="16" s="1" a="1"/>
  <c r="E1704" i="16" s="1"/>
  <c r="E1705" i="16" s="1" a="1"/>
  <c r="E1705" i="16" s="1"/>
  <c r="E1706" i="16" s="1" a="1"/>
  <c r="E1706" i="16" s="1"/>
  <c r="E1707" i="16" s="1" a="1"/>
  <c r="E1707" i="16" s="1"/>
  <c r="E1708" i="16" s="1" a="1"/>
  <c r="E1708" i="16" s="1"/>
  <c r="E1709" i="16" s="1" a="1"/>
  <c r="E1709" i="16" s="1"/>
  <c r="E1710" i="16" s="1" a="1"/>
  <c r="E1710" i="16" s="1"/>
  <c r="E1711" i="16" s="1" a="1"/>
  <c r="E1711" i="16" s="1"/>
  <c r="E1712" i="16" s="1" a="1"/>
  <c r="E1712" i="16" s="1"/>
  <c r="E1713" i="16" s="1" a="1"/>
  <c r="E1713" i="16" s="1"/>
  <c r="E1714" i="16" s="1" a="1"/>
  <c r="E1714" i="16" s="1"/>
  <c r="E1715" i="16" s="1" a="1"/>
  <c r="E1715" i="16" s="1"/>
  <c r="E1716" i="16" s="1" a="1"/>
  <c r="E1716" i="16" s="1"/>
  <c r="E1717" i="16" s="1" a="1"/>
  <c r="E1717" i="16" s="1"/>
  <c r="E1718" i="16" s="1" a="1"/>
  <c r="E1718" i="16" s="1"/>
  <c r="E1719" i="16" s="1" a="1"/>
  <c r="E1719" i="16" s="1"/>
  <c r="E1720" i="16" s="1" a="1"/>
  <c r="E1720" i="16" s="1"/>
  <c r="E1721" i="16" s="1" a="1"/>
  <c r="E1721" i="16" s="1"/>
  <c r="E1722" i="16" s="1" a="1"/>
  <c r="E1722" i="16" s="1"/>
  <c r="E1723" i="16" s="1" a="1"/>
  <c r="E1723" i="16" s="1"/>
  <c r="E1724" i="16" s="1" a="1"/>
  <c r="E1724" i="16" s="1"/>
  <c r="E1725" i="16" s="1" a="1"/>
  <c r="E1725" i="16" s="1"/>
  <c r="E1726" i="16" s="1" a="1"/>
  <c r="E1726" i="16" s="1"/>
  <c r="E1727" i="16" s="1" a="1"/>
  <c r="E1727" i="16" s="1"/>
  <c r="E1728" i="16" s="1" a="1"/>
  <c r="E1728" i="16" s="1"/>
  <c r="E1729" i="16" s="1" a="1"/>
  <c r="E1729" i="16" s="1"/>
  <c r="E1730" i="16" s="1" a="1"/>
  <c r="E1730" i="16" s="1"/>
  <c r="E1731" i="16" s="1" a="1"/>
  <c r="E1731" i="16" s="1"/>
  <c r="E1732" i="16" s="1" a="1"/>
  <c r="E1732" i="16" s="1"/>
  <c r="E1733" i="16" s="1" a="1"/>
  <c r="E1733" i="16" s="1"/>
  <c r="E1734" i="16" s="1" a="1"/>
  <c r="E1734" i="16" s="1"/>
  <c r="E1735" i="16" s="1" a="1"/>
  <c r="E1735" i="16" s="1"/>
  <c r="E1736" i="16" s="1" a="1"/>
  <c r="E1736" i="16" s="1"/>
  <c r="E1737" i="16" s="1" a="1"/>
  <c r="E1737" i="16" s="1"/>
  <c r="E1738" i="16" s="1" a="1"/>
  <c r="E1738" i="16" s="1"/>
  <c r="E1739" i="16" s="1" a="1"/>
  <c r="E1739" i="16" s="1"/>
  <c r="E1740" i="16" s="1" a="1"/>
  <c r="E1740" i="16" s="1"/>
  <c r="E1741" i="16" s="1" a="1"/>
  <c r="E1741" i="16" s="1"/>
  <c r="E1742" i="16" s="1" a="1"/>
  <c r="E1742" i="16" s="1"/>
  <c r="E1743" i="16" s="1" a="1"/>
  <c r="E1743" i="16" s="1"/>
  <c r="E1744" i="16" s="1" a="1"/>
  <c r="E1744" i="16" s="1"/>
  <c r="E1745" i="16" s="1" a="1"/>
  <c r="E1745" i="16" s="1"/>
  <c r="E1746" i="16" s="1" a="1"/>
  <c r="E1746" i="16" s="1"/>
  <c r="E1747" i="16" s="1" a="1"/>
  <c r="E1747" i="16" s="1"/>
  <c r="E1748" i="16" s="1" a="1"/>
  <c r="E1748" i="16" s="1"/>
  <c r="E1749" i="16" s="1" a="1"/>
  <c r="E1749" i="16" s="1"/>
  <c r="E1750" i="16" s="1" a="1"/>
  <c r="E1750" i="16" s="1"/>
  <c r="E1751" i="16" s="1" a="1"/>
  <c r="E1751" i="16" s="1"/>
  <c r="E1752" i="16" s="1" a="1"/>
  <c r="E1752" i="16" s="1"/>
  <c r="E1753" i="16" s="1" a="1"/>
  <c r="E1753" i="16" s="1"/>
  <c r="E1754" i="16" s="1" a="1"/>
  <c r="E1754" i="16" s="1"/>
  <c r="E1755" i="16" s="1" a="1"/>
  <c r="E1755" i="16" s="1"/>
  <c r="E1756" i="16" s="1" a="1"/>
  <c r="E1756" i="16" s="1"/>
  <c r="E1757" i="16" s="1" a="1"/>
  <c r="E1757" i="16" s="1"/>
  <c r="E1758" i="16" s="1" a="1"/>
  <c r="E1758" i="16" s="1"/>
  <c r="E1759" i="16" s="1" a="1"/>
  <c r="E1759" i="16" s="1"/>
  <c r="E1760" i="16" s="1" a="1"/>
  <c r="E1760" i="16" s="1"/>
  <c r="E1761" i="16" s="1" a="1"/>
  <c r="E1761" i="16" s="1"/>
  <c r="E1762" i="16" s="1" a="1"/>
  <c r="E1762" i="16" s="1"/>
  <c r="E1763" i="16" s="1" a="1"/>
  <c r="E1763" i="16" s="1"/>
  <c r="E1764" i="16" s="1" a="1"/>
  <c r="E1764" i="16" s="1"/>
  <c r="E1765" i="16" s="1" a="1"/>
  <c r="E1765" i="16" s="1"/>
  <c r="E1766" i="16" s="1" a="1"/>
  <c r="E1766" i="16" s="1"/>
  <c r="E1767" i="16" s="1" a="1"/>
  <c r="E1767" i="16" s="1"/>
  <c r="E1768" i="16" s="1" a="1"/>
  <c r="E1768" i="16" s="1"/>
  <c r="E1769" i="16" s="1" a="1"/>
  <c r="E1769" i="16" s="1"/>
  <c r="E1770" i="16" s="1" a="1"/>
  <c r="E1770" i="16" s="1"/>
  <c r="E1771" i="16" s="1" a="1"/>
  <c r="E1771" i="16" s="1"/>
  <c r="E1772" i="16" s="1" a="1"/>
  <c r="E1772" i="16" s="1"/>
  <c r="E1773" i="16" s="1" a="1"/>
  <c r="E1773" i="16" s="1"/>
  <c r="E1774" i="16" s="1" a="1"/>
  <c r="E1774" i="16" s="1"/>
  <c r="E1775" i="16" s="1" a="1"/>
  <c r="E1775" i="16" s="1"/>
  <c r="E1776" i="16" s="1" a="1"/>
  <c r="E1776" i="16" s="1"/>
  <c r="E1777" i="16" s="1" a="1"/>
  <c r="E1777" i="16" s="1"/>
  <c r="E1778" i="16" s="1" a="1"/>
  <c r="E1778" i="16" s="1"/>
  <c r="E1779" i="16" s="1" a="1"/>
  <c r="E1779" i="16" s="1"/>
  <c r="E1780" i="16" s="1" a="1"/>
  <c r="E1780" i="16" s="1"/>
  <c r="E1781" i="16" s="1" a="1"/>
  <c r="E1781" i="16" s="1"/>
  <c r="E1782" i="16" s="1" a="1"/>
  <c r="E1782" i="16" s="1"/>
  <c r="E1783" i="16" s="1" a="1"/>
  <c r="E1783" i="16" s="1"/>
  <c r="E1784" i="16" s="1" a="1"/>
  <c r="E1784" i="16" s="1"/>
  <c r="E1785" i="16" s="1" a="1"/>
  <c r="E1785" i="16" s="1"/>
  <c r="E1786" i="16" s="1" a="1"/>
  <c r="E1786" i="16" s="1"/>
  <c r="E1787" i="16" s="1" a="1"/>
  <c r="E1787" i="16" s="1"/>
  <c r="E1788" i="16" s="1" a="1"/>
  <c r="E1788" i="16" s="1"/>
  <c r="E1789" i="16" s="1" a="1"/>
  <c r="E1789" i="16" s="1"/>
  <c r="E1790" i="16" s="1" a="1"/>
  <c r="E1790" i="16" s="1"/>
  <c r="E1791" i="16" s="1" a="1"/>
  <c r="E1791" i="16" s="1"/>
  <c r="E1792" i="16" s="1" a="1"/>
  <c r="E1792" i="16" s="1"/>
  <c r="E1793" i="16" s="1" a="1"/>
  <c r="E1793" i="16" s="1"/>
  <c r="E1794" i="16" s="1" a="1"/>
  <c r="E1794" i="16" s="1"/>
  <c r="E1795" i="16" s="1" a="1"/>
  <c r="E1795" i="16" s="1"/>
  <c r="E1796" i="16" s="1" a="1"/>
  <c r="E1796" i="16" s="1"/>
  <c r="E1797" i="16" s="1" a="1"/>
  <c r="E1797" i="16" s="1"/>
  <c r="E1798" i="16" s="1" a="1"/>
  <c r="E1798" i="16" s="1"/>
  <c r="E1799" i="16" s="1" a="1"/>
  <c r="E1799" i="16" s="1"/>
  <c r="E1800" i="16" s="1" a="1"/>
  <c r="E1800" i="16" s="1"/>
  <c r="F4" i="16" s="1" a="1"/>
  <c r="F4" i="16" s="1"/>
  <c r="A201" i="16" a="1"/>
  <c r="A201" i="16" s="1"/>
  <c r="J4" i="16" l="1" a="1"/>
  <c r="J4" i="16" s="1"/>
  <c r="F5" i="16" a="1"/>
  <c r="F5" i="16" s="1"/>
  <c r="F6" i="16" s="1" a="1"/>
  <c r="F6" i="16" s="1"/>
  <c r="A202" i="16" a="1"/>
  <c r="A202" i="16" s="1"/>
  <c r="J5" i="16" l="1" a="1"/>
  <c r="J5" i="16" s="1"/>
  <c r="F7" i="16" a="1"/>
  <c r="F7" i="16" s="1"/>
  <c r="A203" i="16" a="1"/>
  <c r="A203" i="16" s="1"/>
  <c r="A204" i="16" s="1" a="1"/>
  <c r="A204" i="16" s="1"/>
  <c r="J6" i="16" l="1" a="1"/>
  <c r="J6" i="16" s="1"/>
  <c r="F8" i="16" a="1"/>
  <c r="F8" i="16" s="1"/>
  <c r="A205" i="16" a="1"/>
  <c r="A205" i="16" s="1"/>
  <c r="J7" i="16" l="1" a="1"/>
  <c r="J7" i="16" s="1"/>
  <c r="F9" i="16" a="1"/>
  <c r="F9" i="16" s="1"/>
  <c r="A206" i="16" a="1"/>
  <c r="A206" i="16" s="1"/>
  <c r="J8" i="16" l="1" a="1"/>
  <c r="J8" i="16" s="1"/>
  <c r="F10" i="16" a="1"/>
  <c r="F10" i="16" s="1"/>
  <c r="F11" i="16" s="1" a="1"/>
  <c r="F11" i="16" s="1"/>
  <c r="F12" i="16" s="1" a="1"/>
  <c r="F12" i="16" s="1"/>
  <c r="F13" i="16" s="1" a="1"/>
  <c r="F13" i="16" s="1"/>
  <c r="F14" i="16" s="1" a="1"/>
  <c r="F14" i="16" s="1"/>
  <c r="F15" i="16" s="1" a="1"/>
  <c r="F15" i="16" s="1"/>
  <c r="F16" i="16" s="1" a="1"/>
  <c r="F16" i="16" s="1"/>
  <c r="F17" i="16" s="1" a="1"/>
  <c r="F17" i="16" s="1"/>
  <c r="F18" i="16" s="1" a="1"/>
  <c r="F18" i="16" s="1"/>
  <c r="F19" i="16" s="1" a="1"/>
  <c r="F19" i="16" s="1"/>
  <c r="F20" i="16" s="1" a="1"/>
  <c r="F20" i="16" s="1"/>
  <c r="F21" i="16" s="1" a="1"/>
  <c r="F21" i="16" s="1"/>
  <c r="F22" i="16" s="1" a="1"/>
  <c r="F22" i="16" s="1"/>
  <c r="F23" i="16" s="1" a="1"/>
  <c r="F23" i="16" s="1"/>
  <c r="F24" i="16" s="1" a="1"/>
  <c r="F24" i="16" s="1"/>
  <c r="F25" i="16" s="1" a="1"/>
  <c r="F25" i="16" s="1"/>
  <c r="F26" i="16" s="1" a="1"/>
  <c r="F26" i="16" s="1"/>
  <c r="F27" i="16" s="1" a="1"/>
  <c r="F27" i="16" s="1"/>
  <c r="F28" i="16" s="1" a="1"/>
  <c r="F28" i="16" s="1"/>
  <c r="F29" i="16" s="1" a="1"/>
  <c r="F29" i="16" s="1"/>
  <c r="F30" i="16" s="1" a="1"/>
  <c r="F30" i="16" s="1"/>
  <c r="F31" i="16" s="1" a="1"/>
  <c r="F31" i="16" s="1"/>
  <c r="F32" i="16" s="1" a="1"/>
  <c r="F32" i="16" s="1"/>
  <c r="F33" i="16" s="1" a="1"/>
  <c r="F33" i="16" s="1"/>
  <c r="F34" i="16" s="1" a="1"/>
  <c r="F34" i="16" s="1"/>
  <c r="F35" i="16" s="1" a="1"/>
  <c r="F35" i="16" s="1"/>
  <c r="F36" i="16" s="1" a="1"/>
  <c r="F36" i="16" s="1"/>
  <c r="F37" i="16" s="1" a="1"/>
  <c r="F37" i="16" s="1"/>
  <c r="F38" i="16" s="1" a="1"/>
  <c r="F38" i="16" s="1"/>
  <c r="F39" i="16" s="1" a="1"/>
  <c r="F39" i="16" s="1"/>
  <c r="F40" i="16" s="1" a="1"/>
  <c r="F40" i="16" s="1"/>
  <c r="F41" i="16" s="1" a="1"/>
  <c r="F41" i="16" s="1"/>
  <c r="F42" i="16" s="1" a="1"/>
  <c r="F42" i="16" s="1"/>
  <c r="F43" i="16" s="1" a="1"/>
  <c r="F43" i="16" s="1"/>
  <c r="F44" i="16" s="1" a="1"/>
  <c r="F44" i="16" s="1"/>
  <c r="F45" i="16" s="1" a="1"/>
  <c r="F45" i="16" s="1"/>
  <c r="F46" i="16" s="1" a="1"/>
  <c r="F46" i="16" s="1"/>
  <c r="F47" i="16" s="1" a="1"/>
  <c r="F47" i="16" s="1"/>
  <c r="F48" i="16" s="1" a="1"/>
  <c r="F48" i="16" s="1"/>
  <c r="F49" i="16" s="1" a="1"/>
  <c r="F49" i="16" s="1"/>
  <c r="F50" i="16" s="1" a="1"/>
  <c r="F50" i="16" s="1"/>
  <c r="F51" i="16" s="1" a="1"/>
  <c r="F51" i="16" s="1"/>
  <c r="F52" i="16" s="1" a="1"/>
  <c r="F52" i="16" s="1"/>
  <c r="F53" i="16" s="1" a="1"/>
  <c r="F53" i="16" s="1"/>
  <c r="F54" i="16" s="1" a="1"/>
  <c r="F54" i="16" s="1"/>
  <c r="F55" i="16" s="1" a="1"/>
  <c r="F55" i="16" s="1"/>
  <c r="F56" i="16" s="1" a="1"/>
  <c r="F56" i="16" s="1"/>
  <c r="F57" i="16" s="1" a="1"/>
  <c r="F57" i="16" s="1"/>
  <c r="F58" i="16" s="1" a="1"/>
  <c r="F58" i="16" s="1"/>
  <c r="F59" i="16" s="1" a="1"/>
  <c r="F59" i="16" s="1"/>
  <c r="F60" i="16" s="1" a="1"/>
  <c r="F60" i="16" s="1"/>
  <c r="F61" i="16" s="1" a="1"/>
  <c r="F61" i="16" s="1"/>
  <c r="F62" i="16" s="1" a="1"/>
  <c r="F62" i="16" s="1"/>
  <c r="F63" i="16" s="1" a="1"/>
  <c r="F63" i="16" s="1"/>
  <c r="F64" i="16" s="1" a="1"/>
  <c r="F64" i="16" s="1"/>
  <c r="F65" i="16" s="1" a="1"/>
  <c r="F65" i="16" s="1"/>
  <c r="F66" i="16" s="1" a="1"/>
  <c r="F66" i="16" s="1"/>
  <c r="F67" i="16" s="1" a="1"/>
  <c r="F67" i="16" s="1"/>
  <c r="F68" i="16" s="1" a="1"/>
  <c r="F68" i="16" s="1"/>
  <c r="F69" i="16" s="1" a="1"/>
  <c r="F69" i="16" s="1"/>
  <c r="F70" i="16" s="1" a="1"/>
  <c r="F70" i="16" s="1"/>
  <c r="F71" i="16" s="1" a="1"/>
  <c r="F71" i="16" s="1"/>
  <c r="F72" i="16" s="1" a="1"/>
  <c r="F72" i="16" s="1"/>
  <c r="F73" i="16" s="1" a="1"/>
  <c r="F73" i="16" s="1"/>
  <c r="F74" i="16" s="1" a="1"/>
  <c r="F74" i="16" s="1"/>
  <c r="F75" i="16" s="1" a="1"/>
  <c r="F75" i="16" s="1"/>
  <c r="F76" i="16" s="1" a="1"/>
  <c r="F76" i="16" s="1"/>
  <c r="F77" i="16" s="1" a="1"/>
  <c r="F77" i="16" s="1"/>
  <c r="F78" i="16" s="1" a="1"/>
  <c r="F78" i="16" s="1"/>
  <c r="F79" i="16" s="1" a="1"/>
  <c r="F79" i="16" s="1"/>
  <c r="F80" i="16" s="1" a="1"/>
  <c r="F80" i="16" s="1"/>
  <c r="F81" i="16" s="1" a="1"/>
  <c r="F81" i="16" s="1"/>
  <c r="F82" i="16" s="1" a="1"/>
  <c r="F82" i="16" s="1"/>
  <c r="F83" i="16" s="1" a="1"/>
  <c r="F83" i="16" s="1"/>
  <c r="F84" i="16" s="1" a="1"/>
  <c r="F84" i="16" s="1"/>
  <c r="F85" i="16" s="1" a="1"/>
  <c r="F85" i="16" s="1"/>
  <c r="F86" i="16" s="1" a="1"/>
  <c r="F86" i="16" s="1"/>
  <c r="F87" i="16" s="1" a="1"/>
  <c r="F87" i="16" s="1"/>
  <c r="F88" i="16" s="1" a="1"/>
  <c r="F88" i="16" s="1"/>
  <c r="F89" i="16" s="1" a="1"/>
  <c r="F89" i="16" s="1"/>
  <c r="F90" i="16" s="1" a="1"/>
  <c r="F90" i="16" s="1"/>
  <c r="F91" i="16" s="1" a="1"/>
  <c r="F91" i="16" s="1"/>
  <c r="F92" i="16" s="1" a="1"/>
  <c r="F92" i="16" s="1"/>
  <c r="F93" i="16" s="1" a="1"/>
  <c r="F93" i="16" s="1"/>
  <c r="F94" i="16" s="1" a="1"/>
  <c r="F94" i="16" s="1"/>
  <c r="F95" i="16" s="1" a="1"/>
  <c r="F95" i="16" s="1"/>
  <c r="F96" i="16" s="1" a="1"/>
  <c r="F96" i="16" s="1"/>
  <c r="F97" i="16" s="1" a="1"/>
  <c r="F97" i="16" s="1"/>
  <c r="F98" i="16" s="1" a="1"/>
  <c r="F98" i="16" s="1"/>
  <c r="F99" i="16" s="1" a="1"/>
  <c r="F99" i="16" s="1"/>
  <c r="F100" i="16" s="1" a="1"/>
  <c r="F100" i="16" s="1"/>
  <c r="F101" i="16" s="1" a="1"/>
  <c r="F101" i="16" s="1"/>
  <c r="F102" i="16" s="1" a="1"/>
  <c r="F102" i="16" s="1"/>
  <c r="F103" i="16" s="1" a="1"/>
  <c r="F103" i="16" s="1"/>
  <c r="F104" i="16" s="1" a="1"/>
  <c r="F104" i="16" s="1"/>
  <c r="F105" i="16" s="1" a="1"/>
  <c r="F105" i="16" s="1"/>
  <c r="F106" i="16" s="1" a="1"/>
  <c r="F106" i="16" s="1"/>
  <c r="F107" i="16" s="1" a="1"/>
  <c r="F107" i="16" s="1"/>
  <c r="F108" i="16" s="1" a="1"/>
  <c r="F108" i="16" s="1"/>
  <c r="F109" i="16" s="1" a="1"/>
  <c r="F109" i="16" s="1"/>
  <c r="F110" i="16" s="1" a="1"/>
  <c r="F110" i="16" s="1"/>
  <c r="F111" i="16" s="1" a="1"/>
  <c r="F111" i="16" s="1"/>
  <c r="F112" i="16" s="1" a="1"/>
  <c r="F112" i="16" s="1"/>
  <c r="F113" i="16" s="1" a="1"/>
  <c r="F113" i="16" s="1"/>
  <c r="F114" i="16" s="1" a="1"/>
  <c r="F114" i="16" s="1"/>
  <c r="F115" i="16" s="1" a="1"/>
  <c r="F115" i="16" s="1"/>
  <c r="F116" i="16" s="1" a="1"/>
  <c r="F116" i="16" s="1"/>
  <c r="F117" i="16" s="1" a="1"/>
  <c r="F117" i="16" s="1"/>
  <c r="F118" i="16" s="1" a="1"/>
  <c r="F118" i="16" s="1"/>
  <c r="F119" i="16" s="1" a="1"/>
  <c r="F119" i="16" s="1"/>
  <c r="F120" i="16" s="1" a="1"/>
  <c r="F120" i="16" s="1"/>
  <c r="F121" i="16" s="1" a="1"/>
  <c r="F121" i="16" s="1"/>
  <c r="F122" i="16" s="1" a="1"/>
  <c r="F122" i="16" s="1"/>
  <c r="F123" i="16" s="1" a="1"/>
  <c r="F123" i="16" s="1"/>
  <c r="F124" i="16" s="1" a="1"/>
  <c r="F124" i="16" s="1"/>
  <c r="F125" i="16" s="1" a="1"/>
  <c r="F125" i="16" s="1"/>
  <c r="F126" i="16" s="1" a="1"/>
  <c r="F126" i="16" s="1"/>
  <c r="F127" i="16" s="1" a="1"/>
  <c r="F127" i="16" s="1"/>
  <c r="F128" i="16" s="1" a="1"/>
  <c r="F128" i="16" s="1"/>
  <c r="F129" i="16" s="1" a="1"/>
  <c r="F129" i="16" s="1"/>
  <c r="F130" i="16" s="1" a="1"/>
  <c r="F130" i="16" s="1"/>
  <c r="F131" i="16" s="1" a="1"/>
  <c r="F131" i="16" s="1"/>
  <c r="F132" i="16" s="1" a="1"/>
  <c r="F132" i="16" s="1"/>
  <c r="F133" i="16" s="1" a="1"/>
  <c r="F133" i="16" s="1"/>
  <c r="F134" i="16" s="1" a="1"/>
  <c r="F134" i="16" s="1"/>
  <c r="F135" i="16" s="1" a="1"/>
  <c r="F135" i="16" s="1"/>
  <c r="F136" i="16" s="1" a="1"/>
  <c r="F136" i="16" s="1"/>
  <c r="F137" i="16" s="1" a="1"/>
  <c r="F137" i="16" s="1"/>
  <c r="F138" i="16" s="1" a="1"/>
  <c r="F138" i="16" s="1"/>
  <c r="F139" i="16" s="1" a="1"/>
  <c r="F139" i="16" s="1"/>
  <c r="F140" i="16" s="1" a="1"/>
  <c r="F140" i="16" s="1"/>
  <c r="F141" i="16" s="1" a="1"/>
  <c r="F141" i="16" s="1"/>
  <c r="F142" i="16" s="1" a="1"/>
  <c r="F142" i="16" s="1"/>
  <c r="F143" i="16" s="1" a="1"/>
  <c r="F143" i="16" s="1"/>
  <c r="F144" i="16" s="1" a="1"/>
  <c r="F144" i="16" s="1"/>
  <c r="F145" i="16" s="1" a="1"/>
  <c r="F145" i="16" s="1"/>
  <c r="F146" i="16" s="1" a="1"/>
  <c r="F146" i="16" s="1"/>
  <c r="F147" i="16" s="1" a="1"/>
  <c r="F147" i="16" s="1"/>
  <c r="F148" i="16" s="1" a="1"/>
  <c r="F148" i="16" s="1"/>
  <c r="F149" i="16" s="1" a="1"/>
  <c r="F149" i="16" s="1"/>
  <c r="F150" i="16" s="1" a="1"/>
  <c r="F150" i="16" s="1"/>
  <c r="F151" i="16" s="1" a="1"/>
  <c r="F151" i="16" s="1"/>
  <c r="F152" i="16" s="1" a="1"/>
  <c r="F152" i="16" s="1"/>
  <c r="F153" i="16" s="1" a="1"/>
  <c r="F153" i="16" s="1"/>
  <c r="F154" i="16" s="1" a="1"/>
  <c r="F154" i="16" s="1"/>
  <c r="F155" i="16" s="1" a="1"/>
  <c r="F155" i="16" s="1"/>
  <c r="F156" i="16" s="1" a="1"/>
  <c r="F156" i="16" s="1"/>
  <c r="F157" i="16" s="1" a="1"/>
  <c r="F157" i="16" s="1"/>
  <c r="F158" i="16" s="1" a="1"/>
  <c r="F158" i="16" s="1"/>
  <c r="F159" i="16" s="1" a="1"/>
  <c r="F159" i="16" s="1"/>
  <c r="F160" i="16" s="1" a="1"/>
  <c r="F160" i="16" s="1"/>
  <c r="F161" i="16" s="1" a="1"/>
  <c r="F161" i="16" s="1"/>
  <c r="F162" i="16" s="1" a="1"/>
  <c r="F162" i="16" s="1"/>
  <c r="F163" i="16" s="1" a="1"/>
  <c r="F163" i="16" s="1"/>
  <c r="F164" i="16" s="1" a="1"/>
  <c r="F164" i="16" s="1"/>
  <c r="F165" i="16" s="1" a="1"/>
  <c r="F165" i="16" s="1"/>
  <c r="F166" i="16" s="1" a="1"/>
  <c r="F166" i="16" s="1"/>
  <c r="F167" i="16" s="1" a="1"/>
  <c r="F167" i="16" s="1"/>
  <c r="F168" i="16" s="1" a="1"/>
  <c r="F168" i="16" s="1"/>
  <c r="F169" i="16" s="1" a="1"/>
  <c r="F169" i="16" s="1"/>
  <c r="F170" i="16" s="1" a="1"/>
  <c r="F170" i="16" s="1"/>
  <c r="F171" i="16" s="1" a="1"/>
  <c r="F171" i="16" s="1"/>
  <c r="F172" i="16" s="1" a="1"/>
  <c r="F172" i="16" s="1"/>
  <c r="F173" i="16" s="1" a="1"/>
  <c r="F173" i="16" s="1"/>
  <c r="F174" i="16" s="1" a="1"/>
  <c r="F174" i="16" s="1"/>
  <c r="F175" i="16" s="1" a="1"/>
  <c r="F175" i="16" s="1"/>
  <c r="F176" i="16" s="1" a="1"/>
  <c r="F176" i="16" s="1"/>
  <c r="F177" i="16" s="1" a="1"/>
  <c r="F177" i="16" s="1"/>
  <c r="F178" i="16" s="1" a="1"/>
  <c r="F178" i="16" s="1"/>
  <c r="F179" i="16" s="1" a="1"/>
  <c r="F179" i="16" s="1"/>
  <c r="F180" i="16" s="1" a="1"/>
  <c r="F180" i="16" s="1"/>
  <c r="F181" i="16" s="1" a="1"/>
  <c r="F181" i="16" s="1"/>
  <c r="F182" i="16" s="1" a="1"/>
  <c r="F182" i="16" s="1"/>
  <c r="F183" i="16" s="1" a="1"/>
  <c r="F183" i="16" s="1"/>
  <c r="F184" i="16" s="1" a="1"/>
  <c r="F184" i="16" s="1"/>
  <c r="F185" i="16" s="1" a="1"/>
  <c r="F185" i="16" s="1"/>
  <c r="F186" i="16" s="1" a="1"/>
  <c r="F186" i="16" s="1"/>
  <c r="F187" i="16" s="1" a="1"/>
  <c r="F187" i="16" s="1"/>
  <c r="F188" i="16" s="1" a="1"/>
  <c r="F188" i="16" s="1"/>
  <c r="F189" i="16" s="1" a="1"/>
  <c r="F189" i="16" s="1"/>
  <c r="F190" i="16" s="1" a="1"/>
  <c r="F190" i="16" s="1"/>
  <c r="F191" i="16" s="1" a="1"/>
  <c r="F191" i="16" s="1"/>
  <c r="F192" i="16" s="1" a="1"/>
  <c r="F192" i="16" s="1"/>
  <c r="F193" i="16" s="1" a="1"/>
  <c r="F193" i="16" s="1"/>
  <c r="F194" i="16" s="1" a="1"/>
  <c r="F194" i="16" s="1"/>
  <c r="F195" i="16" s="1" a="1"/>
  <c r="F195" i="16" s="1"/>
  <c r="F196" i="16" s="1" a="1"/>
  <c r="F196" i="16" s="1"/>
  <c r="F197" i="16" s="1" a="1"/>
  <c r="F197" i="16" s="1"/>
  <c r="F198" i="16" s="1" a="1"/>
  <c r="F198" i="16" s="1"/>
  <c r="F199" i="16" s="1" a="1"/>
  <c r="F199" i="16" s="1"/>
  <c r="F200" i="16" s="1" a="1"/>
  <c r="F200" i="16" s="1"/>
  <c r="F201" i="16" s="1" a="1"/>
  <c r="F201" i="16" s="1"/>
  <c r="F202" i="16" s="1" a="1"/>
  <c r="F202" i="16" s="1"/>
  <c r="F203" i="16" s="1" a="1"/>
  <c r="F203" i="16" s="1"/>
  <c r="F204" i="16" s="1" a="1"/>
  <c r="F204" i="16" s="1"/>
  <c r="F205" i="16" s="1" a="1"/>
  <c r="F205" i="16" s="1"/>
  <c r="F206" i="16" s="1" a="1"/>
  <c r="F206" i="16" s="1"/>
  <c r="F207" i="16" s="1" a="1"/>
  <c r="F207" i="16" s="1"/>
  <c r="F208" i="16" s="1" a="1"/>
  <c r="F208" i="16" s="1"/>
  <c r="F209" i="16" s="1" a="1"/>
  <c r="F209" i="16" s="1"/>
  <c r="F210" i="16" s="1" a="1"/>
  <c r="F210" i="16" s="1"/>
  <c r="F211" i="16" s="1" a="1"/>
  <c r="F211" i="16" s="1"/>
  <c r="F212" i="16" s="1" a="1"/>
  <c r="F212" i="16" s="1"/>
  <c r="F213" i="16" s="1" a="1"/>
  <c r="F213" i="16" s="1"/>
  <c r="F214" i="16" s="1" a="1"/>
  <c r="F214" i="16" s="1"/>
  <c r="F215" i="16" s="1" a="1"/>
  <c r="F215" i="16" s="1"/>
  <c r="F216" i="16" s="1" a="1"/>
  <c r="F216" i="16" s="1"/>
  <c r="F217" i="16" s="1" a="1"/>
  <c r="F217" i="16" s="1"/>
  <c r="F218" i="16" s="1" a="1"/>
  <c r="F218" i="16" s="1"/>
  <c r="F219" i="16" s="1" a="1"/>
  <c r="F219" i="16" s="1"/>
  <c r="F220" i="16" s="1" a="1"/>
  <c r="F220" i="16" s="1"/>
  <c r="F221" i="16" s="1" a="1"/>
  <c r="F221" i="16" s="1"/>
  <c r="F222" i="16" s="1" a="1"/>
  <c r="F222" i="16" s="1"/>
  <c r="F223" i="16" s="1" a="1"/>
  <c r="F223" i="16" s="1"/>
  <c r="F224" i="16" s="1" a="1"/>
  <c r="F224" i="16" s="1"/>
  <c r="F225" i="16" s="1" a="1"/>
  <c r="F225" i="16" s="1"/>
  <c r="F226" i="16" s="1" a="1"/>
  <c r="F226" i="16" s="1"/>
  <c r="F227" i="16" s="1" a="1"/>
  <c r="F227" i="16" s="1"/>
  <c r="F228" i="16" s="1" a="1"/>
  <c r="F228" i="16" s="1"/>
  <c r="F229" i="16" s="1" a="1"/>
  <c r="F229" i="16" s="1"/>
  <c r="F230" i="16" s="1" a="1"/>
  <c r="F230" i="16" s="1"/>
  <c r="F231" i="16" s="1" a="1"/>
  <c r="F231" i="16" s="1"/>
  <c r="F232" i="16" s="1" a="1"/>
  <c r="F232" i="16" s="1"/>
  <c r="F233" i="16" s="1" a="1"/>
  <c r="F233" i="16" s="1"/>
  <c r="F234" i="16" s="1" a="1"/>
  <c r="F234" i="16" s="1"/>
  <c r="F235" i="16" s="1" a="1"/>
  <c r="F235" i="16" s="1"/>
  <c r="F236" i="16" s="1" a="1"/>
  <c r="F236" i="16" s="1"/>
  <c r="F237" i="16" s="1" a="1"/>
  <c r="F237" i="16" s="1"/>
  <c r="F238" i="16" s="1" a="1"/>
  <c r="F238" i="16" s="1"/>
  <c r="F239" i="16" s="1" a="1"/>
  <c r="F239" i="16" s="1"/>
  <c r="F240" i="16" s="1" a="1"/>
  <c r="F240" i="16" s="1"/>
  <c r="F241" i="16" s="1" a="1"/>
  <c r="F241" i="16" s="1"/>
  <c r="F242" i="16" s="1" a="1"/>
  <c r="F242" i="16" s="1"/>
  <c r="F243" i="16" s="1" a="1"/>
  <c r="F243" i="16" s="1"/>
  <c r="F244" i="16" s="1" a="1"/>
  <c r="F244" i="16" s="1"/>
  <c r="F245" i="16" s="1" a="1"/>
  <c r="F245" i="16" s="1"/>
  <c r="F246" i="16" s="1" a="1"/>
  <c r="F246" i="16" s="1"/>
  <c r="F247" i="16" s="1" a="1"/>
  <c r="F247" i="16" s="1"/>
  <c r="F248" i="16" s="1" a="1"/>
  <c r="F248" i="16" s="1"/>
  <c r="F249" i="16" s="1" a="1"/>
  <c r="F249" i="16" s="1"/>
  <c r="F250" i="16" s="1" a="1"/>
  <c r="F250" i="16" s="1"/>
  <c r="G2" i="16" s="1" a="1"/>
  <c r="G2" i="16" s="1"/>
  <c r="A207" i="16" a="1"/>
  <c r="A207" i="16" s="1"/>
  <c r="A208" i="16" s="1" a="1"/>
  <c r="A208" i="16" s="1"/>
  <c r="A209" i="16" s="1" a="1"/>
  <c r="A209" i="16" s="1"/>
  <c r="A210" i="16" s="1" a="1"/>
  <c r="A210" i="16" s="1"/>
  <c r="A211" i="16" s="1" a="1"/>
  <c r="A211" i="16" s="1"/>
  <c r="A212" i="16" s="1" a="1"/>
  <c r="A212" i="16" s="1"/>
  <c r="A213" i="16" s="1" a="1"/>
  <c r="A213" i="16" s="1"/>
  <c r="A214" i="16" s="1" a="1"/>
  <c r="A214" i="16" s="1"/>
  <c r="A215" i="16" s="1" a="1"/>
  <c r="A215" i="16" s="1"/>
  <c r="A216" i="16" s="1" a="1"/>
  <c r="A216" i="16" s="1"/>
  <c r="A217" i="16" s="1" a="1"/>
  <c r="A217" i="16" s="1"/>
  <c r="A218" i="16" s="1" a="1"/>
  <c r="A218" i="16" s="1"/>
  <c r="A219" i="16" s="1" a="1"/>
  <c r="A219" i="16" s="1"/>
  <c r="A220" i="16" s="1" a="1"/>
  <c r="A220" i="16" s="1"/>
  <c r="J9" i="16" l="1" a="1"/>
  <c r="J9" i="16" s="1"/>
  <c r="J10" i="16" s="1" a="1"/>
  <c r="J10" i="16" s="1"/>
  <c r="A221" i="16" a="1"/>
  <c r="A221" i="16" s="1"/>
  <c r="J11" i="16" l="1" a="1"/>
  <c r="J11" i="16" s="1"/>
  <c r="J12" i="16" s="1" a="1"/>
  <c r="J12" i="16" s="1"/>
  <c r="J13" i="16" s="1" a="1"/>
  <c r="J13" i="16" s="1"/>
  <c r="J14" i="16" s="1" a="1"/>
  <c r="J14" i="16" s="1"/>
  <c r="J15" i="16" s="1" a="1"/>
  <c r="J15" i="16" s="1"/>
  <c r="A222" i="16" a="1"/>
  <c r="A222" i="16" s="1"/>
  <c r="J16" i="16" l="1" a="1"/>
  <c r="J16" i="16" s="1"/>
  <c r="J17" i="16" s="1" a="1"/>
  <c r="J17" i="16" s="1"/>
  <c r="J18" i="16" s="1" a="1"/>
  <c r="J18" i="16" s="1"/>
  <c r="J19" i="16" s="1" a="1"/>
  <c r="J19" i="16" s="1"/>
  <c r="J20" i="16" s="1" a="1"/>
  <c r="J20" i="16" s="1"/>
  <c r="J21" i="16" s="1" a="1"/>
  <c r="J21" i="16" s="1"/>
  <c r="J22" i="16" s="1" a="1"/>
  <c r="J22" i="16" s="1"/>
  <c r="J23" i="16" s="1" a="1"/>
  <c r="J23" i="16" s="1"/>
  <c r="J24" i="16" s="1" a="1"/>
  <c r="J24" i="16" s="1"/>
  <c r="J25" i="16" s="1" a="1"/>
  <c r="J25" i="16" s="1"/>
  <c r="J26" i="16" s="1" a="1"/>
  <c r="J26" i="16" s="1"/>
  <c r="J27" i="16" s="1" a="1"/>
  <c r="J27" i="16" s="1"/>
  <c r="J28" i="16" s="1" a="1"/>
  <c r="J28" i="16" s="1"/>
  <c r="J29" i="16" s="1" a="1"/>
  <c r="J29" i="16" s="1"/>
  <c r="J30" i="16" s="1" a="1"/>
  <c r="J30" i="16" s="1"/>
  <c r="J31" i="16" s="1" a="1"/>
  <c r="J31" i="16" s="1"/>
  <c r="J32" i="16" s="1" a="1"/>
  <c r="J32" i="16" s="1"/>
  <c r="J33" i="16" s="1" a="1"/>
  <c r="J33" i="16" s="1"/>
  <c r="J34" i="16" s="1" a="1"/>
  <c r="J34" i="16" s="1"/>
  <c r="J35" i="16" s="1" a="1"/>
  <c r="J35" i="16" s="1"/>
  <c r="J36" i="16" s="1" a="1"/>
  <c r="J36" i="16" s="1"/>
  <c r="J37" i="16" s="1" a="1"/>
  <c r="J37" i="16" s="1"/>
  <c r="J38" i="16" s="1" a="1"/>
  <c r="J38" i="16" s="1"/>
  <c r="J39" i="16" s="1" a="1"/>
  <c r="J39" i="16" s="1"/>
  <c r="J40" i="16" s="1" a="1"/>
  <c r="J40" i="16" s="1"/>
  <c r="J41" i="16" s="1" a="1"/>
  <c r="J41" i="16" s="1"/>
  <c r="J42" i="16" s="1" a="1"/>
  <c r="J42" i="16" s="1"/>
  <c r="J43" i="16" s="1" a="1"/>
  <c r="J43" i="16" s="1"/>
  <c r="J44" i="16" s="1" a="1"/>
  <c r="J44" i="16" s="1"/>
  <c r="J45" i="16" s="1" a="1"/>
  <c r="J45" i="16" s="1"/>
  <c r="J46" i="16" s="1" a="1"/>
  <c r="J46" i="16" s="1"/>
  <c r="J47" i="16" s="1" a="1"/>
  <c r="J47" i="16" s="1"/>
  <c r="J48" i="16" s="1" a="1"/>
  <c r="J48" i="16" s="1"/>
  <c r="J49" i="16" s="1" a="1"/>
  <c r="J49" i="16" s="1"/>
  <c r="J50" i="16" s="1" a="1"/>
  <c r="J50" i="16" s="1"/>
  <c r="J51" i="16" s="1" a="1"/>
  <c r="J51" i="16" s="1"/>
  <c r="J52" i="16" s="1" a="1"/>
  <c r="J52" i="16" s="1"/>
  <c r="J53" i="16" s="1" a="1"/>
  <c r="J53" i="16" s="1"/>
  <c r="J54" i="16" s="1" a="1"/>
  <c r="J54" i="16" s="1"/>
  <c r="J55" i="16" s="1" a="1"/>
  <c r="J55" i="16" s="1"/>
  <c r="J56" i="16" s="1" a="1"/>
  <c r="J56" i="16" s="1"/>
  <c r="J57" i="16" s="1" a="1"/>
  <c r="J57" i="16" s="1"/>
  <c r="J58" i="16" s="1" a="1"/>
  <c r="J58" i="16" s="1"/>
  <c r="J59" i="16" s="1" a="1"/>
  <c r="J59" i="16" s="1"/>
  <c r="J60" i="16" s="1" a="1"/>
  <c r="J60" i="16" s="1"/>
  <c r="J61" i="16" s="1" a="1"/>
  <c r="J61" i="16" s="1"/>
  <c r="J62" i="16" s="1" a="1"/>
  <c r="J62" i="16" s="1"/>
  <c r="J63" i="16" s="1" a="1"/>
  <c r="J63" i="16" s="1"/>
  <c r="J64" i="16" s="1" a="1"/>
  <c r="J64" i="16" s="1"/>
  <c r="J65" i="16" s="1" a="1"/>
  <c r="J65" i="16" s="1"/>
  <c r="J66" i="16" s="1" a="1"/>
  <c r="J66" i="16" s="1"/>
  <c r="J67" i="16" s="1" a="1"/>
  <c r="J67" i="16" s="1"/>
  <c r="J68" i="16" s="1" a="1"/>
  <c r="J68" i="16" s="1"/>
  <c r="J69" i="16" s="1" a="1"/>
  <c r="J69" i="16" s="1"/>
  <c r="J70" i="16" s="1" a="1"/>
  <c r="J70" i="16" s="1"/>
  <c r="J71" i="16" s="1" a="1"/>
  <c r="J71" i="16" s="1"/>
  <c r="J72" i="16" s="1" a="1"/>
  <c r="J72" i="16" s="1"/>
  <c r="J73" i="16" s="1" a="1"/>
  <c r="J73" i="16" s="1"/>
  <c r="J74" i="16" s="1" a="1"/>
  <c r="J74" i="16" s="1"/>
  <c r="J75" i="16" s="1" a="1"/>
  <c r="J75" i="16" s="1"/>
  <c r="J76" i="16" s="1" a="1"/>
  <c r="J76" i="16" s="1"/>
  <c r="J77" i="16" s="1" a="1"/>
  <c r="J77" i="16" s="1"/>
  <c r="J78" i="16" s="1" a="1"/>
  <c r="J78" i="16" s="1"/>
  <c r="J79" i="16" s="1" a="1"/>
  <c r="J79" i="16" s="1"/>
  <c r="J80" i="16" s="1" a="1"/>
  <c r="J80" i="16" s="1"/>
  <c r="J81" i="16" s="1" a="1"/>
  <c r="J81" i="16" s="1"/>
  <c r="J82" i="16" s="1" a="1"/>
  <c r="J82" i="16" s="1"/>
  <c r="J83" i="16" s="1" a="1"/>
  <c r="J83" i="16" s="1"/>
  <c r="J84" i="16" s="1" a="1"/>
  <c r="J84" i="16" s="1"/>
  <c r="J85" i="16" s="1" a="1"/>
  <c r="J85" i="16" s="1"/>
  <c r="J86" i="16" s="1" a="1"/>
  <c r="J86" i="16" s="1"/>
  <c r="J87" i="16" s="1" a="1"/>
  <c r="J87" i="16" s="1"/>
  <c r="J88" i="16" s="1" a="1"/>
  <c r="J88" i="16" s="1"/>
  <c r="J89" i="16" s="1" a="1"/>
  <c r="J89" i="16" s="1"/>
  <c r="J90" i="16" s="1" a="1"/>
  <c r="J90" i="16" s="1"/>
  <c r="J91" i="16" s="1" a="1"/>
  <c r="J91" i="16" s="1"/>
  <c r="J92" i="16" s="1" a="1"/>
  <c r="J92" i="16" s="1"/>
  <c r="J93" i="16" s="1" a="1"/>
  <c r="J93" i="16" s="1"/>
  <c r="J94" i="16" s="1" a="1"/>
  <c r="J94" i="16" s="1"/>
  <c r="J95" i="16" s="1" a="1"/>
  <c r="J95" i="16" s="1"/>
  <c r="J96" i="16" s="1" a="1"/>
  <c r="J96" i="16" s="1"/>
  <c r="J97" i="16" s="1" a="1"/>
  <c r="J97" i="16" s="1"/>
  <c r="J98" i="16" s="1" a="1"/>
  <c r="J98" i="16" s="1"/>
  <c r="J99" i="16" s="1" a="1"/>
  <c r="J99" i="16" s="1"/>
  <c r="J100" i="16" s="1" a="1"/>
  <c r="J100" i="16" s="1"/>
  <c r="J101" i="16" s="1" a="1"/>
  <c r="J101" i="16" s="1"/>
  <c r="J102" i="16" s="1" a="1"/>
  <c r="J102" i="16" s="1"/>
  <c r="J103" i="16" s="1" a="1"/>
  <c r="J103" i="16" s="1"/>
  <c r="J104" i="16" s="1" a="1"/>
  <c r="J104" i="16" s="1"/>
  <c r="J105" i="16" s="1" a="1"/>
  <c r="J105" i="16" s="1"/>
  <c r="J106" i="16" s="1" a="1"/>
  <c r="J106" i="16" s="1"/>
  <c r="J107" i="16" s="1" a="1"/>
  <c r="J107" i="16" s="1"/>
  <c r="J108" i="16" s="1" a="1"/>
  <c r="J108" i="16" s="1"/>
  <c r="J109" i="16" s="1" a="1"/>
  <c r="J109" i="16" s="1"/>
  <c r="J110" i="16" s="1" a="1"/>
  <c r="J110" i="16" s="1"/>
  <c r="J111" i="16" s="1" a="1"/>
  <c r="J111" i="16" s="1"/>
  <c r="J112" i="16" s="1" a="1"/>
  <c r="J112" i="16" s="1"/>
  <c r="J113" i="16" s="1" a="1"/>
  <c r="J113" i="16" s="1"/>
  <c r="J114" i="16" s="1" a="1"/>
  <c r="J114" i="16" s="1"/>
  <c r="J115" i="16" s="1" a="1"/>
  <c r="J115" i="16" s="1"/>
  <c r="J116" i="16" s="1" a="1"/>
  <c r="J116" i="16" s="1"/>
  <c r="J117" i="16" s="1" a="1"/>
  <c r="J117" i="16" s="1"/>
  <c r="J118" i="16" s="1" a="1"/>
  <c r="J118" i="16" s="1"/>
  <c r="J119" i="16" s="1" a="1"/>
  <c r="J119" i="16" s="1"/>
  <c r="J120" i="16" s="1" a="1"/>
  <c r="J120" i="16" s="1"/>
  <c r="J121" i="16" s="1" a="1"/>
  <c r="J121" i="16" s="1"/>
  <c r="J122" i="16" s="1" a="1"/>
  <c r="J122" i="16" s="1"/>
  <c r="J123" i="16" s="1" a="1"/>
  <c r="J123" i="16" s="1"/>
  <c r="J124" i="16" s="1" a="1"/>
  <c r="J124" i="16" s="1"/>
  <c r="J125" i="16" s="1" a="1"/>
  <c r="J125" i="16" s="1"/>
  <c r="J126" i="16" s="1" a="1"/>
  <c r="J126" i="16" s="1"/>
  <c r="J127" i="16" s="1" a="1"/>
  <c r="J127" i="16" s="1"/>
  <c r="J128" i="16" s="1" a="1"/>
  <c r="J128" i="16" s="1"/>
  <c r="J129" i="16" s="1" a="1"/>
  <c r="J129" i="16" s="1"/>
  <c r="J130" i="16" s="1" a="1"/>
  <c r="J130" i="16" s="1"/>
  <c r="J131" i="16" s="1" a="1"/>
  <c r="J131" i="16" s="1"/>
  <c r="J132" i="16" s="1" a="1"/>
  <c r="J132" i="16" s="1"/>
  <c r="J133" i="16" s="1" a="1"/>
  <c r="J133" i="16" s="1"/>
  <c r="J134" i="16" s="1" a="1"/>
  <c r="J134" i="16" s="1"/>
  <c r="J135" i="16" s="1" a="1"/>
  <c r="J135" i="16" s="1"/>
  <c r="J136" i="16" s="1" a="1"/>
  <c r="J136" i="16" s="1"/>
  <c r="J137" i="16" s="1" a="1"/>
  <c r="J137" i="16" s="1"/>
  <c r="J138" i="16" s="1" a="1"/>
  <c r="J138" i="16" s="1"/>
  <c r="J139" i="16" s="1" a="1"/>
  <c r="J139" i="16" s="1"/>
  <c r="J140" i="16" s="1" a="1"/>
  <c r="J140" i="16" s="1"/>
  <c r="J141" i="16" s="1" a="1"/>
  <c r="J141" i="16" s="1"/>
  <c r="J142" i="16" s="1" a="1"/>
  <c r="J142" i="16" s="1"/>
  <c r="J143" i="16" s="1" a="1"/>
  <c r="J143" i="16" s="1"/>
  <c r="J144" i="16" s="1" a="1"/>
  <c r="J144" i="16" s="1"/>
  <c r="J145" i="16" s="1" a="1"/>
  <c r="J145" i="16" s="1"/>
  <c r="J146" i="16" s="1" a="1"/>
  <c r="J146" i="16" s="1"/>
  <c r="J147" i="16" s="1" a="1"/>
  <c r="J147" i="16" s="1"/>
  <c r="J148" i="16" s="1" a="1"/>
  <c r="J148" i="16" s="1"/>
  <c r="J149" i="16" s="1" a="1"/>
  <c r="J149" i="16" s="1"/>
  <c r="J150" i="16" s="1" a="1"/>
  <c r="J150" i="16" s="1"/>
  <c r="J151" i="16" s="1" a="1"/>
  <c r="J151" i="16" s="1"/>
  <c r="J152" i="16" s="1" a="1"/>
  <c r="J152" i="16" s="1"/>
  <c r="J153" i="16" s="1" a="1"/>
  <c r="J153" i="16" s="1"/>
  <c r="J154" i="16" s="1" a="1"/>
  <c r="J154" i="16" s="1"/>
  <c r="J155" i="16" s="1" a="1"/>
  <c r="J155" i="16" s="1"/>
  <c r="J156" i="16" s="1" a="1"/>
  <c r="J156" i="16" s="1"/>
  <c r="J157" i="16" s="1" a="1"/>
  <c r="J157" i="16" s="1"/>
  <c r="J158" i="16" s="1" a="1"/>
  <c r="J158" i="16" s="1"/>
  <c r="J159" i="16" s="1" a="1"/>
  <c r="J159" i="16" s="1"/>
  <c r="J160" i="16" s="1" a="1"/>
  <c r="J160" i="16" s="1"/>
  <c r="J161" i="16" s="1" a="1"/>
  <c r="J161" i="16" s="1"/>
  <c r="J162" i="16" s="1" a="1"/>
  <c r="J162" i="16" s="1"/>
  <c r="J163" i="16" s="1" a="1"/>
  <c r="J163" i="16" s="1"/>
  <c r="J164" i="16" s="1" a="1"/>
  <c r="J164" i="16" s="1"/>
  <c r="J165" i="16" s="1" a="1"/>
  <c r="J165" i="16" s="1"/>
  <c r="J166" i="16" s="1" a="1"/>
  <c r="J166" i="16" s="1"/>
  <c r="J167" i="16" s="1" a="1"/>
  <c r="J167" i="16" s="1"/>
  <c r="J168" i="16" s="1" a="1"/>
  <c r="J168" i="16" s="1"/>
  <c r="J169" i="16" s="1" a="1"/>
  <c r="J169" i="16" s="1"/>
  <c r="J170" i="16" s="1" a="1"/>
  <c r="J170" i="16" s="1"/>
  <c r="J171" i="16" s="1" a="1"/>
  <c r="J171" i="16" s="1"/>
  <c r="J172" i="16" s="1" a="1"/>
  <c r="J172" i="16" s="1"/>
  <c r="J173" i="16" s="1" a="1"/>
  <c r="J173" i="16" s="1"/>
  <c r="J174" i="16" s="1" a="1"/>
  <c r="J174" i="16" s="1"/>
  <c r="J175" i="16" s="1" a="1"/>
  <c r="J175" i="16" s="1"/>
  <c r="J176" i="16" s="1" a="1"/>
  <c r="J176" i="16" s="1"/>
  <c r="J177" i="16" s="1" a="1"/>
  <c r="J177" i="16" s="1"/>
  <c r="J178" i="16" s="1" a="1"/>
  <c r="J178" i="16" s="1"/>
  <c r="J179" i="16" s="1" a="1"/>
  <c r="J179" i="16" s="1"/>
  <c r="J180" i="16" s="1" a="1"/>
  <c r="J180" i="16" s="1"/>
  <c r="J181" i="16" s="1" a="1"/>
  <c r="J181" i="16" s="1"/>
  <c r="J182" i="16" s="1" a="1"/>
  <c r="J182" i="16" s="1"/>
  <c r="J183" i="16" s="1" a="1"/>
  <c r="J183" i="16" s="1"/>
  <c r="J184" i="16" s="1" a="1"/>
  <c r="J184" i="16" s="1"/>
  <c r="J185" i="16" s="1" a="1"/>
  <c r="J185" i="16" s="1"/>
  <c r="J186" i="16" s="1" a="1"/>
  <c r="J186" i="16" s="1"/>
  <c r="J187" i="16" s="1" a="1"/>
  <c r="J187" i="16" s="1"/>
  <c r="J188" i="16" s="1" a="1"/>
  <c r="J188" i="16" s="1"/>
  <c r="J189" i="16" s="1" a="1"/>
  <c r="J189" i="16" s="1"/>
  <c r="J190" i="16" s="1" a="1"/>
  <c r="J190" i="16" s="1"/>
  <c r="J191" i="16" s="1" a="1"/>
  <c r="J191" i="16" s="1"/>
  <c r="J192" i="16" s="1" a="1"/>
  <c r="J192" i="16" s="1"/>
  <c r="J193" i="16" s="1" a="1"/>
  <c r="J193" i="16" s="1"/>
  <c r="J194" i="16" s="1" a="1"/>
  <c r="J194" i="16" s="1"/>
  <c r="J195" i="16" s="1" a="1"/>
  <c r="J195" i="16" s="1"/>
  <c r="J196" i="16" s="1" a="1"/>
  <c r="J196" i="16" s="1"/>
  <c r="J197" i="16" s="1" a="1"/>
  <c r="J197" i="16" s="1"/>
  <c r="J198" i="16" s="1" a="1"/>
  <c r="J198" i="16" s="1"/>
  <c r="J199" i="16" s="1" a="1"/>
  <c r="J199" i="16" s="1"/>
  <c r="J200" i="16" s="1" a="1"/>
  <c r="J200" i="16" s="1"/>
  <c r="J201" i="16" s="1" a="1"/>
  <c r="J201" i="16" s="1"/>
  <c r="J202" i="16" s="1" a="1"/>
  <c r="J202" i="16" s="1"/>
  <c r="J203" i="16" s="1" a="1"/>
  <c r="J203" i="16" s="1"/>
  <c r="J204" i="16" s="1" a="1"/>
  <c r="J204" i="16" s="1"/>
  <c r="J205" i="16" s="1" a="1"/>
  <c r="J205" i="16" s="1"/>
  <c r="J206" i="16" s="1" a="1"/>
  <c r="J206" i="16" s="1"/>
  <c r="J207" i="16" s="1" a="1"/>
  <c r="J207" i="16" s="1"/>
  <c r="J208" i="16" s="1" a="1"/>
  <c r="J208" i="16" s="1"/>
  <c r="J209" i="16" s="1" a="1"/>
  <c r="J209" i="16" s="1"/>
  <c r="J210" i="16" s="1" a="1"/>
  <c r="J210" i="16" s="1"/>
  <c r="J211" i="16" s="1" a="1"/>
  <c r="J211" i="16" s="1"/>
  <c r="J212" i="16" s="1" a="1"/>
  <c r="J212" i="16" s="1"/>
  <c r="J213" i="16" s="1" a="1"/>
  <c r="J213" i="16" s="1"/>
  <c r="J214" i="16" s="1" a="1"/>
  <c r="J214" i="16" s="1"/>
  <c r="J215" i="16" s="1" a="1"/>
  <c r="J215" i="16" s="1"/>
  <c r="J216" i="16" s="1" a="1"/>
  <c r="J216" i="16" s="1"/>
  <c r="J217" i="16" s="1" a="1"/>
  <c r="J217" i="16" s="1"/>
  <c r="J218" i="16" s="1" a="1"/>
  <c r="J218" i="16" s="1"/>
  <c r="J219" i="16" s="1" a="1"/>
  <c r="J219" i="16" s="1"/>
  <c r="J220" i="16" s="1" a="1"/>
  <c r="J220" i="16" s="1"/>
  <c r="J221" i="16" s="1" a="1"/>
  <c r="J221" i="16" s="1"/>
  <c r="J222" i="16" s="1" a="1"/>
  <c r="J222" i="16" s="1"/>
  <c r="J223" i="16" s="1" a="1"/>
  <c r="J223" i="16" s="1"/>
  <c r="J224" i="16" s="1" a="1"/>
  <c r="J224" i="16" s="1"/>
  <c r="J225" i="16" s="1" a="1"/>
  <c r="J225" i="16" s="1"/>
  <c r="J226" i="16" s="1" a="1"/>
  <c r="J226" i="16" s="1"/>
  <c r="J227" i="16" s="1" a="1"/>
  <c r="J227" i="16" s="1"/>
  <c r="J228" i="16" s="1" a="1"/>
  <c r="J228" i="16" s="1"/>
  <c r="J229" i="16" s="1" a="1"/>
  <c r="J229" i="16" s="1"/>
  <c r="J230" i="16" s="1" a="1"/>
  <c r="J230" i="16" s="1"/>
  <c r="J231" i="16" s="1" a="1"/>
  <c r="J231" i="16" s="1"/>
  <c r="J232" i="16" s="1" a="1"/>
  <c r="J232" i="16" s="1"/>
  <c r="J233" i="16" s="1" a="1"/>
  <c r="J233" i="16" s="1"/>
  <c r="J234" i="16" s="1" a="1"/>
  <c r="J234" i="16" s="1"/>
  <c r="J235" i="16" s="1" a="1"/>
  <c r="J235" i="16" s="1"/>
  <c r="J236" i="16" s="1" a="1"/>
  <c r="J236" i="16" s="1"/>
  <c r="J237" i="16" s="1" a="1"/>
  <c r="J237" i="16" s="1"/>
  <c r="J238" i="16" s="1" a="1"/>
  <c r="J238" i="16" s="1"/>
  <c r="J239" i="16" s="1" a="1"/>
  <c r="J239" i="16" s="1"/>
  <c r="J240" i="16" s="1" a="1"/>
  <c r="J240" i="16" s="1"/>
  <c r="J241" i="16" s="1" a="1"/>
  <c r="J241" i="16" s="1"/>
  <c r="J242" i="16" s="1" a="1"/>
  <c r="J242" i="16" s="1"/>
  <c r="J243" i="16" s="1" a="1"/>
  <c r="J243" i="16" s="1"/>
  <c r="J244" i="16" s="1" a="1"/>
  <c r="J244" i="16" s="1"/>
  <c r="J245" i="16" s="1" a="1"/>
  <c r="J245" i="16" s="1"/>
  <c r="J246" i="16" s="1" a="1"/>
  <c r="J246" i="16" s="1"/>
  <c r="J247" i="16" s="1" a="1"/>
  <c r="J247" i="16" s="1"/>
  <c r="J248" i="16" s="1" a="1"/>
  <c r="J248" i="16" s="1"/>
  <c r="J249" i="16" s="1" a="1"/>
  <c r="J249" i="16" s="1"/>
  <c r="J250" i="16" s="1" a="1"/>
  <c r="J250" i="16" s="1"/>
  <c r="K2" i="16" s="1" a="1"/>
  <c r="K2" i="16" s="1"/>
  <c r="A223" i="16" a="1"/>
  <c r="A223" i="16" s="1"/>
  <c r="A224" i="16" l="1" a="1"/>
  <c r="A224" i="16" s="1"/>
  <c r="A225" i="16" s="1" a="1"/>
  <c r="A225" i="16" s="1"/>
  <c r="A226" i="16" l="1" a="1"/>
  <c r="A226" i="16" s="1"/>
  <c r="A227" i="16" s="1" a="1"/>
  <c r="A227" i="16" s="1"/>
  <c r="A228" i="16" s="1" a="1"/>
  <c r="A228" i="16" s="1"/>
  <c r="A229" i="16" s="1" a="1"/>
  <c r="A229" i="16" s="1"/>
  <c r="A230" i="16" s="1" a="1"/>
  <c r="A230" i="16" s="1"/>
  <c r="A231" i="16" s="1" a="1"/>
  <c r="A231" i="16" s="1"/>
  <c r="A232" i="16" s="1" a="1"/>
  <c r="A232" i="16" s="1"/>
  <c r="A233" i="16" s="1" a="1"/>
  <c r="A233" i="16" s="1"/>
  <c r="A234" i="16" s="1" a="1"/>
  <c r="A234" i="16" s="1"/>
  <c r="A235" i="16" s="1" a="1"/>
  <c r="A235" i="16" s="1"/>
  <c r="A236" i="16" s="1" a="1"/>
  <c r="A236" i="16" s="1"/>
  <c r="A237" i="16" s="1" a="1"/>
  <c r="A237" i="16" s="1"/>
  <c r="A238" i="16" s="1" a="1"/>
  <c r="A238" i="16" s="1"/>
  <c r="A239" i="16" s="1" a="1"/>
  <c r="A239" i="16" s="1"/>
  <c r="A240" i="16" s="1" a="1"/>
  <c r="A240" i="16" s="1"/>
  <c r="B4" i="16" l="1" a="1"/>
  <c r="B4" i="16" s="1"/>
  <c r="B5" i="16" l="1" a="1"/>
  <c r="B5" i="16" s="1"/>
  <c r="B6" i="16" l="1" a="1"/>
  <c r="B6" i="16" s="1"/>
  <c r="B7" i="16" l="1" a="1"/>
  <c r="B7" i="16" s="1"/>
  <c r="B8" i="16" l="1" a="1"/>
  <c r="B8" i="16" s="1"/>
  <c r="B9" i="16" s="1" a="1"/>
  <c r="B9" i="16" s="1"/>
  <c r="B10" i="16" s="1" a="1"/>
  <c r="B10" i="16" s="1"/>
  <c r="B11" i="16" s="1" a="1"/>
  <c r="B11" i="16" s="1"/>
  <c r="B12" i="16" s="1" a="1"/>
  <c r="B12" i="16" s="1"/>
  <c r="B13" i="16" s="1" a="1"/>
  <c r="B13" i="16" s="1"/>
  <c r="B14" i="16" s="1" a="1"/>
  <c r="B14" i="16" s="1"/>
  <c r="B15" i="16" s="1" a="1"/>
  <c r="B15" i="16" s="1"/>
  <c r="B16" i="16" s="1" a="1"/>
  <c r="B16" i="16" s="1"/>
  <c r="B17" i="16" s="1" a="1"/>
  <c r="B17" i="16" s="1"/>
  <c r="B18" i="16" s="1" a="1"/>
  <c r="B18" i="16" s="1"/>
  <c r="B19" i="16" s="1" a="1"/>
  <c r="B19" i="16" s="1"/>
  <c r="B20" i="16" s="1" a="1"/>
  <c r="B20" i="16" s="1"/>
  <c r="B21" i="16" s="1" a="1"/>
  <c r="B21" i="16" s="1"/>
  <c r="B22" i="16" s="1" a="1"/>
  <c r="B22" i="16" s="1"/>
  <c r="B23" i="16" s="1" a="1"/>
  <c r="B23" i="16" s="1"/>
  <c r="B24" i="16" s="1" a="1"/>
  <c r="B24" i="16" s="1"/>
  <c r="B25" i="16" s="1" a="1"/>
  <c r="B25" i="16" s="1"/>
  <c r="B26" i="16" s="1" a="1"/>
  <c r="B26" i="16" s="1"/>
  <c r="B27" i="16" s="1" a="1"/>
  <c r="B27" i="16" s="1"/>
  <c r="B28" i="16" s="1" a="1"/>
  <c r="B28" i="16" s="1"/>
  <c r="B29" i="16" s="1" a="1"/>
  <c r="B29" i="16" s="1"/>
  <c r="B30" i="16" s="1" a="1"/>
  <c r="B30" i="16" s="1"/>
  <c r="B31" i="16" s="1" a="1"/>
  <c r="B31" i="16" s="1"/>
  <c r="B32" i="16" s="1" a="1"/>
  <c r="B32" i="16" s="1"/>
  <c r="B33" i="16" s="1" a="1"/>
  <c r="B33" i="16" s="1"/>
  <c r="B34" i="16" s="1" a="1"/>
  <c r="B34" i="16" s="1"/>
  <c r="B35" i="16" s="1" a="1"/>
  <c r="B35" i="16" s="1"/>
  <c r="B36" i="16" s="1" a="1"/>
  <c r="B36" i="16" s="1"/>
  <c r="B37" i="16" s="1" a="1"/>
  <c r="B37" i="16" s="1"/>
  <c r="B38" i="16" s="1" a="1"/>
  <c r="B38" i="16" s="1"/>
  <c r="B39" i="16" s="1" a="1"/>
  <c r="B39" i="16" s="1"/>
  <c r="B40" i="16" s="1" a="1"/>
  <c r="B40" i="16" s="1"/>
  <c r="C2" i="16" s="1" a="1"/>
  <c r="C7" i="16" l="1"/>
  <c r="C33" i="16"/>
  <c r="C22" i="16"/>
  <c r="C20" i="16"/>
  <c r="C40" i="16"/>
  <c r="C34" i="16"/>
  <c r="C18" i="16"/>
  <c r="C8" i="16"/>
  <c r="C36" i="16"/>
  <c r="C15" i="16"/>
  <c r="C4" i="16"/>
  <c r="C6" i="16"/>
  <c r="C10" i="16"/>
  <c r="C11" i="16"/>
  <c r="C30" i="16"/>
  <c r="C24" i="16"/>
  <c r="C17" i="16"/>
  <c r="C37" i="16"/>
  <c r="C31" i="16"/>
  <c r="C5" i="16"/>
  <c r="C26" i="16"/>
  <c r="C27" i="16"/>
  <c r="C38" i="16"/>
  <c r="C25" i="16"/>
  <c r="C12" i="16"/>
  <c r="C14" i="16"/>
  <c r="C23" i="16"/>
  <c r="C19" i="16"/>
  <c r="C21" i="16"/>
  <c r="C35" i="16"/>
  <c r="C13" i="16"/>
  <c r="C3" i="16"/>
  <c r="C16" i="16"/>
  <c r="C29" i="16"/>
  <c r="C32" i="16"/>
  <c r="C2" i="16"/>
  <c r="C9" i="16"/>
  <c r="C39" i="16"/>
  <c r="C28"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<sst xmlns="http://schemas.openxmlformats.org/spreadsheetml/2006/main" count="3367" uniqueCount="2768">
  <si>
    <t>NURSING HOME NAME:</t>
  </si>
  <si>
    <t>CCN NUMBER:</t>
  </si>
  <si>
    <t>Hand Hygiene Competency</t>
  </si>
  <si>
    <r>
      <t xml:space="preserve">The following workbook is a template for nursing homes to self-report data on their </t>
    </r>
    <r>
      <rPr>
        <b/>
        <sz val="14"/>
        <rFont val="Calibri"/>
        <family val="2"/>
        <scheme val="minor"/>
      </rPr>
      <t>hand hygiene competency</t>
    </r>
    <r>
      <rPr>
        <sz val="12"/>
        <rFont val="Calibri"/>
        <family val="2"/>
        <scheme val="minor"/>
      </rPr>
      <t>.</t>
    </r>
  </si>
  <si>
    <t>Employee Name</t>
  </si>
  <si>
    <t>Job Title</t>
  </si>
  <si>
    <t>Assessment Type</t>
  </si>
  <si>
    <t>Hand Hygiene with Soap &amp; Water</t>
  </si>
  <si>
    <t>1. Checks that sink areas are supplied with soap and paper towels</t>
  </si>
  <si>
    <t>3. Wets hands and applies enough soap to cover all surfaces of hands</t>
  </si>
  <si>
    <t>2. Turns on faucet and regulates water temperature</t>
  </si>
  <si>
    <t>4. Vigorously rubs hands for at least 20 seconds including palms, back ofhands, between fingers, and wrists</t>
  </si>
  <si>
    <t>5. Rinses thoroughly keeping fingertips pointed down</t>
  </si>
  <si>
    <t>6. Dries hands and wrists thoroughly with paper towels</t>
  </si>
  <si>
    <t>7.Discards paper towel in wastebasket</t>
  </si>
  <si>
    <t>8.Uses paper towel to turn off faucet to prevent contamination to clean hands</t>
  </si>
  <si>
    <t>Hand Hygiene with ABHR</t>
  </si>
  <si>
    <t>9. Applies enough product to adequately cover all surfaces of hands</t>
  </si>
  <si>
    <t>General Observations</t>
  </si>
  <si>
    <t>13. Skin is intact without open wounds or rashes</t>
  </si>
  <si>
    <t>12. Natural nails are clean, well groomed, and tips less than ¼ inch long</t>
  </si>
  <si>
    <t>11. Direct care providers—no artificial nails or enhancements</t>
  </si>
  <si>
    <t>10. Rubs hands including palms, back of hands, between fingers until allsurfaces dry</t>
  </si>
  <si>
    <t>Assessment Information</t>
  </si>
  <si>
    <r>
      <t xml:space="preserve">TRACKING START DATE
</t>
    </r>
    <r>
      <rPr>
        <sz val="12"/>
        <rFont val="Calibri"/>
        <family val="2"/>
        <scheme val="minor"/>
      </rPr>
      <t xml:space="preserve"> (mm-yyyy)</t>
    </r>
    <r>
      <rPr>
        <sz val="14"/>
        <rFont val="Calibri"/>
        <family val="2"/>
        <scheme val="minor"/>
      </rPr>
      <t>:</t>
    </r>
  </si>
  <si>
    <t>Month_1</t>
  </si>
  <si>
    <t>CCN</t>
  </si>
  <si>
    <t>STATE:</t>
  </si>
  <si>
    <t>KS NH NAME</t>
  </si>
  <si>
    <t>VA NH NAME</t>
  </si>
  <si>
    <t>SC NH NAME</t>
  </si>
  <si>
    <t>MO NH NAME</t>
  </si>
  <si>
    <t>Reporting Month</t>
  </si>
  <si>
    <t># of Employees Assessed</t>
  </si>
  <si>
    <t># of Perfect Assessments</t>
  </si>
  <si>
    <t>Hand Hygiene Compliance Rate</t>
  </si>
  <si>
    <t>Month_2</t>
  </si>
  <si>
    <t>Month_3</t>
  </si>
  <si>
    <t>Month_4</t>
  </si>
  <si>
    <t>Month_5</t>
  </si>
  <si>
    <t>Month_6</t>
  </si>
  <si>
    <t>Month_7</t>
  </si>
  <si>
    <t>Month_8</t>
  </si>
  <si>
    <t>Month_9</t>
  </si>
  <si>
    <t>Month_10</t>
  </si>
  <si>
    <t>Month_11</t>
  </si>
  <si>
    <t>Month_12</t>
  </si>
  <si>
    <t># Failures</t>
  </si>
  <si>
    <t>Average # Failures per Assessment</t>
  </si>
  <si>
    <t>NUMBER OF FAILURES BY CATEGORY</t>
  </si>
  <si>
    <t>NUMBER OF FAILURES BY LINE ITEM</t>
  </si>
  <si>
    <t>HAND HYGIENE 
COMPLIANCE</t>
  </si>
  <si>
    <t>NURSING HOME MONTHLY SUMMARY</t>
  </si>
  <si>
    <r>
      <t xml:space="preserve">Please select your </t>
    </r>
    <r>
      <rPr>
        <b/>
        <sz val="14"/>
        <rFont val="Calibri"/>
        <family val="2"/>
        <scheme val="minor"/>
      </rPr>
      <t>nursing home state and name</t>
    </r>
    <r>
      <rPr>
        <b/>
        <sz val="12"/>
        <rFont val="Calibri"/>
        <family val="2"/>
        <scheme val="minor"/>
      </rPr>
      <t xml:space="preserve"> </t>
    </r>
    <r>
      <rPr>
        <sz val="12"/>
        <rFont val="Calibri"/>
        <family val="2"/>
        <scheme val="minor"/>
      </rPr>
      <t xml:space="preserve">from the drop-down list below, and the CCN number will automatically populate. </t>
    </r>
  </si>
  <si>
    <t>ABERDEEN VILLAGE</t>
  </si>
  <si>
    <t>175448</t>
  </si>
  <si>
    <t>KS</t>
  </si>
  <si>
    <t>ADVANCED HEALTH CARE OF OVERLAND PARK</t>
  </si>
  <si>
    <t>175542</t>
  </si>
  <si>
    <t>ALDERSGATE VILLAGE</t>
  </si>
  <si>
    <t>175340</t>
  </si>
  <si>
    <t>ALMA MANOR</t>
  </si>
  <si>
    <t>175346</t>
  </si>
  <si>
    <t>ANDBE HOME, INC</t>
  </si>
  <si>
    <t>175506</t>
  </si>
  <si>
    <t>ANDERSON COUNTY HOSPITAL LTCU</t>
  </si>
  <si>
    <t>17E577</t>
  </si>
  <si>
    <t>ANTHONY COMMUNITY CARE CENTER</t>
  </si>
  <si>
    <t>17E630</t>
  </si>
  <si>
    <t>APOSTOLIC CHRISTIAN HOME</t>
  </si>
  <si>
    <t>175376</t>
  </si>
  <si>
    <t>ARKANSAS CITY PRESBYTERIAN MANOR</t>
  </si>
  <si>
    <t>175309</t>
  </si>
  <si>
    <t>ARMA OPERATOR, LLC</t>
  </si>
  <si>
    <t>175353</t>
  </si>
  <si>
    <t>ASBURY PARK</t>
  </si>
  <si>
    <t>175385</t>
  </si>
  <si>
    <t>ATCHISON SENIOR VILLAGE</t>
  </si>
  <si>
    <t>175531</t>
  </si>
  <si>
    <t>ATTICA LONG TERM CARE FACILITY</t>
  </si>
  <si>
    <t>17E534</t>
  </si>
  <si>
    <t>AVITA HEALTH AND REHAB AT REEDS COVE</t>
  </si>
  <si>
    <t>175532</t>
  </si>
  <si>
    <t>AZRIA HEALTH OLATHE</t>
  </si>
  <si>
    <t>175557</t>
  </si>
  <si>
    <t>AZRIA HEALTH WOODHAVEN</t>
  </si>
  <si>
    <t>175354</t>
  </si>
  <si>
    <t>BALDWIN HEALTHCARE &amp; REHAB CENTER, LLC</t>
  </si>
  <si>
    <t>175338</t>
  </si>
  <si>
    <t>BELLEVILLE HEALTH CARE CENTER</t>
  </si>
  <si>
    <t>175246</t>
  </si>
  <si>
    <t>BETHANY HOME ASSOCIATION</t>
  </si>
  <si>
    <t>175507</t>
  </si>
  <si>
    <t>BETHEL HEALTH CARE CENTER</t>
  </si>
  <si>
    <t>175402</t>
  </si>
  <si>
    <t>BETHEL HOME</t>
  </si>
  <si>
    <t>175528</t>
  </si>
  <si>
    <t>BETHESDA HOME</t>
  </si>
  <si>
    <t>175403</t>
  </si>
  <si>
    <t>BIG BLUE HEALTHCARE, INC, DBA RIVERBEND POST ACUTE</t>
  </si>
  <si>
    <t>175298</t>
  </si>
  <si>
    <t>BONNER SPRINGS NURSING &amp; REHAB CENTER</t>
  </si>
  <si>
    <t>175401</t>
  </si>
  <si>
    <t>BRANDON WOODS AT ALVAMAR</t>
  </si>
  <si>
    <t>175277</t>
  </si>
  <si>
    <t>BREWSTER HEALTH CENTER</t>
  </si>
  <si>
    <t>175044</t>
  </si>
  <si>
    <t>BRIGHTON GARDENS OF PRAIRIE VILLAGE</t>
  </si>
  <si>
    <t>175499</t>
  </si>
  <si>
    <t>BRIGHTON PLACE NORTH</t>
  </si>
  <si>
    <t>17E256</t>
  </si>
  <si>
    <t>BRIGHTON PLACE WEST</t>
  </si>
  <si>
    <t>175547</t>
  </si>
  <si>
    <t>BROOKDALE OVERLAND PARK</t>
  </si>
  <si>
    <t>175517</t>
  </si>
  <si>
    <t>BROOKDALE ROSEHILL</t>
  </si>
  <si>
    <t>175478</t>
  </si>
  <si>
    <t>BROOKSIDE RETIREMENT COMMUNITY</t>
  </si>
  <si>
    <t>175145</t>
  </si>
  <si>
    <t>BUHLER SUNSHINE HOME</t>
  </si>
  <si>
    <t>175404</t>
  </si>
  <si>
    <t>CAMBRIDGE PLACE</t>
  </si>
  <si>
    <t>175350</t>
  </si>
  <si>
    <t>CARITAS CENTER, INC</t>
  </si>
  <si>
    <t>175534</t>
  </si>
  <si>
    <t>CATHOLIC CARE CENTER, INC</t>
  </si>
  <si>
    <t>175410</t>
  </si>
  <si>
    <t>CENTER AT WATERFRONT LLC</t>
  </si>
  <si>
    <t>175564</t>
  </si>
  <si>
    <t>CHAPMAN VALLEY MANOR</t>
  </si>
  <si>
    <t>175474</t>
  </si>
  <si>
    <t>CHASE COUNTY OPERATOR LLC</t>
  </si>
  <si>
    <t>175223</t>
  </si>
  <si>
    <t>CHENEY GOLDEN AGE HOME</t>
  </si>
  <si>
    <t>175399</t>
  </si>
  <si>
    <t>CHERRYVALE NURSING AND REHABILITATION CENTER</t>
  </si>
  <si>
    <t>175335</t>
  </si>
  <si>
    <t>CHETOPA MANOR</t>
  </si>
  <si>
    <t>175396</t>
  </si>
  <si>
    <t>CHEYENNE COUNTY VILLAGE INC</t>
  </si>
  <si>
    <t>175347</t>
  </si>
  <si>
    <t>CITIZENS MEDICAL CENTER LTCU</t>
  </si>
  <si>
    <t>175554</t>
  </si>
  <si>
    <t>CLARIDGE COURT</t>
  </si>
  <si>
    <t>175343</t>
  </si>
  <si>
    <t>CLAY CENTER PRESBYTERIAN MANOR</t>
  </si>
  <si>
    <t>175310</t>
  </si>
  <si>
    <t>CLEARWATER NURSING &amp; REHABILITATION CENTER</t>
  </si>
  <si>
    <t>175454</t>
  </si>
  <si>
    <t>COFFEY COUNTY HOSPITAL LTCU</t>
  </si>
  <si>
    <t>17E473</t>
  </si>
  <si>
    <t>COLBY OPERATOR, LLC</t>
  </si>
  <si>
    <t>175202</t>
  </si>
  <si>
    <t>COLONIAL VILLAGE</t>
  </si>
  <si>
    <t>175560</t>
  </si>
  <si>
    <t>COMMUNITY HOSPITAL ONAGA LTCU</t>
  </si>
  <si>
    <t>17E242</t>
  </si>
  <si>
    <t>COUNTRY CARE, INC</t>
  </si>
  <si>
    <t>175411</t>
  </si>
  <si>
    <t>COUNTRYSIDE HEALTH CENTER</t>
  </si>
  <si>
    <t>17E528</t>
  </si>
  <si>
    <t>CRESTVIEW NURSING &amp; RESIDENTIAL LIVING</t>
  </si>
  <si>
    <t>175426</t>
  </si>
  <si>
    <t>CUMBERNAULD VILLAGE</t>
  </si>
  <si>
    <t>17E589</t>
  </si>
  <si>
    <t>DAWSON PLACE</t>
  </si>
  <si>
    <t>17E451</t>
  </si>
  <si>
    <t>DELMAR GARDENS OF LENEXA</t>
  </si>
  <si>
    <t>175122</t>
  </si>
  <si>
    <t>DELMAR GARDENS OF OVERLAND PARK</t>
  </si>
  <si>
    <t>175182</t>
  </si>
  <si>
    <t>DERBY HEALTH &amp; REHABILITATION, LLC</t>
  </si>
  <si>
    <t>175514</t>
  </si>
  <si>
    <t>DIVERSICARE OF CHANUTE</t>
  </si>
  <si>
    <t>175214</t>
  </si>
  <si>
    <t>DIVERSICARE OF COUNCIL GROVE</t>
  </si>
  <si>
    <t>175239</t>
  </si>
  <si>
    <t>DIVERSICARE OF HAYSVILLE</t>
  </si>
  <si>
    <t>175133</t>
  </si>
  <si>
    <t>DIVERSICARE OF HUTCHINSON</t>
  </si>
  <si>
    <t>175114</t>
  </si>
  <si>
    <t>DIVERSICARE OF LARNED</t>
  </si>
  <si>
    <t>175235</t>
  </si>
  <si>
    <t>DIVERSICARE OF SEDGWICK</t>
  </si>
  <si>
    <t>175254</t>
  </si>
  <si>
    <t>DOOLEY CENTER</t>
  </si>
  <si>
    <t>17E585</t>
  </si>
  <si>
    <t>DOWNS OPERATOR LLC</t>
  </si>
  <si>
    <t>175201</t>
  </si>
  <si>
    <t>EASTRIDGE</t>
  </si>
  <si>
    <t>175374</t>
  </si>
  <si>
    <t>EDWARDSVILLE OPERATOR LLC</t>
  </si>
  <si>
    <t>175245</t>
  </si>
  <si>
    <t>EL DORADO OPERATOR LLC</t>
  </si>
  <si>
    <t>175324</t>
  </si>
  <si>
    <t>ELMHAVEN EAST</t>
  </si>
  <si>
    <t>175415</t>
  </si>
  <si>
    <t>EMPORIA PRESBYTERIAN MANOR</t>
  </si>
  <si>
    <t>175304</t>
  </si>
  <si>
    <t>ENTERPRISE ESTATES NURSING CENTER</t>
  </si>
  <si>
    <t>175475</t>
  </si>
  <si>
    <t>ESKRIDGE OPERATOR  LLC</t>
  </si>
  <si>
    <t>175455</t>
  </si>
  <si>
    <t>EUREKA NURSING CENTER</t>
  </si>
  <si>
    <t>175287</t>
  </si>
  <si>
    <t>EVERGREEN COMMUNITY OF JOHNSON COUNTY</t>
  </si>
  <si>
    <t>175355</t>
  </si>
  <si>
    <t>F W HUSTON MEDICAL CENTER</t>
  </si>
  <si>
    <t>17E294</t>
  </si>
  <si>
    <t>FAMILY HEALTH &amp; REHABILITATION CENTER</t>
  </si>
  <si>
    <t>175501</t>
  </si>
  <si>
    <t>FLINT HILLS CARE AND REHABILITATION CENTER</t>
  </si>
  <si>
    <t>175280</t>
  </si>
  <si>
    <t>FORT SCOTT MANOR</t>
  </si>
  <si>
    <t>175384</t>
  </si>
  <si>
    <t>FOUNTAINVIEW NURSING &amp; REHAB CENTER</t>
  </si>
  <si>
    <t>175221</t>
  </si>
  <si>
    <t>FOWLER RESIDENTIAL CARE</t>
  </si>
  <si>
    <t>175526</t>
  </si>
  <si>
    <t>FRANKFORT COMMUNITY CARE HOME</t>
  </si>
  <si>
    <t>175417</t>
  </si>
  <si>
    <t>FRANKLIN HEALTHCARE OF PEABODY LLC</t>
  </si>
  <si>
    <t>17E210</t>
  </si>
  <si>
    <t>GALENA NURSING &amp; REHAB CENTER</t>
  </si>
  <si>
    <t>175233</t>
  </si>
  <si>
    <t>GARDEN TERRACE AT OVERLAND PARK</t>
  </si>
  <si>
    <t>175158</t>
  </si>
  <si>
    <t>GARDEN VALLEY RETIREMENT VILLAGE</t>
  </si>
  <si>
    <t>175175</t>
  </si>
  <si>
    <t>GOOD SAMARITAN SOCIETY - ATWOOD</t>
  </si>
  <si>
    <t>175366</t>
  </si>
  <si>
    <t>GOOD SAMARITAN SOCIETY - DECATUR COUNTY</t>
  </si>
  <si>
    <t>175356</t>
  </si>
  <si>
    <t>GOOD SAMARITAN SOCIETY - ELLIS</t>
  </si>
  <si>
    <t>175328</t>
  </si>
  <si>
    <t>GOOD SAMARITAN SOCIETY - ELLSWORTH VILLAGE</t>
  </si>
  <si>
    <t>175231</t>
  </si>
  <si>
    <t>GOOD SAMARITAN SOCIETY - HAYS</t>
  </si>
  <si>
    <t>175322</t>
  </si>
  <si>
    <t>GOOD SAMARITAN SOCIETY - HUTCHINSON VILLAGE</t>
  </si>
  <si>
    <t>175260</t>
  </si>
  <si>
    <t>GOOD SAMARITAN SOCIETY - LIBERAL</t>
  </si>
  <si>
    <t>175334</t>
  </si>
  <si>
    <t>GOOD SAMARITAN SOCIETY - LYONS</t>
  </si>
  <si>
    <t>175336</t>
  </si>
  <si>
    <t>GOOD SAMARITAN SOCIETY - OLATHE</t>
  </si>
  <si>
    <t>175263</t>
  </si>
  <si>
    <t>GOOD SAMARITAN SOCIETY - PARSONS</t>
  </si>
  <si>
    <t>175210</t>
  </si>
  <si>
    <t>GOOD SAMARITAN SOCIETY - VALLEY VISTA</t>
  </si>
  <si>
    <t>175359</t>
  </si>
  <si>
    <t>GOVE COUNTY MEDICAL CENTER LTCU</t>
  </si>
  <si>
    <t>17E183</t>
  </si>
  <si>
    <t>GREAT BEND HEALTH &amp; REHAB CENTER</t>
  </si>
  <si>
    <t>175291</t>
  </si>
  <si>
    <t>GREELEY COUNTY HOSPITAL LTCU</t>
  </si>
  <si>
    <t>17E071</t>
  </si>
  <si>
    <t>GRISELL MEMORIAL HOSPITAL LTCU</t>
  </si>
  <si>
    <t>17E015</t>
  </si>
  <si>
    <t>HALSTEAD HEALTH AND REHABILITATION CENTER</t>
  </si>
  <si>
    <t>175446</t>
  </si>
  <si>
    <t>HAVILAND OPERATOR, LLC</t>
  </si>
  <si>
    <t>17E038</t>
  </si>
  <si>
    <t>HERITAGE HEALTH CARE CENTER</t>
  </si>
  <si>
    <t>175249</t>
  </si>
  <si>
    <t>HICKORY POINTE CARE &amp; REHAB CENTER</t>
  </si>
  <si>
    <t>175333</t>
  </si>
  <si>
    <t>HIGHLAND HEALTHCARE &amp; REHABILITATION CENTER</t>
  </si>
  <si>
    <t>175412</t>
  </si>
  <si>
    <t>HILL TOP HOUSE</t>
  </si>
  <si>
    <t>175500</t>
  </si>
  <si>
    <t>HILLSIDE VILLAGE OF DE SOTO</t>
  </si>
  <si>
    <t>175472</t>
  </si>
  <si>
    <t>HILLTOP LODGE HEALTH AND REHABILITATION</t>
  </si>
  <si>
    <t>175348</t>
  </si>
  <si>
    <t>HILLTOP MANOR NURSING CENTER</t>
  </si>
  <si>
    <t>175545</t>
  </si>
  <si>
    <t>HOEGER HOUSE</t>
  </si>
  <si>
    <t>175491</t>
  </si>
  <si>
    <t>HOLIDAY RESORT</t>
  </si>
  <si>
    <t>175173</t>
  </si>
  <si>
    <t>HOLIDAY RESORT OF SALINA</t>
  </si>
  <si>
    <t>175423</t>
  </si>
  <si>
    <t>HOMESTEAD HEALTH CENTER</t>
  </si>
  <si>
    <t>175487</t>
  </si>
  <si>
    <t>HUTCHINSON OPERATOR, LLC</t>
  </si>
  <si>
    <t>175236</t>
  </si>
  <si>
    <t>IGNITE MEDICAL RESORT A PTR OF THE UNIV OF KANSAS</t>
  </si>
  <si>
    <t>175544</t>
  </si>
  <si>
    <t>INDIAN CREEK HEALTHCARE CENTER</t>
  </si>
  <si>
    <t>175176</t>
  </si>
  <si>
    <t>KANSAS CHRISTIAN HOME</t>
  </si>
  <si>
    <t>175467</t>
  </si>
  <si>
    <t>KANSAS MASONIC HOME</t>
  </si>
  <si>
    <t>175118</t>
  </si>
  <si>
    <t>KANSAS SOLDIERS HOME</t>
  </si>
  <si>
    <t>175513</t>
  </si>
  <si>
    <t>KANSAS VETERANS HOME</t>
  </si>
  <si>
    <t>175516</t>
  </si>
  <si>
    <t>KAW RIVER OPERATOR, LLC</t>
  </si>
  <si>
    <t>175219</t>
  </si>
  <si>
    <t>KEARNY COUNTY HOSPITAL LTCU</t>
  </si>
  <si>
    <t>17E531</t>
  </si>
  <si>
    <t>KENWOOD VIEW HEALTH AND REHABILITATION CENTER</t>
  </si>
  <si>
    <t>175200</t>
  </si>
  <si>
    <t>KIOWA HOSPITAL DISTRICT MANOR</t>
  </si>
  <si>
    <t>17E597</t>
  </si>
  <si>
    <t>KPC PROMISE SKILLED NURSING FACILITY OF OVERLAND</t>
  </si>
  <si>
    <t>175240</t>
  </si>
  <si>
    <t>LAKEPOINT AUGUSTA, LLC</t>
  </si>
  <si>
    <t>175424</t>
  </si>
  <si>
    <t>LAKEPOINT EL DORADO, LLC</t>
  </si>
  <si>
    <t>175124</t>
  </si>
  <si>
    <t>LAKEPOINT WICHITA, LLC</t>
  </si>
  <si>
    <t>175466</t>
  </si>
  <si>
    <t>LAKEVIEW VILLAGE</t>
  </si>
  <si>
    <t>175242</t>
  </si>
  <si>
    <t>LANSING OPERATOR LLC</t>
  </si>
  <si>
    <t>175228</t>
  </si>
  <si>
    <t>LARKSFIELD PLACE</t>
  </si>
  <si>
    <t>175181</t>
  </si>
  <si>
    <t>LAWRENCE MEMORIAL HOSPITAL SNF</t>
  </si>
  <si>
    <t>175151</t>
  </si>
  <si>
    <t>LAWRENCE PRESBYTERIAN MANOR</t>
  </si>
  <si>
    <t>175305</t>
  </si>
  <si>
    <t>LEGACY AT COLLEGE HILL</t>
  </si>
  <si>
    <t>175078</t>
  </si>
  <si>
    <t>LEGACY AT HERINGTON</t>
  </si>
  <si>
    <t>175490</t>
  </si>
  <si>
    <t>LEGACY AT SALINA</t>
  </si>
  <si>
    <t>175127</t>
  </si>
  <si>
    <t>LEGACY ON 10TH AVENUE</t>
  </si>
  <si>
    <t>175113</t>
  </si>
  <si>
    <t>LEGEND HEALTHCARE</t>
  </si>
  <si>
    <t>175215</t>
  </si>
  <si>
    <t>LEISURE HOMESTEAD AT ST JOHN</t>
  </si>
  <si>
    <t>175529</t>
  </si>
  <si>
    <t>LEISURE HOMESTEAD AT STAFFORD</t>
  </si>
  <si>
    <t>175530</t>
  </si>
  <si>
    <t>LEONARDVILLE NURSING HOME</t>
  </si>
  <si>
    <t>175477</t>
  </si>
  <si>
    <t>LEXINGTON PARK NURSING &amp; POST ACUTE CENTER</t>
  </si>
  <si>
    <t>175154</t>
  </si>
  <si>
    <t>LIFE CARE CENTER OF ANDOVER</t>
  </si>
  <si>
    <t>175157</t>
  </si>
  <si>
    <t>LIFE CARE CENTER OF BURLINGTON</t>
  </si>
  <si>
    <t>175373</t>
  </si>
  <si>
    <t>LIFE CARE CENTER OF KANSAS CITY</t>
  </si>
  <si>
    <t>175281</t>
  </si>
  <si>
    <t>LIFE CARE CENTER OF OSAWATOMIE</t>
  </si>
  <si>
    <t>175077</t>
  </si>
  <si>
    <t>LIFE CARE CENTER OF SENECA</t>
  </si>
  <si>
    <t>175439</t>
  </si>
  <si>
    <t>LIFE CARE CENTER OF WICHITA</t>
  </si>
  <si>
    <t>175407</t>
  </si>
  <si>
    <t>LINCOLN PARK MANOR INC</t>
  </si>
  <si>
    <t>175419</t>
  </si>
  <si>
    <t>LINN COMMUNITY NURSING HOME</t>
  </si>
  <si>
    <t>175494</t>
  </si>
  <si>
    <t>LOCUST GROVE VILLAGE</t>
  </si>
  <si>
    <t>175369</t>
  </si>
  <si>
    <t>LOGAN COUNTY MANOR - LTCU</t>
  </si>
  <si>
    <t>17E613</t>
  </si>
  <si>
    <t>LOGAN MANOR COMMUNITY HEALTH SERVICES</t>
  </si>
  <si>
    <t>175480</t>
  </si>
  <si>
    <t>LOUISBURG HEALTHCARE &amp; REHAB CENTER</t>
  </si>
  <si>
    <t>175238</t>
  </si>
  <si>
    <t>MANOR OF THE PLAINS</t>
  </si>
  <si>
    <t>175306</t>
  </si>
  <si>
    <t>MAPLE HEIGHTS NURSING &amp; REHABILITATION CENTER</t>
  </si>
  <si>
    <t>175508</t>
  </si>
  <si>
    <t>MAPLE HILLS HEALTHCARE, INC, DBA SHAWNEE POST ACUT</t>
  </si>
  <si>
    <t>175550</t>
  </si>
  <si>
    <t>MCCRITE PLAZA HEALTH CENTER</t>
  </si>
  <si>
    <t>175171</t>
  </si>
  <si>
    <t>MCPHERSON OPERATOR, LLC</t>
  </si>
  <si>
    <t>175437</t>
  </si>
  <si>
    <t>MEADE DISTRICT HOSP LTCU DBA LONE TREE RETIREMENT</t>
  </si>
  <si>
    <t>17E026</t>
  </si>
  <si>
    <t>MEADOWBROOK REHABILITATION HOSPITAL LTCU</t>
  </si>
  <si>
    <t>175130</t>
  </si>
  <si>
    <t>MEADOWLARK HILLS</t>
  </si>
  <si>
    <t>175174</t>
  </si>
  <si>
    <t>MEDICALODGES ARKANSAS CITY</t>
  </si>
  <si>
    <t>175313</t>
  </si>
  <si>
    <t>MEDICALODGES ATCHISON</t>
  </si>
  <si>
    <t>175141</t>
  </si>
  <si>
    <t>MEDICALODGES CLAY CENTER</t>
  </si>
  <si>
    <t>175351</t>
  </si>
  <si>
    <t>MEDICALODGES COFFEYVILLE</t>
  </si>
  <si>
    <t>175237</t>
  </si>
  <si>
    <t>MEDICALODGES COLUMBUS</t>
  </si>
  <si>
    <t>175264</t>
  </si>
  <si>
    <t>MEDICALODGES EUDORA</t>
  </si>
  <si>
    <t>175502</t>
  </si>
  <si>
    <t>MEDICALODGES FORT SCOTT</t>
  </si>
  <si>
    <t>175258</t>
  </si>
  <si>
    <t>MEDICALODGES FRONTENAC</t>
  </si>
  <si>
    <t>175363</t>
  </si>
  <si>
    <t>MEDICALODGES GARDNER</t>
  </si>
  <si>
    <t>175243</t>
  </si>
  <si>
    <t>MEDICALODGES GIRARD</t>
  </si>
  <si>
    <t>175440</t>
  </si>
  <si>
    <t>MEDICALODGES GODDARD</t>
  </si>
  <si>
    <t>175294</t>
  </si>
  <si>
    <t>MEDICALODGES GREAT BEND</t>
  </si>
  <si>
    <t>175522</t>
  </si>
  <si>
    <t>MEDICALODGES INDEPENDENCE</t>
  </si>
  <si>
    <t>175464</t>
  </si>
  <si>
    <t>MEDICALODGES JACKSON COUNTY</t>
  </si>
  <si>
    <t>175435</t>
  </si>
  <si>
    <t>MEDICALODGES KINSLEY</t>
  </si>
  <si>
    <t>175275</t>
  </si>
  <si>
    <t>MEDICALODGES LEAVENWORTH</t>
  </si>
  <si>
    <t>175162</t>
  </si>
  <si>
    <t>MEDICALODGES PAOLA</t>
  </si>
  <si>
    <t>175413</t>
  </si>
  <si>
    <t>MEDICALODGES PITTSBURG</t>
  </si>
  <si>
    <t>175070</t>
  </si>
  <si>
    <t>MEDICALODGES POST ACUTE CARE CENTER</t>
  </si>
  <si>
    <t>175135</t>
  </si>
  <si>
    <t>MEDICALODGES WICHITA</t>
  </si>
  <si>
    <t>175008</t>
  </si>
  <si>
    <t>MEMORIAL HOSPITAL LTCU (VILLAGE MANOR)</t>
  </si>
  <si>
    <t>175244</t>
  </si>
  <si>
    <t>MENNONITE FRIENDSHIP COMMUNITIES INC</t>
  </si>
  <si>
    <t>175379</t>
  </si>
  <si>
    <t>MERIDIAN REHABILITATION AND HEALTH CARE CENTER</t>
  </si>
  <si>
    <t>175274</t>
  </si>
  <si>
    <t>MERRIAM GARDENS HEALTHCARE &amp; REHABILITATION</t>
  </si>
  <si>
    <t>175123</t>
  </si>
  <si>
    <t>MINNEAPOLIS HEALTH AND REHABILITATION</t>
  </si>
  <si>
    <t>175282</t>
  </si>
  <si>
    <t>MINNEOLA DISTRICT HOSPITAL LTCU</t>
  </si>
  <si>
    <t>17E470</t>
  </si>
  <si>
    <t>MISSION VILLAGE LIVING CENTER, INC</t>
  </si>
  <si>
    <t>175546</t>
  </si>
  <si>
    <t>MITCHELL COUNTY HOSPITAL HEALTH SYSTEMS LTCU</t>
  </si>
  <si>
    <t>175505</t>
  </si>
  <si>
    <t>ML-OP OXFORD, LLC</t>
  </si>
  <si>
    <t>175450</t>
  </si>
  <si>
    <t>MONTGOMERY PLACE NURSING CENTER</t>
  </si>
  <si>
    <t>175511</t>
  </si>
  <si>
    <t>MORAN MANOR</t>
  </si>
  <si>
    <t>175224</t>
  </si>
  <si>
    <t>MORTON COUNTY SENIOR LIVING COMMUNITY</t>
  </si>
  <si>
    <t>175552</t>
  </si>
  <si>
    <t>MOUNDRIDGE MANOR</t>
  </si>
  <si>
    <t>175553</t>
  </si>
  <si>
    <t>MOUNT HOPE NURSING CENTER</t>
  </si>
  <si>
    <t>175481</t>
  </si>
  <si>
    <t>MOUNT JOSEPH SENIOR VILLAGE LLC</t>
  </si>
  <si>
    <t>175420</t>
  </si>
  <si>
    <t>MOUNT ST MARY</t>
  </si>
  <si>
    <t>175561</t>
  </si>
  <si>
    <t>NEODESHA  OPERATOR LLC</t>
  </si>
  <si>
    <t>175317</t>
  </si>
  <si>
    <t>NESS COUNTY HOSPITAL LTCU DBA CEDAR VILLAGE</t>
  </si>
  <si>
    <t>17E625</t>
  </si>
  <si>
    <t>NEWTON PRESBYTERIAN MANOR</t>
  </si>
  <si>
    <t>175302</t>
  </si>
  <si>
    <t>NORTH POINT SKILLED NURSING CENTER</t>
  </si>
  <si>
    <t>175276</t>
  </si>
  <si>
    <t>NOTTINGHAM HEALTH AND REHABILITATION</t>
  </si>
  <si>
    <t>175540</t>
  </si>
  <si>
    <t>ONAGA OPERATOR, LLC</t>
  </si>
  <si>
    <t>175220</t>
  </si>
  <si>
    <t>ORCHARD GARDENS</t>
  </si>
  <si>
    <t>175452</t>
  </si>
  <si>
    <t>OSAGE NURSING &amp; REHABILITATION CENTER</t>
  </si>
  <si>
    <t>175256</t>
  </si>
  <si>
    <t>OSWEGO OPERATOR, LLC</t>
  </si>
  <si>
    <t>175434</t>
  </si>
  <si>
    <t>OTTAWA COUNTY HEALTH CENTER LTCU</t>
  </si>
  <si>
    <t>17E384</t>
  </si>
  <si>
    <t>OVERLAND PARK NURSING AND REHAB CENTER</t>
  </si>
  <si>
    <t>175187</t>
  </si>
  <si>
    <t>OVERLAND PARK REHABILITATION AND HEALTHCARE</t>
  </si>
  <si>
    <t>175180</t>
  </si>
  <si>
    <t>PARK LANE NURSING HOME</t>
  </si>
  <si>
    <t>175525</t>
  </si>
  <si>
    <t>PARK VILLA</t>
  </si>
  <si>
    <t>175492</t>
  </si>
  <si>
    <t>PARKSIDE HOMES</t>
  </si>
  <si>
    <t>175387</t>
  </si>
  <si>
    <t>PARKVIEW CARE CENTER</t>
  </si>
  <si>
    <t>175409</t>
  </si>
  <si>
    <t>PARKVIEW HEIGHTS</t>
  </si>
  <si>
    <t>175433</t>
  </si>
  <si>
    <t>PARKWAY OPERATOR LLC</t>
  </si>
  <si>
    <t>175229</t>
  </si>
  <si>
    <t>PARSONS PRESBYTERIAN MANOR</t>
  </si>
  <si>
    <t>175303</t>
  </si>
  <si>
    <t>PEABODY OPERATOR, LLC</t>
  </si>
  <si>
    <t>175457</t>
  </si>
  <si>
    <t>PHILLIPS COUNTY RETIREMENT CENTER</t>
  </si>
  <si>
    <t>17E658</t>
  </si>
  <si>
    <t>PINE VILLAGE</t>
  </si>
  <si>
    <t>175414</t>
  </si>
  <si>
    <t>PINNACLE PARK NURSING &amp; REHAB CENTER</t>
  </si>
  <si>
    <t>175184</t>
  </si>
  <si>
    <t>PINNACLE RIDGE NURSING &amp; REHAB CENTER</t>
  </si>
  <si>
    <t>175213</t>
  </si>
  <si>
    <t>PIONEER LODGE</t>
  </si>
  <si>
    <t>17E580</t>
  </si>
  <si>
    <t>PIONEER RIDGE RETIREMENT COMMUNITY</t>
  </si>
  <si>
    <t>175445</t>
  </si>
  <si>
    <t>PITTSBURG OPERATOR  LLC</t>
  </si>
  <si>
    <t>175208</t>
  </si>
  <si>
    <t>PLAZA WEST HEALTHCARE AND REHAB</t>
  </si>
  <si>
    <t>175255</t>
  </si>
  <si>
    <t>PLEASANT VALLEY MANOR</t>
  </si>
  <si>
    <t>175232</t>
  </si>
  <si>
    <t>PLEASANT VIEW HOME</t>
  </si>
  <si>
    <t>175406</t>
  </si>
  <si>
    <t>PRAIRIE MISSION RETIREMENT VILLAGE</t>
  </si>
  <si>
    <t>175468</t>
  </si>
  <si>
    <t>PRAIRIE SUNSET HOME INC</t>
  </si>
  <si>
    <t>175489</t>
  </si>
  <si>
    <t>PRATT OPERATOR, LLC</t>
  </si>
  <si>
    <t>175315</t>
  </si>
  <si>
    <t>PRATT REHABILITATION AND RESIDENCE CENTER</t>
  </si>
  <si>
    <t>175496</t>
  </si>
  <si>
    <t>PROTECTION VALLEY MANOR</t>
  </si>
  <si>
    <t>17E034</t>
  </si>
  <si>
    <t>PROVIDENCE LIVING CENTER</t>
  </si>
  <si>
    <t>175418</t>
  </si>
  <si>
    <t>PROVIDENCE PLACE LTCU</t>
  </si>
  <si>
    <t>175159</t>
  </si>
  <si>
    <t>QUAKER HILL MANOR</t>
  </si>
  <si>
    <t>175470</t>
  </si>
  <si>
    <t>RANCH HOUSE SENIOR LIVING LLC</t>
  </si>
  <si>
    <t>175562</t>
  </si>
  <si>
    <t>REGENT PARK REHABILITATION AND HEALTHCARE</t>
  </si>
  <si>
    <t>175527</t>
  </si>
  <si>
    <t>RICHMOND HEALTHCARE &amp; REHAB CENTER</t>
  </si>
  <si>
    <t>175444</t>
  </si>
  <si>
    <t>RIVERVIEW ESTATES</t>
  </si>
  <si>
    <t>175497</t>
  </si>
  <si>
    <t>ROCK CREEK OF OTTAWA</t>
  </si>
  <si>
    <t>175332</t>
  </si>
  <si>
    <t>ROLLING HILLS HEALTH CENTER</t>
  </si>
  <si>
    <t>175165</t>
  </si>
  <si>
    <t>ROOKS CO SENIOR SERVICES INC DBA REDBUD VILLAGE</t>
  </si>
  <si>
    <t>17E197</t>
  </si>
  <si>
    <t>ROSSVILLE HEALTHCARE &amp; REHAB CENTER</t>
  </si>
  <si>
    <t>175397</t>
  </si>
  <si>
    <t>RUSSELL REGIONAL HOSPITAL LTCU</t>
  </si>
  <si>
    <t>17E619</t>
  </si>
  <si>
    <t>SABETHA MANOR</t>
  </si>
  <si>
    <t>175241</t>
  </si>
  <si>
    <t>SALEM HOME</t>
  </si>
  <si>
    <t>175484</t>
  </si>
  <si>
    <t>SALINA PRESBYTERIAN MANOR</t>
  </si>
  <si>
    <t>175300</t>
  </si>
  <si>
    <t>SANDPIPER HEALTHCARE &amp; REHABILITATION CENTER LLC</t>
  </si>
  <si>
    <t>175344</t>
  </si>
  <si>
    <t>SANDSTONE HEIGHTS</t>
  </si>
  <si>
    <t>175509</t>
  </si>
  <si>
    <t>SATANTA DISTRICT HOSPITAL LTCU</t>
  </si>
  <si>
    <t>17E356</t>
  </si>
  <si>
    <t>SCHOWALTER VILLA</t>
  </si>
  <si>
    <t>175386</t>
  </si>
  <si>
    <t>SEVILLE OPERATOR, LLC</t>
  </si>
  <si>
    <t>175253</t>
  </si>
  <si>
    <t>SHARON LANE HEALTH AND REHABILITATION</t>
  </si>
  <si>
    <t>175257</t>
  </si>
  <si>
    <t>SHAWNEE GARDENS HEALTHCARE &amp; REHAB CENTER</t>
  </si>
  <si>
    <t>175267</t>
  </si>
  <si>
    <t>SHERIDAN COUNTY HOSPITAL LTCU</t>
  </si>
  <si>
    <t>17E424</t>
  </si>
  <si>
    <t>SMITH CENTER OPERATOR, LLC</t>
  </si>
  <si>
    <t>175295</t>
  </si>
  <si>
    <t>SMITH COUNTY MEMORIAL HOSPITAL LTCU</t>
  </si>
  <si>
    <t>17A019</t>
  </si>
  <si>
    <t>SMOKY HILL REHABILITATION CENTER</t>
  </si>
  <si>
    <t>175185</t>
  </si>
  <si>
    <t>SOLOMON VALLEY MANOR</t>
  </si>
  <si>
    <t>17E637</t>
  </si>
  <si>
    <t>SOUTHWEST MEDICAL CENTER SNF</t>
  </si>
  <si>
    <t>175163</t>
  </si>
  <si>
    <t>SPRING HILL OPERATOR  LLC</t>
  </si>
  <si>
    <t>175425</t>
  </si>
  <si>
    <t>SPRING VIEW MANOR</t>
  </si>
  <si>
    <t>175504</t>
  </si>
  <si>
    <t>ST LUKE LIVING CENTER</t>
  </si>
  <si>
    <t>17A029</t>
  </si>
  <si>
    <t>STANTON COUNTY HEALTH CARE FACILITY LTCU</t>
  </si>
  <si>
    <t>17E445</t>
  </si>
  <si>
    <t>STERLING VILLAGE</t>
  </si>
  <si>
    <t>175299</t>
  </si>
  <si>
    <t>STEVENS COUNTY HOSPITAL LTCU DBA PIONEER MANOR</t>
  </si>
  <si>
    <t>17E546</t>
  </si>
  <si>
    <t>STONEYBROOK RETIREMENT COMMUNITY</t>
  </si>
  <si>
    <t>175191</t>
  </si>
  <si>
    <t>STRATFORD COMMONS REHAB &amp; HEALTH CARE CENTER</t>
  </si>
  <si>
    <t>175549</t>
  </si>
  <si>
    <t>SUMNER OPERATOR, LLC</t>
  </si>
  <si>
    <t>175357</t>
  </si>
  <si>
    <t>SUNPORCH OF DODGE CITY</t>
  </si>
  <si>
    <t>175207</t>
  </si>
  <si>
    <t>SUNPORCH OF SMITH COUNTY</t>
  </si>
  <si>
    <t>175565</t>
  </si>
  <si>
    <t>SUNSET HOME INC</t>
  </si>
  <si>
    <t>175422</t>
  </si>
  <si>
    <t>TALLGRASS CREEK, INC</t>
  </si>
  <si>
    <t>175541</t>
  </si>
  <si>
    <t>TANGLEWOOD NURSING &amp; REHABILITATION</t>
  </si>
  <si>
    <t>175463</t>
  </si>
  <si>
    <t>THE CEDARS</t>
  </si>
  <si>
    <t>175380</t>
  </si>
  <si>
    <t>THE CENTENNIAL HOMESTEAD</t>
  </si>
  <si>
    <t>175512</t>
  </si>
  <si>
    <t>THE FORUM AT OVERLAND PARK</t>
  </si>
  <si>
    <t>175189</t>
  </si>
  <si>
    <t>THE HEALTHCARE RESORT OF KANSAS CITY</t>
  </si>
  <si>
    <t>175548</t>
  </si>
  <si>
    <t>THE HEALTHCARE RESORT OF LEAWOOD - IRON HORSE HLTH</t>
  </si>
  <si>
    <t>175558</t>
  </si>
  <si>
    <t>THE HEALTHCARE RESORT OF OLATHE</t>
  </si>
  <si>
    <t>175551</t>
  </si>
  <si>
    <t>THE HEALTHCARE RESORT OF TOPEKA</t>
  </si>
  <si>
    <t>175555</t>
  </si>
  <si>
    <t>THE HEALTHCARE RESORT OF WICHITA</t>
  </si>
  <si>
    <t>175563</t>
  </si>
  <si>
    <t>THE NICOL HOME</t>
  </si>
  <si>
    <t>175473</t>
  </si>
  <si>
    <t>THE PLAZA HEALTH SERVICES AT SANTA MARTA</t>
  </si>
  <si>
    <t>175503</t>
  </si>
  <si>
    <t>THE SHEPHERD'S CENTER</t>
  </si>
  <si>
    <t>17E488</t>
  </si>
  <si>
    <t>THE WHEATLANDS HEALTH CARE CENTER</t>
  </si>
  <si>
    <t>175521</t>
  </si>
  <si>
    <t>TOPEKA CENTER FOR REHABILITATION AND HEALTHCARE</t>
  </si>
  <si>
    <t>175172</t>
  </si>
  <si>
    <t>TOPEKA PRESBYTERIAN MANOR</t>
  </si>
  <si>
    <t>175297</t>
  </si>
  <si>
    <t>TOPSIDE MANOR INC</t>
  </si>
  <si>
    <t>175361</t>
  </si>
  <si>
    <t>TREGO CO-LEMKE MEMORIAL HOSPITAL LTCU</t>
  </si>
  <si>
    <t>17A020</t>
  </si>
  <si>
    <t>TRINITY MANOR</t>
  </si>
  <si>
    <t>175377</t>
  </si>
  <si>
    <t>TWIN OAKS HEALTH AND REHAB</t>
  </si>
  <si>
    <t>175533</t>
  </si>
  <si>
    <t>VALLEY HEALTH CARE CENTER</t>
  </si>
  <si>
    <t>17E591</t>
  </si>
  <si>
    <t>VALLEY VIEW SENIOR LIFE</t>
  </si>
  <si>
    <t>175126</t>
  </si>
  <si>
    <t>VIA CHRISTI VILLAGE - HAYS INC</t>
  </si>
  <si>
    <t>175498</t>
  </si>
  <si>
    <t>VIA CHRISTI VILLAGE MANHATTAN, INC</t>
  </si>
  <si>
    <t>175100</t>
  </si>
  <si>
    <t>VIA CHRISTI VILLAGE MCLEAN, INC</t>
  </si>
  <si>
    <t>175543</t>
  </si>
  <si>
    <t>VIA CHRISTI VILLAGE PITTSBURG INC</t>
  </si>
  <si>
    <t>175465</t>
  </si>
  <si>
    <t>VIA CHRISTI VILLAGE RIDGE</t>
  </si>
  <si>
    <t>175539</t>
  </si>
  <si>
    <t>VICTORIA FALLS</t>
  </si>
  <si>
    <t>175520</t>
  </si>
  <si>
    <t>VILLA MARIA</t>
  </si>
  <si>
    <t>175456</t>
  </si>
  <si>
    <t>VILLA ST FRANCIS CATHOLIC CARE CENTER INC</t>
  </si>
  <si>
    <t>175115</t>
  </si>
  <si>
    <t>VILLA ST JOSEPH</t>
  </si>
  <si>
    <t>175183</t>
  </si>
  <si>
    <t>VILLAGE SHALOM INC</t>
  </si>
  <si>
    <t>175441</t>
  </si>
  <si>
    <t>VILLAGE VILLA</t>
  </si>
  <si>
    <t>175323</t>
  </si>
  <si>
    <t>WAKEFIELD OPERATOR  LLC</t>
  </si>
  <si>
    <t>175272</t>
  </si>
  <si>
    <t>WALLACE COUNTY COMMUNITY CARE CENTER, INC</t>
  </si>
  <si>
    <t>175524</t>
  </si>
  <si>
    <t>WATHENA HEALTHCARE &amp; REHABILITATION CENTER</t>
  </si>
  <si>
    <t>175216</t>
  </si>
  <si>
    <t>WELLINGTON OPERATOR LLC</t>
  </si>
  <si>
    <t>175337</t>
  </si>
  <si>
    <t>WELLSVILLE MANOR</t>
  </si>
  <si>
    <t>175250</t>
  </si>
  <si>
    <t>WESLEY TOWERS INC</t>
  </si>
  <si>
    <t>175383</t>
  </si>
  <si>
    <t>WESTCHESTER VILLAGE OF LENEXA</t>
  </si>
  <si>
    <t>175536</t>
  </si>
  <si>
    <t>WESTERN PRAIRIE SENIOR LIVING LLC</t>
  </si>
  <si>
    <t>175559</t>
  </si>
  <si>
    <t>WESTVIEW OF DERBY</t>
  </si>
  <si>
    <t>175218</t>
  </si>
  <si>
    <t>WESTY COMMUNITY CARE HOME</t>
  </si>
  <si>
    <t>175471</t>
  </si>
  <si>
    <t>WHEAT STATE MANOR</t>
  </si>
  <si>
    <t>175451</t>
  </si>
  <si>
    <t>WHEATLAND NURSING &amp; REHABILITATION CENTER</t>
  </si>
  <si>
    <t>175286</t>
  </si>
  <si>
    <t>WHEATRIDGE PARK CARE CENTER</t>
  </si>
  <si>
    <t>175459</t>
  </si>
  <si>
    <t>WICHITA CENTER FOR REHABILITATION &amp; HEALTHCARE</t>
  </si>
  <si>
    <t>175168</t>
  </si>
  <si>
    <t>WICHITA COUNTY HEALTH CENTER LTCU</t>
  </si>
  <si>
    <t>17E011</t>
  </si>
  <si>
    <t>WICHITA OPERATOR LLC</t>
  </si>
  <si>
    <t>175273</t>
  </si>
  <si>
    <t>WICHITA PRESBYTERIAN MANOR</t>
  </si>
  <si>
    <t>175301</t>
  </si>
  <si>
    <t>WILSON OPERATOR LLC</t>
  </si>
  <si>
    <t>175205</t>
  </si>
  <si>
    <t>WINDSOR PLACE AT IOLA LLC</t>
  </si>
  <si>
    <t>175226</t>
  </si>
  <si>
    <t>WINDSOR PLACE LLC</t>
  </si>
  <si>
    <t>175290</t>
  </si>
  <si>
    <t>WINFIELD REST HAVEN II, LLC</t>
  </si>
  <si>
    <t>175488</t>
  </si>
  <si>
    <t>WINFIELD SENIOR LIVING COMMUNITY</t>
  </si>
  <si>
    <t>175327</t>
  </si>
  <si>
    <t>YATES OPERATOR, LLC</t>
  </si>
  <si>
    <t>175389</t>
  </si>
  <si>
    <t>ABBEY SENIOR HEALTH</t>
  </si>
  <si>
    <t>265839</t>
  </si>
  <si>
    <t>MO</t>
  </si>
  <si>
    <t>ABBEY WOODS CENTER FOR REHABILITATION AND HEALING</t>
  </si>
  <si>
    <t>265657</t>
  </si>
  <si>
    <t>ABC HEALTH CARE</t>
  </si>
  <si>
    <t>265513</t>
  </si>
  <si>
    <t>ABERDEEN HEIGHTS</t>
  </si>
  <si>
    <t>265841</t>
  </si>
  <si>
    <t>ACKERT PARK SKILLED NURSING &amp; REHABILITATION CENTE</t>
  </si>
  <si>
    <t>265831</t>
  </si>
  <si>
    <t>ADAMS STREET -A STONEBRIDGE COMMUNITY</t>
  </si>
  <si>
    <t>265810</t>
  </si>
  <si>
    <t>ADRIAN MANOR HEALTH &amp; REHABILITATION CENTER</t>
  </si>
  <si>
    <t>265780</t>
  </si>
  <si>
    <t>ADVANCE NURSING CENTER</t>
  </si>
  <si>
    <t>265550</t>
  </si>
  <si>
    <t>ALEXIAN BROTHERS LANSDOWNE VILLAGE</t>
  </si>
  <si>
    <t>265351</t>
  </si>
  <si>
    <t>ALEXIAN BROTHERS SHERBROOKE VILLAGE</t>
  </si>
  <si>
    <t>265417</t>
  </si>
  <si>
    <t>APPLE RIDGE CARE CENTER</t>
  </si>
  <si>
    <t>265420</t>
  </si>
  <si>
    <t>APPLETON CITY MANOR</t>
  </si>
  <si>
    <t>265843</t>
  </si>
  <si>
    <t>ARMOUR OAKS SENIOR LIVING COMMUNITY</t>
  </si>
  <si>
    <t>265802</t>
  </si>
  <si>
    <t>ARROWHEAD SENIOR LIVING COMMUNITY</t>
  </si>
  <si>
    <t>265876</t>
  </si>
  <si>
    <t>ASH GROVE HEALTHCARE FACILITY</t>
  </si>
  <si>
    <t>265571</t>
  </si>
  <si>
    <t>ASHLAND HEALTHCARE</t>
  </si>
  <si>
    <t>265707</t>
  </si>
  <si>
    <t>ASHLEY MANOR CARE CENTER</t>
  </si>
  <si>
    <t>265738</t>
  </si>
  <si>
    <t>ASHTON COURT CARE AND REHABILITATION CENTRE</t>
  </si>
  <si>
    <t>265437</t>
  </si>
  <si>
    <t>AURORA NURSING CENTER</t>
  </si>
  <si>
    <t>265182</t>
  </si>
  <si>
    <t>AUTUMN OAKS CARING CENTER</t>
  </si>
  <si>
    <t>265406</t>
  </si>
  <si>
    <t>AUTUMN TERRACE HEALTH &amp; REHABILITATION</t>
  </si>
  <si>
    <t>265339</t>
  </si>
  <si>
    <t>AVALON GARDEN</t>
  </si>
  <si>
    <t>265828</t>
  </si>
  <si>
    <t>BAISCH NURSING CENTER</t>
  </si>
  <si>
    <t>265714</t>
  </si>
  <si>
    <t>BALLWIN RIDGE HEALTH &amp; REHABILITATION</t>
  </si>
  <si>
    <t>265539</t>
  </si>
  <si>
    <t>BARNES-JEWISH EXTENDED CARE</t>
  </si>
  <si>
    <t>265439</t>
  </si>
  <si>
    <t>BEAUTIFUL SAVIOR HOME</t>
  </si>
  <si>
    <t>265782</t>
  </si>
  <si>
    <t>BEAUVAIS MANOR HEALTHCARE &amp; REHAB CENTER</t>
  </si>
  <si>
    <t>265699</t>
  </si>
  <si>
    <t>BELLEFONTAINE GARDENS NURSING &amp; REHAB</t>
  </si>
  <si>
    <t>265709</t>
  </si>
  <si>
    <t>BELLEVIEW VALLEY NURSING HOME</t>
  </si>
  <si>
    <t>265258</t>
  </si>
  <si>
    <t>BENTLEYS EXTENDED CARE</t>
  </si>
  <si>
    <t>265732</t>
  </si>
  <si>
    <t>BENTONVIEW PARK HEALTH &amp; REHABILITATION</t>
  </si>
  <si>
    <t>265410</t>
  </si>
  <si>
    <t>BENTWOOD NURSING &amp; REHAB</t>
  </si>
  <si>
    <t>265757</t>
  </si>
  <si>
    <t>BERNARD CARE CENTER</t>
  </si>
  <si>
    <t>265500</t>
  </si>
  <si>
    <t>BERTRAND NURSING AND REHAB CENTER</t>
  </si>
  <si>
    <t>265678</t>
  </si>
  <si>
    <t>BETH HAVEN NURSING HOME</t>
  </si>
  <si>
    <t>265108</t>
  </si>
  <si>
    <t>BETHESDA DILWORTH</t>
  </si>
  <si>
    <t>265764</t>
  </si>
  <si>
    <t>BETHESDA MEADOW</t>
  </si>
  <si>
    <t>265766</t>
  </si>
  <si>
    <t>BETHESDA SOUTHGATE</t>
  </si>
  <si>
    <t>265756</t>
  </si>
  <si>
    <t>BIG BEND WOODS HEALTHCARE CENTER</t>
  </si>
  <si>
    <t>265130</t>
  </si>
  <si>
    <t>BIG RIVER NURSING &amp; REHAB</t>
  </si>
  <si>
    <t>265430</t>
  </si>
  <si>
    <t>BIG SPRING CARE CENTER FOR REHAB AND HEALTHCARE</t>
  </si>
  <si>
    <t>265573</t>
  </si>
  <si>
    <t>BIRCH POINTE HEALTH AND REHABILITATION</t>
  </si>
  <si>
    <t>265865</t>
  </si>
  <si>
    <t>BIRCH VIEW NURSING CENTER</t>
  </si>
  <si>
    <t>265368</t>
  </si>
  <si>
    <t>BISHOP SPENCER PLACE, INC, THE</t>
  </si>
  <si>
    <t>265768</t>
  </si>
  <si>
    <t>BLOOMFIELD LIVING CENTER</t>
  </si>
  <si>
    <t>265451</t>
  </si>
  <si>
    <t>BLUE CIRCLE REHAB AND NURSING</t>
  </si>
  <si>
    <t>265817</t>
  </si>
  <si>
    <t>BLUFFS, THE</t>
  </si>
  <si>
    <t>265498</t>
  </si>
  <si>
    <t>BRENT B TINNIN MANOR</t>
  </si>
  <si>
    <t>265472</t>
  </si>
  <si>
    <t>BRIDGEWOOD HEALTH CARE CENTER</t>
  </si>
  <si>
    <t>265822</t>
  </si>
  <si>
    <t>BROOKE HAVEN HEALTHCARE</t>
  </si>
  <si>
    <t>265400</t>
  </si>
  <si>
    <t>BROOKHAVEN NURSING &amp; REHAB</t>
  </si>
  <si>
    <t>265835</t>
  </si>
  <si>
    <t>BROOKING PARK</t>
  </si>
  <si>
    <t>265791</t>
  </si>
  <si>
    <t>BRUNSWICK NURSING &amp; REHAB</t>
  </si>
  <si>
    <t>265598</t>
  </si>
  <si>
    <t>BUFFALO PRAIRIE CENTER FOR REHAB AND HEALTHCARE</t>
  </si>
  <si>
    <t>265471</t>
  </si>
  <si>
    <t>BUTLER CENTER FOR REHABILITATION AND HEALTHCARE</t>
  </si>
  <si>
    <t>265275</t>
  </si>
  <si>
    <t>CALIFORNIA CARE CENTER</t>
  </si>
  <si>
    <t>265396</t>
  </si>
  <si>
    <t>CAMDENTON WINDSOR ESTATES</t>
  </si>
  <si>
    <t>265091</t>
  </si>
  <si>
    <t>CAMELOT NURSING AND REHABILITATION CENTER</t>
  </si>
  <si>
    <t>265348</t>
  </si>
  <si>
    <t>CARNEGIE VILLAGE REHABILITATION &amp; HEALTH CARE CENT</t>
  </si>
  <si>
    <t>265861</t>
  </si>
  <si>
    <t>CARONDELET MANOR</t>
  </si>
  <si>
    <t>265303</t>
  </si>
  <si>
    <t>CARRIAGE SQUARE LIVING &amp; REHAB CENTER</t>
  </si>
  <si>
    <t>265336</t>
  </si>
  <si>
    <t>CARRIE ELLIGSON GIETNER HOME</t>
  </si>
  <si>
    <t>265668</t>
  </si>
  <si>
    <t>CARROLL HOUSE</t>
  </si>
  <si>
    <t>265706</t>
  </si>
  <si>
    <t>CARTHAGE HEALTH AND REHABILITATION CENTER</t>
  </si>
  <si>
    <t>265320</t>
  </si>
  <si>
    <t>CASSVILLE HEALTH CENTER FOR REHAB AND HEALTHCARE</t>
  </si>
  <si>
    <t>265460</t>
  </si>
  <si>
    <t>CEDAR POINTE</t>
  </si>
  <si>
    <t>265279</t>
  </si>
  <si>
    <t>CEDARCREST MANOR</t>
  </si>
  <si>
    <t>265202</t>
  </si>
  <si>
    <t>CEDARGATE HEALTHCARE</t>
  </si>
  <si>
    <t>265205</t>
  </si>
  <si>
    <t>CHAFFEE NURSING CENTER</t>
  </si>
  <si>
    <t>265492</t>
  </si>
  <si>
    <t>CHARITON PARK HEALTH CARE CENTER</t>
  </si>
  <si>
    <t>265526</t>
  </si>
  <si>
    <t>CHARLESTON MANOR</t>
  </si>
  <si>
    <t>265165</t>
  </si>
  <si>
    <t>CHATEAU GIRARDEAU</t>
  </si>
  <si>
    <t>265142</t>
  </si>
  <si>
    <t>CHESTNUT REHAB AND NURSING</t>
  </si>
  <si>
    <t>265331</t>
  </si>
  <si>
    <t>CHRISTIAN EXTENDED CARE &amp; REHABILITATION</t>
  </si>
  <si>
    <t>265174</t>
  </si>
  <si>
    <t>CITIZENS MEMORIAL HEALTHCARE FACILITY</t>
  </si>
  <si>
    <t>265545</t>
  </si>
  <si>
    <t>CLARA MANOR NURSING HOME</t>
  </si>
  <si>
    <t>26A293</t>
  </si>
  <si>
    <t>CLARENCE CARE CENTER</t>
  </si>
  <si>
    <t>265599</t>
  </si>
  <si>
    <t>CLARK COUNTY NURSING HOME</t>
  </si>
  <si>
    <t>265485</t>
  </si>
  <si>
    <t>CLARK'S MOUNTAIN NURSING CENTER</t>
  </si>
  <si>
    <t>265416</t>
  </si>
  <si>
    <t>CLARU DEVILLE NURSING CENTER</t>
  </si>
  <si>
    <t>265514</t>
  </si>
  <si>
    <t>CLEARVIEW NURSING CENTER</t>
  </si>
  <si>
    <t>265614</t>
  </si>
  <si>
    <t>CLINTON HEALTHCARE AND REHABILITATION CENTER</t>
  </si>
  <si>
    <t>265255</t>
  </si>
  <si>
    <t>COLONIAL SPRINGS HEALTHCARE CENTER</t>
  </si>
  <si>
    <t>265245</t>
  </si>
  <si>
    <t>COLUMBIA MANOR CARE CENTER</t>
  </si>
  <si>
    <t>265778</t>
  </si>
  <si>
    <t>COLUMBIA POST ACUTE</t>
  </si>
  <si>
    <t>265868</t>
  </si>
  <si>
    <t>COMMUNITIES OF WILDWOOD RANCH</t>
  </si>
  <si>
    <t>265848</t>
  </si>
  <si>
    <t>COMMUNITY CARE CENTER OF LEMAY INC</t>
  </si>
  <si>
    <t>265775</t>
  </si>
  <si>
    <t>COMMUNITY MANOR</t>
  </si>
  <si>
    <t>265798</t>
  </si>
  <si>
    <t>COMMUNITY SPRINGS HEALTHCARE FACILITY</t>
  </si>
  <si>
    <t>265446</t>
  </si>
  <si>
    <t>COPPER ROCK HEALTHCARE</t>
  </si>
  <si>
    <t>265878</t>
  </si>
  <si>
    <t>CORI MANOR HEALTHCARE &amp; REHABILITATION CENTER</t>
  </si>
  <si>
    <t>265395</t>
  </si>
  <si>
    <t>COTTAGES OF LAKE ST LOUIS</t>
  </si>
  <si>
    <t>265860</t>
  </si>
  <si>
    <t>COTTON POINT LIVING CENTER</t>
  </si>
  <si>
    <t>265859</t>
  </si>
  <si>
    <t>COUNTRY AIRE RETIREMENT CENTER</t>
  </si>
  <si>
    <t>265474</t>
  </si>
  <si>
    <t>COUNTRY CLUB CARE CENTER OF WARRENSBURG</t>
  </si>
  <si>
    <t>265645</t>
  </si>
  <si>
    <t>COUNTRY MEADOWS</t>
  </si>
  <si>
    <t>265734</t>
  </si>
  <si>
    <t>COUNTRY VIEW NURSING FACILITY, INC</t>
  </si>
  <si>
    <t>265419</t>
  </si>
  <si>
    <t>COX MEDICAL CENTERS MEYER ORTHOPEDIC AND REHAB</t>
  </si>
  <si>
    <t>265289</t>
  </si>
  <si>
    <t>CREST VIEW REHABILITATION AND HEALTHCARE CENTER</t>
  </si>
  <si>
    <t>265457</t>
  </si>
  <si>
    <t>CRESTVIEW HOME</t>
  </si>
  <si>
    <t>265807</t>
  </si>
  <si>
    <t>CRESTWOOD HEALTH CARE CENTER, LLC</t>
  </si>
  <si>
    <t>265823</t>
  </si>
  <si>
    <t>CREVE COEUR MANOR</t>
  </si>
  <si>
    <t>265720</t>
  </si>
  <si>
    <t>CROWLEY RIDGE CARE CENTER</t>
  </si>
  <si>
    <t>265552</t>
  </si>
  <si>
    <t>CROWN CARE CENTER</t>
  </si>
  <si>
    <t>265647</t>
  </si>
  <si>
    <t>CRYSTAL CREEK HEALTH AND REHABILITATION CENTER</t>
  </si>
  <si>
    <t>265607</t>
  </si>
  <si>
    <t>CRYSTAL OAKS</t>
  </si>
  <si>
    <t>265369</t>
  </si>
  <si>
    <t>CUBA MANOR INC</t>
  </si>
  <si>
    <t>265652</t>
  </si>
  <si>
    <t>CURRENT RIVER NURSING CENTER, INC</t>
  </si>
  <si>
    <t>265504</t>
  </si>
  <si>
    <t>CYPRESS POINT-SKILLED NURSING BY AMERICARE</t>
  </si>
  <si>
    <t>265367</t>
  </si>
  <si>
    <t>DADE COUNTY NURSING HOME DISTRICT</t>
  </si>
  <si>
    <t>265572</t>
  </si>
  <si>
    <t>DAVIESS COUNTY NURSING AND REHABILITATION</t>
  </si>
  <si>
    <t>265729</t>
  </si>
  <si>
    <t>DELHAVEN MANOR</t>
  </si>
  <si>
    <t>265392</t>
  </si>
  <si>
    <t>DELMAR GARDENS NORTH</t>
  </si>
  <si>
    <t>265325</t>
  </si>
  <si>
    <t>DELMAR GARDENS OF CHESTERFIELD</t>
  </si>
  <si>
    <t>265170</t>
  </si>
  <si>
    <t>DELMAR GARDENS OF CREVE COEUR</t>
  </si>
  <si>
    <t>265343</t>
  </si>
  <si>
    <t>DELMAR GARDENS OF MERAMEC VALLEY</t>
  </si>
  <si>
    <t>265711</t>
  </si>
  <si>
    <t>DELMAR GARDENS OF O'FALLON</t>
  </si>
  <si>
    <t>265792</t>
  </si>
  <si>
    <t>DELMAR GARDENS ON THE GREEN</t>
  </si>
  <si>
    <t>265156</t>
  </si>
  <si>
    <t>DELMAR GARDENS SOUTH</t>
  </si>
  <si>
    <t>265310</t>
  </si>
  <si>
    <t>DELMAR GARDENS WEST</t>
  </si>
  <si>
    <t>265105</t>
  </si>
  <si>
    <t>DELTA SOUTH NURSING &amp; REHABILITATION</t>
  </si>
  <si>
    <t>265862</t>
  </si>
  <si>
    <t>DEXTER LIVING CENTER</t>
  </si>
  <si>
    <t>265382</t>
  </si>
  <si>
    <t>DIVERSICARE OF ST JOSEPH</t>
  </si>
  <si>
    <t>265754</t>
  </si>
  <si>
    <t>DIXON NURSING &amp; REHAB</t>
  </si>
  <si>
    <t>265418</t>
  </si>
  <si>
    <t>DUTCHTOWN CARE CENTER</t>
  </si>
  <si>
    <t>265672</t>
  </si>
  <si>
    <t>E W THOMPSON HEALTH &amp; REHABILITATION CENTER</t>
  </si>
  <si>
    <t>265858</t>
  </si>
  <si>
    <t>EAST PRAIRIE NURSING CENTER</t>
  </si>
  <si>
    <t>265551</t>
  </si>
  <si>
    <t>EASTVIEW MANOR CARE CENTER</t>
  </si>
  <si>
    <t>265730</t>
  </si>
  <si>
    <t>EDGEWOOD MANOR CENTER FOR REHAB AND HEALTHCARE</t>
  </si>
  <si>
    <t>265425</t>
  </si>
  <si>
    <t>ELDON NURSING &amp; REHAB</t>
  </si>
  <si>
    <t>265555</t>
  </si>
  <si>
    <t>ELSBERRY MISSOURI HEALTH CARE CENTER</t>
  </si>
  <si>
    <t>265825</t>
  </si>
  <si>
    <t>ESTATES OF HIDDEN LAKE, LLC  THE</t>
  </si>
  <si>
    <t>265735</t>
  </si>
  <si>
    <t>ESTATES OF PERRYVILLE, LLC, THE</t>
  </si>
  <si>
    <t>265704</t>
  </si>
  <si>
    <t>ESTATES OF SPANISH LAKE, THE</t>
  </si>
  <si>
    <t>265776</t>
  </si>
  <si>
    <t>ESTATES OF ST LOUIS, LLC, THE</t>
  </si>
  <si>
    <t>265712</t>
  </si>
  <si>
    <t>EXCELSIOR SPRINGS NURSING &amp; REHAB</t>
  </si>
  <si>
    <t>265821</t>
  </si>
  <si>
    <t>FAIR VIEW NURSING HOME</t>
  </si>
  <si>
    <t>265856</t>
  </si>
  <si>
    <t>FARMINGTON PRESBYTERIAN MANOR</t>
  </si>
  <si>
    <t>265583</t>
  </si>
  <si>
    <t>FAYETTE CARING CENTER</t>
  </si>
  <si>
    <t>265517</t>
  </si>
  <si>
    <t>FESTUS MANOR</t>
  </si>
  <si>
    <t>265401</t>
  </si>
  <si>
    <t>FIESER NURSING CENTER</t>
  </si>
  <si>
    <t>26A490</t>
  </si>
  <si>
    <t>FLORISSANT VALLEY HEALTH &amp; REHABILITATION CENTER</t>
  </si>
  <si>
    <t>265112</t>
  </si>
  <si>
    <t>FORSYTH CARE CENTER</t>
  </si>
  <si>
    <t>265605</t>
  </si>
  <si>
    <t>FOUNTAINBLEAU LODGE</t>
  </si>
  <si>
    <t>265383</t>
  </si>
  <si>
    <t>FOUNTAINBLEAU NURSING CENTER</t>
  </si>
  <si>
    <t>265654</t>
  </si>
  <si>
    <t>FOUR SEASONS LIVING CENTER</t>
  </si>
  <si>
    <t>265149</t>
  </si>
  <si>
    <t>FOXWOOD SPRINGS LIVING CENTER</t>
  </si>
  <si>
    <t>265803</t>
  </si>
  <si>
    <t>FRENE VALLEY OF HERMANN-A STONEBRIDGE COMMUNITY</t>
  </si>
  <si>
    <t>265651</t>
  </si>
  <si>
    <t>FRENE VALLEY OF OWENSVILLE-A STONEBRIDGE COMMUNITY</t>
  </si>
  <si>
    <t>265670</t>
  </si>
  <si>
    <t>FRIENDSHIP VILLAGE CHESTERFIELD</t>
  </si>
  <si>
    <t>265121</t>
  </si>
  <si>
    <t>FRIENDSHIP VILLAGE SUNSET HILLS</t>
  </si>
  <si>
    <t>265136</t>
  </si>
  <si>
    <t>FRONTIER HEALTH &amp; REHABILITATION</t>
  </si>
  <si>
    <t>265118</t>
  </si>
  <si>
    <t>FULTON MANOR CARE CENTER</t>
  </si>
  <si>
    <t>265760</t>
  </si>
  <si>
    <t>FULTON NURSING &amp; REHAB</t>
  </si>
  <si>
    <t>265663</t>
  </si>
  <si>
    <t>FULTON PRESBYTERIAN MANOR</t>
  </si>
  <si>
    <t>265581</t>
  </si>
  <si>
    <t>GAINESVILLE HEALTH CARE CENTER</t>
  </si>
  <si>
    <t>265312</t>
  </si>
  <si>
    <t>GAMMA ROAD LODGE</t>
  </si>
  <si>
    <t>265398</t>
  </si>
  <si>
    <t>GARDEN VALLEY HEALTHCARE CENTER</t>
  </si>
  <si>
    <t>265697</t>
  </si>
  <si>
    <t>GARDEN VIEW CARE CENTER</t>
  </si>
  <si>
    <t>265321</t>
  </si>
  <si>
    <t>GARDEN VIEW CARE CENTER AT DOUGHERTY FERRY</t>
  </si>
  <si>
    <t>265808</t>
  </si>
  <si>
    <t>GARDEN VIEW CARE CENTER OF CHESTERFIELD</t>
  </si>
  <si>
    <t>265627</t>
  </si>
  <si>
    <t>GASCONADE MANOR NURSING HOME</t>
  </si>
  <si>
    <t>265546</t>
  </si>
  <si>
    <t>GENERAL BAPTIST NURSING HOME</t>
  </si>
  <si>
    <t>265677</t>
  </si>
  <si>
    <t>GEORGIAN GARDENS CENTER FOR REHAB AND HEALTHCARE</t>
  </si>
  <si>
    <t>265516</t>
  </si>
  <si>
    <t>GERALD NURSING AND REHAB</t>
  </si>
  <si>
    <t>265440</t>
  </si>
  <si>
    <t>GIDEON CARE CENTER</t>
  </si>
  <si>
    <t>265409</t>
  </si>
  <si>
    <t>GLASGOW GARDENS</t>
  </si>
  <si>
    <t>265535</t>
  </si>
  <si>
    <t>GLENDALE GARDENS NURSING &amp; REHAB</t>
  </si>
  <si>
    <t>265473</t>
  </si>
  <si>
    <t>GLENWOOD HEALTHCARE</t>
  </si>
  <si>
    <t>265608</t>
  </si>
  <si>
    <t>GOLDEN AGE LIVING CENTER</t>
  </si>
  <si>
    <t>265655</t>
  </si>
  <si>
    <t>GOLDEN AGE NURSING HOME</t>
  </si>
  <si>
    <t>265718</t>
  </si>
  <si>
    <t>GOLDEN YEARS CENTER FOR REHAB AND HEALTHCARE</t>
  </si>
  <si>
    <t>265349</t>
  </si>
  <si>
    <t>GOOD SAMARITAN CARE CENTER</t>
  </si>
  <si>
    <t>265770</t>
  </si>
  <si>
    <t>GOOD SHEPHERD CARE CENTER</t>
  </si>
  <si>
    <t>265528</t>
  </si>
  <si>
    <t>GOOD SHEPHERD COMMUNITY CARE AND REHABILITATION</t>
  </si>
  <si>
    <t>265705</t>
  </si>
  <si>
    <t>GOWER CONVALESCENT CENTER, INC</t>
  </si>
  <si>
    <t>265800</t>
  </si>
  <si>
    <t>GRANBY HOUSE</t>
  </si>
  <si>
    <t>265468</t>
  </si>
  <si>
    <t>GRAND MANOR NURSING &amp; REHABILITATION CENTER</t>
  </si>
  <si>
    <t>265717</t>
  </si>
  <si>
    <t>GRAND PAVILION AT THE PLAZA</t>
  </si>
  <si>
    <t>265199</t>
  </si>
  <si>
    <t>GRAND RIVER HEALTH CARE</t>
  </si>
  <si>
    <t>265480</t>
  </si>
  <si>
    <t>GRANDVIEW HEALTHCARE CENTER</t>
  </si>
  <si>
    <t>265374</t>
  </si>
  <si>
    <t>GREEN PARK SENIOR LIVING COMMUNITY</t>
  </si>
  <si>
    <t>265703</t>
  </si>
  <si>
    <t>GREENVILLE HEALTH CARE CENTER</t>
  </si>
  <si>
    <t>265547</t>
  </si>
  <si>
    <t>GREGORY RIDGE HEALTH CARE CENTER</t>
  </si>
  <si>
    <t>265721</t>
  </si>
  <si>
    <t>HARTVILLE CARE CENTER</t>
  </si>
  <si>
    <t>265593</t>
  </si>
  <si>
    <t>HEART OF THE OZARKS HEALTHCARE CENTER</t>
  </si>
  <si>
    <t>265254</t>
  </si>
  <si>
    <t>HEARTLAND CARE AND REHABILITATION CENTER</t>
  </si>
  <si>
    <t>265503</t>
  </si>
  <si>
    <t>HEISINGER LUTHERAN HOME</t>
  </si>
  <si>
    <t>265794</t>
  </si>
  <si>
    <t>HERITAGE CARE CENTER</t>
  </si>
  <si>
    <t>265534</t>
  </si>
  <si>
    <t>HERITAGE HALL NURSING CENTER</t>
  </si>
  <si>
    <t>265385</t>
  </si>
  <si>
    <t>HERITAGE NURSING CENTER-SKILLED NURS BY AMERICARE</t>
  </si>
  <si>
    <t>265531</t>
  </si>
  <si>
    <t>HERMITAGE NURSING &amp; REHAB</t>
  </si>
  <si>
    <t>265239</t>
  </si>
  <si>
    <t>HICKORY MANOR</t>
  </si>
  <si>
    <t>265632</t>
  </si>
  <si>
    <t>HIDDEN LAKE CARE CENTER</t>
  </si>
  <si>
    <t>265510</t>
  </si>
  <si>
    <t>HIGHLAND REHABILITATION &amp; HEALTH CARE CENTER</t>
  </si>
  <si>
    <t>265167</t>
  </si>
  <si>
    <t>HILL CREST MANOR</t>
  </si>
  <si>
    <t>265665</t>
  </si>
  <si>
    <t>HILLCREST CARE CENTER INC</t>
  </si>
  <si>
    <t>265620</t>
  </si>
  <si>
    <t>HILLSIDE MANOR HEALTHCARE AND REHAB CENTER</t>
  </si>
  <si>
    <t>265585</t>
  </si>
  <si>
    <t>HILLVIEW NURSING &amp; REHAB</t>
  </si>
  <si>
    <t>265696</t>
  </si>
  <si>
    <t>HOLDEN MANOR CARE CENTER</t>
  </si>
  <si>
    <t>265739</t>
  </si>
  <si>
    <t>HOPE CARE CENTER</t>
  </si>
  <si>
    <t>26A443</t>
  </si>
  <si>
    <t>HOUSTON HOUSE</t>
  </si>
  <si>
    <t>265470</t>
  </si>
  <si>
    <t>HUNTER ACRES CARING CENTER</t>
  </si>
  <si>
    <t>265387</t>
  </si>
  <si>
    <t>IGNITE MEDICAL RESORT KANSAS CITY, LLC</t>
  </si>
  <si>
    <t>265872</t>
  </si>
  <si>
    <t>INDEPENDENCE CARE CENTER OF PERRY COUNTY</t>
  </si>
  <si>
    <t>265829</t>
  </si>
  <si>
    <t>INDEPENDENCE MANOR CARE CENTER</t>
  </si>
  <si>
    <t>265682</t>
  </si>
  <si>
    <t>INDIAN HILLS-A STONEBRIDGE COMMUNITY</t>
  </si>
  <si>
    <t>265785</t>
  </si>
  <si>
    <t>JACKSON MANOR NURSING HOME</t>
  </si>
  <si>
    <t>265438</t>
  </si>
  <si>
    <t>JAMES RIVER NURSING AND REHABILITATION</t>
  </si>
  <si>
    <t>265664</t>
  </si>
  <si>
    <t>JEANNE JUGAN CENTER</t>
  </si>
  <si>
    <t>26A292</t>
  </si>
  <si>
    <t>JEFFERSON CITY MANOR CARE CENTER</t>
  </si>
  <si>
    <t>265285</t>
  </si>
  <si>
    <t>JEFFERSON CITY NURSING AND REHABILITATION CTR, LLC</t>
  </si>
  <si>
    <t>265530</t>
  </si>
  <si>
    <t>JEFFERSON HEALTH CARE</t>
  </si>
  <si>
    <t>265377</t>
  </si>
  <si>
    <t>JOHN KNOX VILLAGE CARE CENTER</t>
  </si>
  <si>
    <t>265095</t>
  </si>
  <si>
    <t>JOHNSON COUNTY CARE CENTER</t>
  </si>
  <si>
    <t>26E256</t>
  </si>
  <si>
    <t>JONESBURG NURSING &amp; REHAB</t>
  </si>
  <si>
    <t>265333</t>
  </si>
  <si>
    <t>JOPLIN GARDENS</t>
  </si>
  <si>
    <t>265853</t>
  </si>
  <si>
    <t>JOPLIN HEALTH AND REHABILITATION CENTER</t>
  </si>
  <si>
    <t>265309</t>
  </si>
  <si>
    <t>JORDAN CREEK NURSING &amp; REHAB</t>
  </si>
  <si>
    <t>265394</t>
  </si>
  <si>
    <t>KABUL NURSING HOMES INC</t>
  </si>
  <si>
    <t>265055</t>
  </si>
  <si>
    <t>KANSAS CITY CENTER FOR REHABILITATION AND HEALTHCA</t>
  </si>
  <si>
    <t>265830</t>
  </si>
  <si>
    <t>KATY MANOR</t>
  </si>
  <si>
    <t>265801</t>
  </si>
  <si>
    <t>KINGSWOOD</t>
  </si>
  <si>
    <t>265795</t>
  </si>
  <si>
    <t>KIRKSVILLE MANOR CARE CENTER</t>
  </si>
  <si>
    <t>265247</t>
  </si>
  <si>
    <t>KNOX COUNTY NURSING HOME DISTRICT</t>
  </si>
  <si>
    <t>265763</t>
  </si>
  <si>
    <t>LA BELLE MANOR CARE CENTER</t>
  </si>
  <si>
    <t>265646</t>
  </si>
  <si>
    <t>LA PLATA NURSING HOME</t>
  </si>
  <si>
    <t>265793</t>
  </si>
  <si>
    <t>LACOBA HOMES INC</t>
  </si>
  <si>
    <t>265634</t>
  </si>
  <si>
    <t>LAKE REGIONAL HEALTH SYSTEMS</t>
  </si>
  <si>
    <t>265429</t>
  </si>
  <si>
    <t>LAKE STOCKTON HEALTHCARE FACILITY</t>
  </si>
  <si>
    <t>265466</t>
  </si>
  <si>
    <t>LAKESIDE MEADOWS-A STONEBRIDGE COMMUNITY</t>
  </si>
  <si>
    <t>265779</t>
  </si>
  <si>
    <t>LAKEVIEW HEALTH CARE &amp; REHABILITATION CENTER</t>
  </si>
  <si>
    <t>265522</t>
  </si>
  <si>
    <t>LAURIE CARE CENTER</t>
  </si>
  <si>
    <t>265737</t>
  </si>
  <si>
    <t>LAVERNA SENIOR LIVING</t>
  </si>
  <si>
    <t>265787</t>
  </si>
  <si>
    <t>LAWRENCE COUNTY MANOR</t>
  </si>
  <si>
    <t>265752</t>
  </si>
  <si>
    <t>LAWSON MANOR &amp; REHAB</t>
  </si>
  <si>
    <t>265666</t>
  </si>
  <si>
    <t>LEBANON NORTH NURSING &amp; REHAB</t>
  </si>
  <si>
    <t>265123</t>
  </si>
  <si>
    <t>LEBANON SOUTH NURSING &amp; REHAB</t>
  </si>
  <si>
    <t>265428</t>
  </si>
  <si>
    <t>LEE'S SUMMIT POINTE HEALTH &amp; REHABILITATION</t>
  </si>
  <si>
    <t>265512</t>
  </si>
  <si>
    <t>LEGENDARY NURSING &amp; REHABILITATION LLC</t>
  </si>
  <si>
    <t>265508</t>
  </si>
  <si>
    <t>LENOIR HEALTH CARE CENTER</t>
  </si>
  <si>
    <t>265639</t>
  </si>
  <si>
    <t>LEVERING REGIONAL HEALTH CARE CENTER</t>
  </si>
  <si>
    <t>265469</t>
  </si>
  <si>
    <t>LEWIS &amp; CLARK GARDENS</t>
  </si>
  <si>
    <t>265160</t>
  </si>
  <si>
    <t>LEWIS COUNTY NURSING HOME DISTRICT</t>
  </si>
  <si>
    <t>265360</t>
  </si>
  <si>
    <t>LIBERTY HEALTH &amp; WELLNESS</t>
  </si>
  <si>
    <t>265857</t>
  </si>
  <si>
    <t>LIFE CARE CENTER OF BRIDGETON</t>
  </si>
  <si>
    <t>265345</t>
  </si>
  <si>
    <t>LIFE CARE CENTER OF BROOKFIELD</t>
  </si>
  <si>
    <t>265405</t>
  </si>
  <si>
    <t>LIFE CARE CENTER OF CAPE GIRARDEAU</t>
  </si>
  <si>
    <t>265185</t>
  </si>
  <si>
    <t>LIFE CARE CENTER OF CARROLLTON</t>
  </si>
  <si>
    <t>265294</t>
  </si>
  <si>
    <t>LIFE CARE CENTER OF FLORISSANT</t>
  </si>
  <si>
    <t>265838</t>
  </si>
  <si>
    <t>LIFE CARE CENTER OF GRANDVIEW</t>
  </si>
  <si>
    <t>265355</t>
  </si>
  <si>
    <t>LIFE CARE CENTER OF ST LOUIS</t>
  </si>
  <si>
    <t>265610</t>
  </si>
  <si>
    <t>LIFE CARE CENTER OF SULLIVAN</t>
  </si>
  <si>
    <t>265340</t>
  </si>
  <si>
    <t>LIFE CARE CENTER OF WAYNESVILLE</t>
  </si>
  <si>
    <t>265373</t>
  </si>
  <si>
    <t>LINCOLN COMMUNITY CARE CENTER</t>
  </si>
  <si>
    <t>265761</t>
  </si>
  <si>
    <t>LINCOLN COUNTY NURSING &amp; REHAB</t>
  </si>
  <si>
    <t>265433</t>
  </si>
  <si>
    <t>LINDEN WOODS VILLAGE</t>
  </si>
  <si>
    <t>265855</t>
  </si>
  <si>
    <t>LINN OAK REHABILITATION CENTER</t>
  </si>
  <si>
    <t>265364</t>
  </si>
  <si>
    <t>LIVING CENTER, THE</t>
  </si>
  <si>
    <t>265688</t>
  </si>
  <si>
    <t>LIVING COMMUNITY OF ST JOSEPH</t>
  </si>
  <si>
    <t>265784</t>
  </si>
  <si>
    <t>LIVINGSTON MANOR CARE CENTER</t>
  </si>
  <si>
    <t>265621</t>
  </si>
  <si>
    <t>LOCH HAVEN</t>
  </si>
  <si>
    <t>265200</t>
  </si>
  <si>
    <t>LUTHER MANOR RETIREMENT &amp; NURSING CENTER</t>
  </si>
  <si>
    <t>265690</t>
  </si>
  <si>
    <t>LUTHERAN CONVALESCENT HOME</t>
  </si>
  <si>
    <t>265600</t>
  </si>
  <si>
    <t>LUTHERAN HOME, THE</t>
  </si>
  <si>
    <t>265359</t>
  </si>
  <si>
    <t>LUTHERAN NURSING HOME</t>
  </si>
  <si>
    <t>265765</t>
  </si>
  <si>
    <t>LUTHERAN SENIOR SERVICES AT BREEZE PARK</t>
  </si>
  <si>
    <t>265767</t>
  </si>
  <si>
    <t>LUTHERAN SENIOR SERVICES AT MERAMEC BLUFFS</t>
  </si>
  <si>
    <t>265805</t>
  </si>
  <si>
    <t>MACON HEALTH CARE CENTER</t>
  </si>
  <si>
    <t>265163</t>
  </si>
  <si>
    <t>MADISON MEDICAL CENTER</t>
  </si>
  <si>
    <t>265561</t>
  </si>
  <si>
    <t>MAGNOLIA SQUARE NURSING AND REHAB</t>
  </si>
  <si>
    <t>265731</t>
  </si>
  <si>
    <t>MALDEN NURSING &amp; REHAB</t>
  </si>
  <si>
    <t>265609</t>
  </si>
  <si>
    <t>MANOR AT ELFINDALE, THE</t>
  </si>
  <si>
    <t>265804</t>
  </si>
  <si>
    <t>MANOR GROVE, INCORPORATED</t>
  </si>
  <si>
    <t>265833</t>
  </si>
  <si>
    <t>MANOR, THE</t>
  </si>
  <si>
    <t>265442</t>
  </si>
  <si>
    <t>MAPLE GROVE LODGE</t>
  </si>
  <si>
    <t>265740</t>
  </si>
  <si>
    <t>MAPLE LAWN NURSING HOME</t>
  </si>
  <si>
    <t>265237</t>
  </si>
  <si>
    <t>MAPLES HEALTH AND REHABILITATION, THE</t>
  </si>
  <si>
    <t>265559</t>
  </si>
  <si>
    <t>MARANATHA VILLAGE, INC</t>
  </si>
  <si>
    <t>265475</t>
  </si>
  <si>
    <t>MARIES MANOR</t>
  </si>
  <si>
    <t>265249</t>
  </si>
  <si>
    <t>MARK TWAIN CARING CENTER</t>
  </si>
  <si>
    <t>265450</t>
  </si>
  <si>
    <t>MARK TWAIN MANOR</t>
  </si>
  <si>
    <t>265236</t>
  </si>
  <si>
    <t>MARSHFIELD CARE CENTER FOR REHAB AND HEALTHCARE</t>
  </si>
  <si>
    <t>265577</t>
  </si>
  <si>
    <t>MARY, QUEEN AND MOTHER CENTER</t>
  </si>
  <si>
    <t>265159</t>
  </si>
  <si>
    <t>MARYMOUNT MANOR</t>
  </si>
  <si>
    <t>265140</t>
  </si>
  <si>
    <t>MARYVILLE LIVING CENTER</t>
  </si>
  <si>
    <t>265354</t>
  </si>
  <si>
    <t>MASON POINTE CARE CENTER</t>
  </si>
  <si>
    <t>265071</t>
  </si>
  <si>
    <t>MAYWOOD TERRACE LIVING CENTER</t>
  </si>
  <si>
    <t>265404</t>
  </si>
  <si>
    <t>MCCLAY SENIOR CARE</t>
  </si>
  <si>
    <t>265875</t>
  </si>
  <si>
    <t>MCCRITE PLAZA AT BRIARCLIFF SKILLED FACILITY</t>
  </si>
  <si>
    <t>265869</t>
  </si>
  <si>
    <t>MCDONALD COUNTY LIVING CENTER</t>
  </si>
  <si>
    <t>265447</t>
  </si>
  <si>
    <t>MCKNIGHT PLACE EXTENDED CARE</t>
  </si>
  <si>
    <t>265849</t>
  </si>
  <si>
    <t>MCLARNEY MANOR</t>
  </si>
  <si>
    <t>265644</t>
  </si>
  <si>
    <t>MEADOW VIEW OF HARRISONVILLE HEALTH &amp; REHAB</t>
  </si>
  <si>
    <t>265362</t>
  </si>
  <si>
    <t>MEDICALODGES BUTLER</t>
  </si>
  <si>
    <t>265564</t>
  </si>
  <si>
    <t>MEDICALODGES NEOSHO</t>
  </si>
  <si>
    <t>265266</t>
  </si>
  <si>
    <t>MEDICALODGES NEVADA</t>
  </si>
  <si>
    <t>265493</t>
  </si>
  <si>
    <t>MERAMEC NURSING CENTER</t>
  </si>
  <si>
    <t>265554</t>
  </si>
  <si>
    <t>MEYER CARE CENTER</t>
  </si>
  <si>
    <t>265667</t>
  </si>
  <si>
    <t>MILAN HEALTH CARE CENTER</t>
  </si>
  <si>
    <t>265238</t>
  </si>
  <si>
    <t>MILLER COUNTY CARE AND REHABILITATION CENTER</t>
  </si>
  <si>
    <t>265713</t>
  </si>
  <si>
    <t>MINER NURSING CENTER</t>
  </si>
  <si>
    <t>265548</t>
  </si>
  <si>
    <t>MOBERLY NURSING &amp; REHAB</t>
  </si>
  <si>
    <t>265407</t>
  </si>
  <si>
    <t>MONITEAU CARE CENTER</t>
  </si>
  <si>
    <t>265648</t>
  </si>
  <si>
    <t>MONROE CITY MANOR CARE CENTER</t>
  </si>
  <si>
    <t>265574</t>
  </si>
  <si>
    <t>MONROE MANOR</t>
  </si>
  <si>
    <t>265590</t>
  </si>
  <si>
    <t>MONTEREY PARK REHABILITATION &amp; HEALTH CARE CENTER</t>
  </si>
  <si>
    <t>265579</t>
  </si>
  <si>
    <t>MONTICELLO HOUSE</t>
  </si>
  <si>
    <t>265716</t>
  </si>
  <si>
    <t>MOORE-FEW CARE CENTER</t>
  </si>
  <si>
    <t>265110</t>
  </si>
  <si>
    <t>MORNINGSIDE CENTER</t>
  </si>
  <si>
    <t>265813</t>
  </si>
  <si>
    <t>MOUNT CARMEL SENIOR LIVING - ST CHARLES, LLC</t>
  </si>
  <si>
    <t>265783</t>
  </si>
  <si>
    <t>MOUNTAIN VIEW HEALTHCARE</t>
  </si>
  <si>
    <t>265412</t>
  </si>
  <si>
    <t>MT VERNON PLACE CARE CENTER, INC</t>
  </si>
  <si>
    <t>265452</t>
  </si>
  <si>
    <t>MYERS NURSING &amp; CONVALESCENT CENTER</t>
  </si>
  <si>
    <t>26E084</t>
  </si>
  <si>
    <t>NAZARETH LIVING CENTER</t>
  </si>
  <si>
    <t>265636</t>
  </si>
  <si>
    <t>NEIGHBORHOODS AT QUAIL CREEK, THE</t>
  </si>
  <si>
    <t>265799</t>
  </si>
  <si>
    <t>NEIGHBORHOODS REHAB &amp; SKILLED NURSING BY TIGERPLAC</t>
  </si>
  <si>
    <t>265840</t>
  </si>
  <si>
    <t>NEVADA NURSING &amp; REHAB</t>
  </si>
  <si>
    <t>265558</t>
  </si>
  <si>
    <t>NEW HAVEN CARE CENTER</t>
  </si>
  <si>
    <t>265415</t>
  </si>
  <si>
    <t>NEW HAVEN LIVING CENTER</t>
  </si>
  <si>
    <t>265501</t>
  </si>
  <si>
    <t>NEW MADRID LIVING CENTER</t>
  </si>
  <si>
    <t>265209</t>
  </si>
  <si>
    <t>NEW MARK CARE CENTER</t>
  </si>
  <si>
    <t>265308</t>
  </si>
  <si>
    <t>NHC HEALTHCARE, DESLOGE</t>
  </si>
  <si>
    <t>265158</t>
  </si>
  <si>
    <t>NHC HEALTHCARE, JOPLIN</t>
  </si>
  <si>
    <t>265175</t>
  </si>
  <si>
    <t>NHC HEALTHCARE, KENNETT</t>
  </si>
  <si>
    <t>265168</t>
  </si>
  <si>
    <t>NHC HEALTHCARE, MARYLAND HEIGHTS</t>
  </si>
  <si>
    <t>265318</t>
  </si>
  <si>
    <t>NHC HEALTHCARE, ST CHARLES</t>
  </si>
  <si>
    <t>265166</t>
  </si>
  <si>
    <t>NHC HEALTHCARE, TOWN &amp; COUNTRY</t>
  </si>
  <si>
    <t>265001</t>
  </si>
  <si>
    <t>NHC HEALTHCARE, WEST PLAINS</t>
  </si>
  <si>
    <t>265155</t>
  </si>
  <si>
    <t>NICK'S HEALTH CARE CENTER, LLC</t>
  </si>
  <si>
    <t>265698</t>
  </si>
  <si>
    <t>NIXA NURSING &amp; REHAB</t>
  </si>
  <si>
    <t>265322</t>
  </si>
  <si>
    <t>NODAWAY NURSING HOME</t>
  </si>
  <si>
    <t>265836</t>
  </si>
  <si>
    <t>NORMANDY NURSING CENTER</t>
  </si>
  <si>
    <t>265578</t>
  </si>
  <si>
    <t>NORTERRE</t>
  </si>
  <si>
    <t>265867</t>
  </si>
  <si>
    <t>NORTH VILLAGE PARK</t>
  </si>
  <si>
    <t>265330</t>
  </si>
  <si>
    <t>NORTHLAND REHABILITATION &amp; HEALTH CARE CENTER</t>
  </si>
  <si>
    <t>265870</t>
  </si>
  <si>
    <t>NORTHVIEW VILLAGE</t>
  </si>
  <si>
    <t>265524</t>
  </si>
  <si>
    <t>NORTHWOOD HILLS CARE CENTER</t>
  </si>
  <si>
    <t>265381</t>
  </si>
  <si>
    <t>OAK GROVE NURSING &amp; REHAB</t>
  </si>
  <si>
    <t>265710</t>
  </si>
  <si>
    <t>OAK KNOLL SKILLED NURSING &amp; REHABILITATION CENTER</t>
  </si>
  <si>
    <t>265680</t>
  </si>
  <si>
    <t>OAK PARK CARE CENTER</t>
  </si>
  <si>
    <t>265427</t>
  </si>
  <si>
    <t>OAK TREE VILLAS-A STONEBRIDGE COMMUNITY</t>
  </si>
  <si>
    <t>265819</t>
  </si>
  <si>
    <t>OAKDALE CARE CENTER</t>
  </si>
  <si>
    <t>265556</t>
  </si>
  <si>
    <t>OAKRIDGE OF PLATTSBURG</t>
  </si>
  <si>
    <t>265742</t>
  </si>
  <si>
    <t>OAKWOOD ESTATES NURSING &amp; REHAB</t>
  </si>
  <si>
    <t>265719</t>
  </si>
  <si>
    <t>OREGON CARE CENTER</t>
  </si>
  <si>
    <t>265629</t>
  </si>
  <si>
    <t>OSAGE BEACH REHABILITATION AND HEALTH CARE CENTER</t>
  </si>
  <si>
    <t>265171</t>
  </si>
  <si>
    <t>OZARK MOUNTAIN REGIONAL HEALTHCARE CENTER</t>
  </si>
  <si>
    <t>265230</t>
  </si>
  <si>
    <t>OZARK NURSING AND CARE CENTER</t>
  </si>
  <si>
    <t>265753</t>
  </si>
  <si>
    <t>OZARK REHABILITATION &amp; HEALTH CARE CENTER</t>
  </si>
  <si>
    <t>265178</t>
  </si>
  <si>
    <t>OZARK RIVERVIEW MANOR</t>
  </si>
  <si>
    <t>265464</t>
  </si>
  <si>
    <t>OZARKS METHODIST MANOR, THE</t>
  </si>
  <si>
    <t>265594</t>
  </si>
  <si>
    <t>PACIFIC CARE CENTER</t>
  </si>
  <si>
    <t>265337</t>
  </si>
  <si>
    <t>PARKDALE MANOR CARE CENTER</t>
  </si>
  <si>
    <t>265591</t>
  </si>
  <si>
    <t>PARKLANE CARE AND REHABILITATION CENTER</t>
  </si>
  <si>
    <t>265319</t>
  </si>
  <si>
    <t>PARKSIDE MANOR</t>
  </si>
  <si>
    <t>265302</t>
  </si>
  <si>
    <t>PARKVIEW HEALTH CARE FACILITY</t>
  </si>
  <si>
    <t>265519</t>
  </si>
  <si>
    <t>PARKVIEW HEALTHCARE</t>
  </si>
  <si>
    <t>265463</t>
  </si>
  <si>
    <t>PARKWAY HEALTH CARE CENTER</t>
  </si>
  <si>
    <t>265532</t>
  </si>
  <si>
    <t>PARKWOOD SKILLED NURSING AND REHABILITATION CENTER</t>
  </si>
  <si>
    <t>265523</t>
  </si>
  <si>
    <t>PAUL L &amp; MARTHA BARONE CARE CENTER</t>
  </si>
  <si>
    <t>26A269</t>
  </si>
  <si>
    <t>PEARL'S II EDEN FOR ELDERS</t>
  </si>
  <si>
    <t>265796</t>
  </si>
  <si>
    <t>PEMISCOT COUNTY MEMORIAL HOSPITAL</t>
  </si>
  <si>
    <t>26A469</t>
  </si>
  <si>
    <t>PHELPS HEALTH</t>
  </si>
  <si>
    <t>265327</t>
  </si>
  <si>
    <t>PILLARS OF NORTH COUNTY HEALTH &amp; REHAB CENTER, THE</t>
  </si>
  <si>
    <t>265341</t>
  </si>
  <si>
    <t>PIN OAKS LIVING CENTER</t>
  </si>
  <si>
    <t>265481</t>
  </si>
  <si>
    <t>PINE VIEW MANOR INC</t>
  </si>
  <si>
    <t>265506</t>
  </si>
  <si>
    <t>PIONEER SKILLED NURSING CENTER</t>
  </si>
  <si>
    <t>265169</t>
  </si>
  <si>
    <t>PLEASANT HILL HEALTH AND REHABILITATION CENTER</t>
  </si>
  <si>
    <t>265565</t>
  </si>
  <si>
    <t>PLEASANT VALLEY MANOR CARE CENTER</t>
  </si>
  <si>
    <t>265679</t>
  </si>
  <si>
    <t>PLEASANT VIEW</t>
  </si>
  <si>
    <t>265744</t>
  </si>
  <si>
    <t>POINT LOOKOUT NURSING &amp; REHAB</t>
  </si>
  <si>
    <t>265411</t>
  </si>
  <si>
    <t>PORTAGEVILLE HEALTH CARE CENTER</t>
  </si>
  <si>
    <t>265549</t>
  </si>
  <si>
    <t>POTOSI MANOR, INC</t>
  </si>
  <si>
    <t>265681</t>
  </si>
  <si>
    <t>PUTNAM COUNTY CARE CENTER</t>
  </si>
  <si>
    <t>265826</t>
  </si>
  <si>
    <t>PUXICO NURSING AND REHABILITATION CENTER</t>
  </si>
  <si>
    <t>265496</t>
  </si>
  <si>
    <t>QUAIL RUN HEALTH CARE CENTER</t>
  </si>
  <si>
    <t>265353</t>
  </si>
  <si>
    <t>QUARTERS AT DES PERES, THE</t>
  </si>
  <si>
    <t>265834</t>
  </si>
  <si>
    <t>RANCHO MANOR HEALTHCARE AND REHABILITATION CENTER</t>
  </si>
  <si>
    <t>265402</t>
  </si>
  <si>
    <t>RATLIFF CARE CENTER</t>
  </si>
  <si>
    <t>265747</t>
  </si>
  <si>
    <t>REDWOOD OF BLUE RIVER</t>
  </si>
  <si>
    <t>265597</t>
  </si>
  <si>
    <t>REDWOOD OF CAMERON</t>
  </si>
  <si>
    <t>265633</t>
  </si>
  <si>
    <t>REDWOOD OF CARMEL HILLS</t>
  </si>
  <si>
    <t>265727</t>
  </si>
  <si>
    <t>REDWOOD OF INDEPENDENCE</t>
  </si>
  <si>
    <t>265693</t>
  </si>
  <si>
    <t>REDWOOD OF KANSAS CITY SOUTH</t>
  </si>
  <si>
    <t>265758</t>
  </si>
  <si>
    <t>REDWOOD OF RAYMORE</t>
  </si>
  <si>
    <t>265476</t>
  </si>
  <si>
    <t>REPUBLIC NURSING &amp; REHAB</t>
  </si>
  <si>
    <t>265326</t>
  </si>
  <si>
    <t>REST HAVEN CONVALESCENT AND RETIREMENT HOME</t>
  </si>
  <si>
    <t>265854</t>
  </si>
  <si>
    <t>RICHLAND CARE CENTER INC</t>
  </si>
  <si>
    <t>265755</t>
  </si>
  <si>
    <t>RIDGE CREST NURSING CENTER</t>
  </si>
  <si>
    <t>265797</t>
  </si>
  <si>
    <t>RIDGEVIEW LIVING COMMUNITY</t>
  </si>
  <si>
    <t>265384</t>
  </si>
  <si>
    <t>RIVER CITY LIVING COMMUNITY</t>
  </si>
  <si>
    <t>265482</t>
  </si>
  <si>
    <t>RIVER OAKS CARE CENTER</t>
  </si>
  <si>
    <t>265210</t>
  </si>
  <si>
    <t>RIVERBEND HEIGHTS HEALTH &amp; REHABILITATION</t>
  </si>
  <si>
    <t>265358</t>
  </si>
  <si>
    <t>RIVERDELL CARE CENTER</t>
  </si>
  <si>
    <t>265361</t>
  </si>
  <si>
    <t>RIVERSIDE NURSING &amp; REHABILITATION CENTER, LLC</t>
  </si>
  <si>
    <t>265379</t>
  </si>
  <si>
    <t>RIVERSIDE PLACE</t>
  </si>
  <si>
    <t>265827</t>
  </si>
  <si>
    <t>RIVERVIEW AT THE PARK CARE AND REHABILITATION CTR</t>
  </si>
  <si>
    <t>265743</t>
  </si>
  <si>
    <t>RIVERVIEW NURSING CENTER</t>
  </si>
  <si>
    <t>265434</t>
  </si>
  <si>
    <t>RIVERVIEW, THE</t>
  </si>
  <si>
    <t>265751</t>
  </si>
  <si>
    <t>RIVERWAYS MANOR</t>
  </si>
  <si>
    <t>265363</t>
  </si>
  <si>
    <t>ROARING RIVER HEALTH AND REHABILITATION</t>
  </si>
  <si>
    <t>265538</t>
  </si>
  <si>
    <t>ROCKY RIDGE MANOR</t>
  </si>
  <si>
    <t>265494</t>
  </si>
  <si>
    <t>ROLLA HEALTH &amp; REHABILITATION SUITES</t>
  </si>
  <si>
    <t>265844</t>
  </si>
  <si>
    <t>ROLLA PRESBYTERIAN MANOR</t>
  </si>
  <si>
    <t>265580</t>
  </si>
  <si>
    <t>ROSEWOOD HEALTH AND REHAB CENTER</t>
  </si>
  <si>
    <t>265786</t>
  </si>
  <si>
    <t>ROYAL OAK NURSING &amp; REHAB</t>
  </si>
  <si>
    <t>265378</t>
  </si>
  <si>
    <t>SALEM CARE CENTER</t>
  </si>
  <si>
    <t>26A206</t>
  </si>
  <si>
    <t>SALEM MEMORIAL DISTRICT HOSPITAL</t>
  </si>
  <si>
    <t>26A381</t>
  </si>
  <si>
    <t>SALT RIVER COMMUNITY CARE</t>
  </si>
  <si>
    <t>265694</t>
  </si>
  <si>
    <t>SARCOXIE NURSING CENTER</t>
  </si>
  <si>
    <t>265649</t>
  </si>
  <si>
    <t>SCENIC NURSING AND REHABILITATION CENTER, LLC</t>
  </si>
  <si>
    <t>265216</t>
  </si>
  <si>
    <t>SCHUYLER COUNTY NURSING HOME</t>
  </si>
  <si>
    <t>265816</t>
  </si>
  <si>
    <t>SCOTLAND COUNTY CARE CENTER</t>
  </si>
  <si>
    <t>265788</t>
  </si>
  <si>
    <t>SEASONS CARE CENTER</t>
  </si>
  <si>
    <t>265850</t>
  </si>
  <si>
    <t>SENATH HEALTH CARE CENTER</t>
  </si>
  <si>
    <t>265388</t>
  </si>
  <si>
    <t>SENATH SOUTH HEALTH CARE CENTER</t>
  </si>
  <si>
    <t>265832</t>
  </si>
  <si>
    <t>SENECA HOUSE</t>
  </si>
  <si>
    <t>265491</t>
  </si>
  <si>
    <t>SEVILLE CARE CENTER</t>
  </si>
  <si>
    <t>265521</t>
  </si>
  <si>
    <t>SHADY LAWN LIVING CENTER</t>
  </si>
  <si>
    <t>265846</t>
  </si>
  <si>
    <t>SHADY OAKS HEALTHCARE CENTER</t>
  </si>
  <si>
    <t>265246</t>
  </si>
  <si>
    <t>SHANGRI LA REHAB &amp; LIVING CENTER</t>
  </si>
  <si>
    <t>265595</t>
  </si>
  <si>
    <t>SHEPHERD OF THE HILLS LIVING CENTER</t>
  </si>
  <si>
    <t>265393</t>
  </si>
  <si>
    <t>SHIRKEY NURSING AND REHABILITATION CENTER</t>
  </si>
  <si>
    <t>265708</t>
  </si>
  <si>
    <t>SIKESTON CONVALESCENT CENTER</t>
  </si>
  <si>
    <t>265479</t>
  </si>
  <si>
    <t>SILEX COMMUNITY CARE</t>
  </si>
  <si>
    <t>265611</t>
  </si>
  <si>
    <t>SILVERSTONE PLACE</t>
  </si>
  <si>
    <t>265851</t>
  </si>
  <si>
    <t>SISTERS MISSION</t>
  </si>
  <si>
    <t>265879</t>
  </si>
  <si>
    <t>SMITHVILLE LIVING CENTER</t>
  </si>
  <si>
    <t>265454</t>
  </si>
  <si>
    <t>SONSHINE MANOR</t>
  </si>
  <si>
    <t>265847</t>
  </si>
  <si>
    <t>SOUTH COUNTY NURSING HOME INC</t>
  </si>
  <si>
    <t>265509</t>
  </si>
  <si>
    <t>SOUTH HAMPTON PLACE</t>
  </si>
  <si>
    <t>265618</t>
  </si>
  <si>
    <t>SOUTHBROOK-SKILLED NURSING BY AMERICARE</t>
  </si>
  <si>
    <t>265389</t>
  </si>
  <si>
    <t>SOUTHGATE LIVING CENTER</t>
  </si>
  <si>
    <t>265771</t>
  </si>
  <si>
    <t>SPRING RIVER CHRISTIAN VILLAGE INC</t>
  </si>
  <si>
    <t>265617</t>
  </si>
  <si>
    <t>SPRING VALLEY HEALTH &amp; REHABILITATION CENTER</t>
  </si>
  <si>
    <t>265188</t>
  </si>
  <si>
    <t>SPRINGFIELD REHABILITATION &amp; HEALTH CARE CENTER</t>
  </si>
  <si>
    <t>265157</t>
  </si>
  <si>
    <t>SPRINGFIELD SKILLED CARE CENTER</t>
  </si>
  <si>
    <t>265477</t>
  </si>
  <si>
    <t>SPRINGFIELD VILLA</t>
  </si>
  <si>
    <t>265814</t>
  </si>
  <si>
    <t>SSM HEALTH DEPAUL HOSPITAL - ANNA HOUSE</t>
  </si>
  <si>
    <t>265842</t>
  </si>
  <si>
    <t>ST ANDREW'S AT FRANCIS PLACE</t>
  </si>
  <si>
    <t>265195</t>
  </si>
  <si>
    <t>ST ANDREW'S AT NEW FLORENCE</t>
  </si>
  <si>
    <t>265625</t>
  </si>
  <si>
    <t>ST CLAIR NURSING CENTER</t>
  </si>
  <si>
    <t>265495</t>
  </si>
  <si>
    <t>ST ELIZABETH CARE CENTER</t>
  </si>
  <si>
    <t>265676</t>
  </si>
  <si>
    <t>ST FRANCOIS MANOR</t>
  </si>
  <si>
    <t>265674</t>
  </si>
  <si>
    <t>ST GENEVIEVE CARE CENTER INC</t>
  </si>
  <si>
    <t>265489</t>
  </si>
  <si>
    <t>ST JAMES LIVING CENTER</t>
  </si>
  <si>
    <t>265225</t>
  </si>
  <si>
    <t>ST JOE MANOR</t>
  </si>
  <si>
    <t>265701</t>
  </si>
  <si>
    <t>ST JOHNS PLACE</t>
  </si>
  <si>
    <t>265733</t>
  </si>
  <si>
    <t>ST JOSEPH CHATEAU</t>
  </si>
  <si>
    <t>265852</t>
  </si>
  <si>
    <t>ST JOSEPH SENIOR LIVING</t>
  </si>
  <si>
    <t>265762</t>
  </si>
  <si>
    <t>ST JOSEPH'S BLUFFS</t>
  </si>
  <si>
    <t>265837</t>
  </si>
  <si>
    <t>ST LOUIS ALTENHEIM</t>
  </si>
  <si>
    <t>26A484</t>
  </si>
  <si>
    <t>ST LOUIS PLACE HEALTH &amp; REHABILITATION</t>
  </si>
  <si>
    <t>265586</t>
  </si>
  <si>
    <t>ST LUKE'S NURSING CENTER INC</t>
  </si>
  <si>
    <t>265661</t>
  </si>
  <si>
    <t>ST MARYS MANOR</t>
  </si>
  <si>
    <t>265759</t>
  </si>
  <si>
    <t>ST PETERS MANOR CARE CENTER</t>
  </si>
  <si>
    <t>265589</t>
  </si>
  <si>
    <t>ST SOPHIA HEALTH &amp; REHABILITATION CENTER</t>
  </si>
  <si>
    <t>265120</t>
  </si>
  <si>
    <t>STEELVILLE SENIOR LIVING</t>
  </si>
  <si>
    <t>265866</t>
  </si>
  <si>
    <t>STONEBRIDGE MARYLAND HEIGHTS</t>
  </si>
  <si>
    <t>265486</t>
  </si>
  <si>
    <t>STONECREST HEALTHCARE</t>
  </si>
  <si>
    <t>265582</t>
  </si>
  <si>
    <t>STRAFFORD CARE CENTER</t>
  </si>
  <si>
    <t>265656</t>
  </si>
  <si>
    <t>SUMMIT, THE</t>
  </si>
  <si>
    <t>265769</t>
  </si>
  <si>
    <t>SUNNYVIEW NURSING HOME &amp; APARTMENTS</t>
  </si>
  <si>
    <t>265715</t>
  </si>
  <si>
    <t>SUNSET HEALTH CARE CENTER</t>
  </si>
  <si>
    <t>265390</t>
  </si>
  <si>
    <t>SUNSET HOME</t>
  </si>
  <si>
    <t>265745</t>
  </si>
  <si>
    <t>SUNTERRA SPRINGS INDEPENDENCE</t>
  </si>
  <si>
    <t>265864</t>
  </si>
  <si>
    <t>SUNTERRA SPRINGS SPRINGFIELD</t>
  </si>
  <si>
    <t>265871</t>
  </si>
  <si>
    <t>SURREY PLACE ST LUKES HOSP SKILLED NURSING</t>
  </si>
  <si>
    <t>265414</t>
  </si>
  <si>
    <t>SWEET SPRINGS VILLA</t>
  </si>
  <si>
    <t>265606</t>
  </si>
  <si>
    <t>SWOPE RIDGE GERIATRIC CENTER</t>
  </si>
  <si>
    <t>265145</t>
  </si>
  <si>
    <t>SYLVIA G THOMPSON RESIDENCE CENTER, INC</t>
  </si>
  <si>
    <t>26A378</t>
  </si>
  <si>
    <t>TABLEROCK HEALTHCARE</t>
  </si>
  <si>
    <t>265288</t>
  </si>
  <si>
    <t>TARKIO REHABILITATION &amp; HEALTH CARE</t>
  </si>
  <si>
    <t>265537</t>
  </si>
  <si>
    <t>TIFFANY HEIGHTS</t>
  </si>
  <si>
    <t>265746</t>
  </si>
  <si>
    <t>TIFFANY SPRINGS REHABILITATION &amp; HEALTH CARE CENTE</t>
  </si>
  <si>
    <t>265863</t>
  </si>
  <si>
    <t>TIMBERLAKE CARE CENTER</t>
  </si>
  <si>
    <t>265637</t>
  </si>
  <si>
    <t>TIPTON OAK MANOR</t>
  </si>
  <si>
    <t>265748</t>
  </si>
  <si>
    <t>TRI-COUNTY CARE CENTER</t>
  </si>
  <si>
    <t>265638</t>
  </si>
  <si>
    <t>TROY MANOR</t>
  </si>
  <si>
    <t>265702</t>
  </si>
  <si>
    <t>TRUMAN GARDENS</t>
  </si>
  <si>
    <t>265456</t>
  </si>
  <si>
    <t>TRUMAN HEALTHCARE &amp; REHABILITATION CENTER</t>
  </si>
  <si>
    <t>265253</t>
  </si>
  <si>
    <t>TRUMAN LAKE MANOR INC</t>
  </si>
  <si>
    <t>265431</t>
  </si>
  <si>
    <t>TRUMAN MEDICAL CENTER LAKEWOOD CARE CENTER</t>
  </si>
  <si>
    <t>265845</t>
  </si>
  <si>
    <t>TWIN PINES ADULT CARE CENTER</t>
  </si>
  <si>
    <t>265198</t>
  </si>
  <si>
    <t>U-CITY FOREST MANOR</t>
  </si>
  <si>
    <t>265736</t>
  </si>
  <si>
    <t>UNION CARE CENTER</t>
  </si>
  <si>
    <t>265873</t>
  </si>
  <si>
    <t>VALLEY MANOR AND REHABILITATION CENTER</t>
  </si>
  <si>
    <t>265356</t>
  </si>
  <si>
    <t>VALLEY VIEW HEALTH &amp; REHABILITATION</t>
  </si>
  <si>
    <t>265536</t>
  </si>
  <si>
    <t>VALLEY-A STONEBRIDGE COMMUNITY, THE</t>
  </si>
  <si>
    <t>265365</t>
  </si>
  <si>
    <t>VILLA AT BLUE RIDGE, THE</t>
  </si>
  <si>
    <t>265251</t>
  </si>
  <si>
    <t>VILLA MARIE-A STONEBRIDGE COMMUNITY</t>
  </si>
  <si>
    <t>265208</t>
  </si>
  <si>
    <t>VILLAGE CARE CENTER INC</t>
  </si>
  <si>
    <t>265643</t>
  </si>
  <si>
    <t>VILLAGES OF JACKSON CREEK, THE</t>
  </si>
  <si>
    <t>265820</t>
  </si>
  <si>
    <t>VILLAGES OF ST PETERS, THE</t>
  </si>
  <si>
    <t>265824</t>
  </si>
  <si>
    <t>VILLAS-A STONEBRIDGE COMMUNITY, THE</t>
  </si>
  <si>
    <t>265772</t>
  </si>
  <si>
    <t>WARRENSBURG MANOR CARE CENTER</t>
  </si>
  <si>
    <t>265669</t>
  </si>
  <si>
    <t>WARRENTON MANOR</t>
  </si>
  <si>
    <t>265181</t>
  </si>
  <si>
    <t>WARSAW HEALTH AND REHABILITATION CENTER</t>
  </si>
  <si>
    <t>265566</t>
  </si>
  <si>
    <t>WEBB CITY HEALTH AND REHABILITATION CENTER</t>
  </si>
  <si>
    <t>265307</t>
  </si>
  <si>
    <t>WEBCO MANOR</t>
  </si>
  <si>
    <t>265520</t>
  </si>
  <si>
    <t>WEST COUNTY CARE CENTER</t>
  </si>
  <si>
    <t>265352</t>
  </si>
  <si>
    <t>WEST VUE NURSING AND REHABILITATION CENTER</t>
  </si>
  <si>
    <t>265164</t>
  </si>
  <si>
    <t>WESTCHESTER HOUSE, THE</t>
  </si>
  <si>
    <t>265338</t>
  </si>
  <si>
    <t>WESTFIELD NURSING CENTER, INC</t>
  </si>
  <si>
    <t>265557</t>
  </si>
  <si>
    <t>WESTGATE</t>
  </si>
  <si>
    <t>265877</t>
  </si>
  <si>
    <t>WESTPHALIA HILLS-A STONEBRIDGE COMMUNITY</t>
  </si>
  <si>
    <t>265777</t>
  </si>
  <si>
    <t>WESTVIEW NURSING HOME</t>
  </si>
  <si>
    <t>265423</t>
  </si>
  <si>
    <t>WESTWOOD HILLS HEALTH &amp; REHABILITATION CENTER</t>
  </si>
  <si>
    <t>265193</t>
  </si>
  <si>
    <t>WESTWOOD LIVING CENTER</t>
  </si>
  <si>
    <t>265347</t>
  </si>
  <si>
    <t>WILLARD CARE CENTER</t>
  </si>
  <si>
    <t>265455</t>
  </si>
  <si>
    <t>WILLOW CARE NURSING HOME</t>
  </si>
  <si>
    <t>265335</t>
  </si>
  <si>
    <t>WILLOW CARE REHABILITATION &amp; HEALTH CARE CENTER</t>
  </si>
  <si>
    <t>265462</t>
  </si>
  <si>
    <t>WILSHIRE AT LAKEWOOD</t>
  </si>
  <si>
    <t>265700</t>
  </si>
  <si>
    <t>WILSON'S CREEK NURSING &amp; REHAB</t>
  </si>
  <si>
    <t>265161</t>
  </si>
  <si>
    <t>WINCHESTER NURSING CENTER, INC</t>
  </si>
  <si>
    <t>265874</t>
  </si>
  <si>
    <t>WINDSOR ESTATES OF ST CHARLES SNAL, LLC</t>
  </si>
  <si>
    <t>265518</t>
  </si>
  <si>
    <t>WINDSOR HEALTHCARE &amp; REHAB CENTER</t>
  </si>
  <si>
    <t>265683</t>
  </si>
  <si>
    <t>WOODLAND HILLS-A STONEBRIDGE COMMUNITY</t>
  </si>
  <si>
    <t>265553</t>
  </si>
  <si>
    <t>WOODLAND MANOR</t>
  </si>
  <si>
    <t>265749</t>
  </si>
  <si>
    <t>WOODLAND MANOR NURSING CENTER</t>
  </si>
  <si>
    <t>265324</t>
  </si>
  <si>
    <t>WORTH COUNTY CONVALESCENT CENTER</t>
  </si>
  <si>
    <t>265773</t>
  </si>
  <si>
    <t>ABBEVILLE NURSING HOME, INC.</t>
  </si>
  <si>
    <t>425057</t>
  </si>
  <si>
    <t>SC</t>
  </si>
  <si>
    <t>ANCHOR REHAB AND HEALTHCARE CENTER OF AIKEN, LLC</t>
  </si>
  <si>
    <t>425311</t>
  </si>
  <si>
    <t>BAYVIEW MANOR</t>
  </si>
  <si>
    <t>425067</t>
  </si>
  <si>
    <t>BETHEA BAPTIST HEALTHCARE CENTER</t>
  </si>
  <si>
    <t>425372</t>
  </si>
  <si>
    <t>BISHOP GADSDEN EPISCOPAL HEALTH CARE CENTER</t>
  </si>
  <si>
    <t>425411</t>
  </si>
  <si>
    <t>BLUE RIDGE IN BROOKVIEW HOUSE, LLC</t>
  </si>
  <si>
    <t>425062</t>
  </si>
  <si>
    <t>BLUE RIDGE IN GEORGETOWN</t>
  </si>
  <si>
    <t>425048</t>
  </si>
  <si>
    <t>BLUE RIDGE OF SUMTER</t>
  </si>
  <si>
    <t>425310</t>
  </si>
  <si>
    <t>BRIAN CENTER NURSING CARE - ST ANDREWS</t>
  </si>
  <si>
    <t>425129</t>
  </si>
  <si>
    <t>BROAD CREEK CARE CENTER</t>
  </si>
  <si>
    <t>425351</t>
  </si>
  <si>
    <t>BROOKDALE ANDERSON</t>
  </si>
  <si>
    <t>425398</t>
  </si>
  <si>
    <t>BROOKDALE EASLEY</t>
  </si>
  <si>
    <t>425409</t>
  </si>
  <si>
    <t>BRUSHY CREEK POST ACUTE</t>
  </si>
  <si>
    <t>425004</t>
  </si>
  <si>
    <t>C M TUCKER JR NURSING CARE</t>
  </si>
  <si>
    <t>425074</t>
  </si>
  <si>
    <t>C M TUCKER NURSING CARE CENTER - RODDEY</t>
  </si>
  <si>
    <t>425360</t>
  </si>
  <si>
    <t>CAPSTONE REHABILITATION AND HEALTHCARE</t>
  </si>
  <si>
    <t>425298</t>
  </si>
  <si>
    <t>CARLYLE SENIOR CARE OF AIKEN</t>
  </si>
  <si>
    <t>425014</t>
  </si>
  <si>
    <t>CARLYLE SENIOR CARE OF FLORENCE</t>
  </si>
  <si>
    <t>425163</t>
  </si>
  <si>
    <t>CARLYLE SENIOR CARE OF FOUNTAIN INN</t>
  </si>
  <si>
    <t>425168</t>
  </si>
  <si>
    <t>CARLYLE SENIOR CARE OF KINGSTREE</t>
  </si>
  <si>
    <t>425117</t>
  </si>
  <si>
    <t>CHERAW HEALTHCARE</t>
  </si>
  <si>
    <t>425005</t>
  </si>
  <si>
    <t>CHESTERFIELD CONVALESCENT CENTER</t>
  </si>
  <si>
    <t>425302</t>
  </si>
  <si>
    <t>COMMANDER NURSING CENTER</t>
  </si>
  <si>
    <t>425119</t>
  </si>
  <si>
    <t>COMPASS POST ACUTE REHABILITATION</t>
  </si>
  <si>
    <t>425391</t>
  </si>
  <si>
    <t>CONDOR HEALTH ANDERSON</t>
  </si>
  <si>
    <t>425047</t>
  </si>
  <si>
    <t>CONWAY MANOR</t>
  </si>
  <si>
    <t>425121</t>
  </si>
  <si>
    <t>COUNTRYWOOD NURSING CENTER, LLC</t>
  </si>
  <si>
    <t>425370</t>
  </si>
  <si>
    <t>DR RONALD E MCNAIR NURSING &amp; REHABILITATION CENTER</t>
  </si>
  <si>
    <t>425309</t>
  </si>
  <si>
    <t>DUNDEE MANOR, LLC</t>
  </si>
  <si>
    <t>425118</t>
  </si>
  <si>
    <t>EDISTO POST ACUTE</t>
  </si>
  <si>
    <t>425116</t>
  </si>
  <si>
    <t>ELLEN SAGAR NURSING CENTER</t>
  </si>
  <si>
    <t>425012</t>
  </si>
  <si>
    <t>EMERITUS AT GREENVILLE</t>
  </si>
  <si>
    <t>425373</t>
  </si>
  <si>
    <t>FAITH HEALTHCARE CENTER</t>
  </si>
  <si>
    <t>425009</t>
  </si>
  <si>
    <t>FLEETWOOD REHABILITATION AND HEALTHCARE CENTER</t>
  </si>
  <si>
    <t>425018</t>
  </si>
  <si>
    <t>FRANKE HEALTH CARE CENTER</t>
  </si>
  <si>
    <t>425374</t>
  </si>
  <si>
    <t>FRASER HEALTH CENTER</t>
  </si>
  <si>
    <t>425150</t>
  </si>
  <si>
    <t>GOLDEN AGE INMAN</t>
  </si>
  <si>
    <t>425316</t>
  </si>
  <si>
    <t>GRAND STRAND REHAB AND NURSING CENTER, LLC</t>
  </si>
  <si>
    <t>425323</t>
  </si>
  <si>
    <t>GREENVILLE POST ACUTE</t>
  </si>
  <si>
    <t>425042</t>
  </si>
  <si>
    <t>GREENWOOD TRANSITIONAL REHABILITATION UNIT</t>
  </si>
  <si>
    <t>425388</t>
  </si>
  <si>
    <t>GREER REHABILITATION AND HEALTHCARE CENTER</t>
  </si>
  <si>
    <t>425138</t>
  </si>
  <si>
    <t>HALLMARK HEALTHCARE CENTER</t>
  </si>
  <si>
    <t>425326</t>
  </si>
  <si>
    <t>HEALTHCARE CENTER OF WESLEY COMMONS</t>
  </si>
  <si>
    <t>425078</t>
  </si>
  <si>
    <t>HEARTLAND HEALTH AND REHABILITATION CARE CENTER-HA</t>
  </si>
  <si>
    <t>425289</t>
  </si>
  <si>
    <t>HEARTLAND HEALTH CARE CENTER - GREENVILLE EAST</t>
  </si>
  <si>
    <t>425106</t>
  </si>
  <si>
    <t>HEARTLAND HEALTH CARE CENTER - GREENVILLE WEST</t>
  </si>
  <si>
    <t>425294</t>
  </si>
  <si>
    <t>HEARTLAND HEALTH CARE CENTER - UNION</t>
  </si>
  <si>
    <t>425142</t>
  </si>
  <si>
    <t>HEARTLAND OF COLUMBIA REHAB AND NURSING CENTER</t>
  </si>
  <si>
    <t>425008</t>
  </si>
  <si>
    <t>HEARTLAND OF WEST ASHLEY REHAB AND NURSING CENTER</t>
  </si>
  <si>
    <t>425362</t>
  </si>
  <si>
    <t>HERITAGE HEALTHCARE OF PICKENS</t>
  </si>
  <si>
    <t>425306</t>
  </si>
  <si>
    <t>HERITAGE HOME OF FLORENCE INC</t>
  </si>
  <si>
    <t>425154</t>
  </si>
  <si>
    <t>HONORAGE NURSING CENTER</t>
  </si>
  <si>
    <t>425115</t>
  </si>
  <si>
    <t>INMAN HEALTHCARE</t>
  </si>
  <si>
    <t>425122</t>
  </si>
  <si>
    <t>IVA REHABILITATION AND HEALTHCARE CENTER</t>
  </si>
  <si>
    <t>425317</t>
  </si>
  <si>
    <t>J F HAWKINS NURSING HOME</t>
  </si>
  <si>
    <t>425035</t>
  </si>
  <si>
    <t>JOHN EDWARD HARTER NURSING CENTER</t>
  </si>
  <si>
    <t>425103</t>
  </si>
  <si>
    <t>JOHNS ISLAND POST ACUTE</t>
  </si>
  <si>
    <t>425368</t>
  </si>
  <si>
    <t>JOLLEY ACRES HEALTHCARE CENTER</t>
  </si>
  <si>
    <t>425055</t>
  </si>
  <si>
    <t>KERSHAWHEALTH KARESH LONG TERM CARE</t>
  </si>
  <si>
    <t>425080</t>
  </si>
  <si>
    <t>L.M.C.- EXTENDED CARE</t>
  </si>
  <si>
    <t>425321</t>
  </si>
  <si>
    <t>LAKE CITY SCRANTON HEALTHCARE CENTER</t>
  </si>
  <si>
    <t>425149</t>
  </si>
  <si>
    <t>LAKE EMORY POST ACUTE CARE</t>
  </si>
  <si>
    <t>425303</t>
  </si>
  <si>
    <t>LAKE MARION NURSING FACILITY</t>
  </si>
  <si>
    <t>425300</t>
  </si>
  <si>
    <t>LAKE MOULTRIE NURSING HOME</t>
  </si>
  <si>
    <t>425341</t>
  </si>
  <si>
    <t>LAKES AT LITCHFIELD</t>
  </si>
  <si>
    <t>425380</t>
  </si>
  <si>
    <t>LANCASTER CONVALESCENT CENTER</t>
  </si>
  <si>
    <t>425155</t>
  </si>
  <si>
    <t>LAUREL BAYE HEALTHCARE BLACKVILLE</t>
  </si>
  <si>
    <t>425319</t>
  </si>
  <si>
    <t>LIFE CARE CENTER OF CHARLESTON</t>
  </si>
  <si>
    <t>425332</t>
  </si>
  <si>
    <t>LIFE CARE CENTER OF COLUMBIA</t>
  </si>
  <si>
    <t>425337</t>
  </si>
  <si>
    <t>LIFE CARE CENTER OF HILTON HEAD</t>
  </si>
  <si>
    <t>425147</t>
  </si>
  <si>
    <t>LINLEY PARK REHABILITATION AND HEALTHCARE CENTER,</t>
  </si>
  <si>
    <t>425016</t>
  </si>
  <si>
    <t>LINVILLE COURT AT THE CASCADES VERDAE</t>
  </si>
  <si>
    <t>425392</t>
  </si>
  <si>
    <t>LORIS REHAB AND NURSING CENTER, LLC</t>
  </si>
  <si>
    <t>425086</t>
  </si>
  <si>
    <t>MAGNOLIA MANOR - COLUMBIA</t>
  </si>
  <si>
    <t>425287</t>
  </si>
  <si>
    <t>MAGNOLIA MANOR - GREENVILLE</t>
  </si>
  <si>
    <t>425090</t>
  </si>
  <si>
    <t>MAGNOLIA MANOR - GREENWOOD</t>
  </si>
  <si>
    <t>425172</t>
  </si>
  <si>
    <t>MAGNOLIA MANOR - INMAN</t>
  </si>
  <si>
    <t>425032</t>
  </si>
  <si>
    <t>MAGNOLIA MANOR - ROCK HILL</t>
  </si>
  <si>
    <t>425165</t>
  </si>
  <si>
    <t>MAGNOLIA MANOR - SPARTANBURG</t>
  </si>
  <si>
    <t>425091</t>
  </si>
  <si>
    <t>MAGNOLIA PLACE - GREENVILLE</t>
  </si>
  <si>
    <t>425361</t>
  </si>
  <si>
    <t>MAGNOLIA PLACE - SPARTANBURG</t>
  </si>
  <si>
    <t>425175</t>
  </si>
  <si>
    <t>MANNA REHABILITATION AND HEALTHCARE CENTER</t>
  </si>
  <si>
    <t>425084</t>
  </si>
  <si>
    <t>MARTHA FRANKS BAPTIST RETIREMENT CENTER</t>
  </si>
  <si>
    <t>425334</t>
  </si>
  <si>
    <t>MCCORMICK REHABILITATION AND HEALTHCARE CENTER</t>
  </si>
  <si>
    <t>425171</t>
  </si>
  <si>
    <t>MCCOY MEMORIAL NURSING CENTER</t>
  </si>
  <si>
    <t>425174</t>
  </si>
  <si>
    <t>MEDFORD NURSING CENTER</t>
  </si>
  <si>
    <t>425176</t>
  </si>
  <si>
    <t>MILLENNIUM POST ACUTE REHABILITATION</t>
  </si>
  <si>
    <t>425105</t>
  </si>
  <si>
    <t>MORRELL NURSING CENTER</t>
  </si>
  <si>
    <t>425111</t>
  </si>
  <si>
    <t>MOUNT PLEASANT MANOR</t>
  </si>
  <si>
    <t>425110</t>
  </si>
  <si>
    <t>MOUNTAINVIEW NURSING HOME</t>
  </si>
  <si>
    <t>425027</t>
  </si>
  <si>
    <t>MUSC HEALTH CHESTER NURSING CENTER</t>
  </si>
  <si>
    <t>425061</t>
  </si>
  <si>
    <t>MUSC HEALTH LANCASTER MEDICAL CENTER</t>
  </si>
  <si>
    <t>425353</t>
  </si>
  <si>
    <t>MUSC HEALTH MULLINS NURSNG HOME</t>
  </si>
  <si>
    <t>425312</t>
  </si>
  <si>
    <t>MYRTLE BEACH MANOR</t>
  </si>
  <si>
    <t>425070</t>
  </si>
  <si>
    <t>NHC HEALTH CARE,  CHARLESTON</t>
  </si>
  <si>
    <t>425381</t>
  </si>
  <si>
    <t>NHC HEALTHCARE -  ANDERSON</t>
  </si>
  <si>
    <t>425052</t>
  </si>
  <si>
    <t>NHC HEALTHCARE - BLUFFTON</t>
  </si>
  <si>
    <t>425397</t>
  </si>
  <si>
    <t>NHC HEALTHCARE - CLINTON</t>
  </si>
  <si>
    <t>425071</t>
  </si>
  <si>
    <t>NHC HEALTHCARE - GARDEN CITY</t>
  </si>
  <si>
    <t>425324</t>
  </si>
  <si>
    <t>NHC HEALTHCARE - GREENVILLE</t>
  </si>
  <si>
    <t>425322</t>
  </si>
  <si>
    <t>NHC HEALTHCARE - GREENWOOD</t>
  </si>
  <si>
    <t>425063</t>
  </si>
  <si>
    <t>NHC HEALTHCARE - LAURENS</t>
  </si>
  <si>
    <t>425054</t>
  </si>
  <si>
    <t>NHC HEALTHCARE - LEXINGTON</t>
  </si>
  <si>
    <t>425333</t>
  </si>
  <si>
    <t>NHC HEALTHCARE - MAULDIN</t>
  </si>
  <si>
    <t>425359</t>
  </si>
  <si>
    <t>NHC HEALTHCARE - NORTH AUGUSTA</t>
  </si>
  <si>
    <t>425320</t>
  </si>
  <si>
    <t>NHC HEALTHCARE - PARKLANE</t>
  </si>
  <si>
    <t>425352</t>
  </si>
  <si>
    <t>NHC HEALTHCARE - SUMTER</t>
  </si>
  <si>
    <t>425109</t>
  </si>
  <si>
    <t>OAKBROOK HEALTH AND REHABILITATION CENTER</t>
  </si>
  <si>
    <t>425156</t>
  </si>
  <si>
    <t>OAKHAVEN NURSING CENTER</t>
  </si>
  <si>
    <t>425064</t>
  </si>
  <si>
    <t>OPUS POST ACUTE REHABILITATION</t>
  </si>
  <si>
    <t>425379</t>
  </si>
  <si>
    <t>PATEWOOD REHABILITATION &amp; HEALTHCARE CENTER</t>
  </si>
  <si>
    <t>425305</t>
  </si>
  <si>
    <t>PEACHTREE CENTRE</t>
  </si>
  <si>
    <t>425095</t>
  </si>
  <si>
    <t>POINSETT REHABILITATION AND HEALTHCARE CENTER</t>
  </si>
  <si>
    <t>425102</t>
  </si>
  <si>
    <t>PRESBYTERIAN COMMUNITIES OF SOUTH CAROLINA- CLINTO</t>
  </si>
  <si>
    <t>425393</t>
  </si>
  <si>
    <t>PRESBYTERIAN COMMUNITIES OF SOUTH CAROLINA-FLORENC</t>
  </si>
  <si>
    <t>425406</t>
  </si>
  <si>
    <t>PRESBYTERIAN COMMUNITIES OF SOUTH CAROLINA-SUMMERV</t>
  </si>
  <si>
    <t>425389</t>
  </si>
  <si>
    <t>PRESBYTERIAN HOME OF SC - FOOTHILLS</t>
  </si>
  <si>
    <t>425403</t>
  </si>
  <si>
    <t>PRESBYTERIAN HOME OF SOUTH CAROLINA-COLUMBIA</t>
  </si>
  <si>
    <t>425396</t>
  </si>
  <si>
    <t>PRINCE GEORGE HEALTHCARE CENTER</t>
  </si>
  <si>
    <t>425295</t>
  </si>
  <si>
    <t>PRISMA HEALTH GREENVILLE MEM SUB-ACUTE</t>
  </si>
  <si>
    <t>425383</t>
  </si>
  <si>
    <t>PRISMA HEALTH-LILA DOYLE</t>
  </si>
  <si>
    <t>425075</t>
  </si>
  <si>
    <t>PRUITTHEALTH- BAMBERG</t>
  </si>
  <si>
    <t>425104</t>
  </si>
  <si>
    <t>PRUITTHEALTH- COLUMBIA</t>
  </si>
  <si>
    <t>425013</t>
  </si>
  <si>
    <t>PRUITTHEALTH- DILLON</t>
  </si>
  <si>
    <t>425113</t>
  </si>
  <si>
    <t>PRUITTHEALTH- ESTILL</t>
  </si>
  <si>
    <t>425315</t>
  </si>
  <si>
    <t>PRUITTHEALTH- NORTH AUGUSTA</t>
  </si>
  <si>
    <t>425296</t>
  </si>
  <si>
    <t>PRUITTHEALTH- RIDGEWAY</t>
  </si>
  <si>
    <t>425288</t>
  </si>
  <si>
    <t>PRUITTHEALTH- ROCK HILL</t>
  </si>
  <si>
    <t>425127</t>
  </si>
  <si>
    <t>PRUITTHEALTH-AIKEN</t>
  </si>
  <si>
    <t>425145</t>
  </si>
  <si>
    <t>PRUITTHEALTH-BARNWELL</t>
  </si>
  <si>
    <t>425097</t>
  </si>
  <si>
    <t>PRUITTHEALTH-BLYTHEWOOD</t>
  </si>
  <si>
    <t>425400</t>
  </si>
  <si>
    <t>PRUITTHEALTH-CONWAY AT CONWAY MEDICAL CENTER</t>
  </si>
  <si>
    <t>425173</t>
  </si>
  <si>
    <t>PRUITTHEALTH-MONCKS CORNER</t>
  </si>
  <si>
    <t>425140</t>
  </si>
  <si>
    <t>PRUITTHEALTH-ORANGEBURG</t>
  </si>
  <si>
    <t>425085</t>
  </si>
  <si>
    <t>PRUITTHEALTH-WALTERBORO</t>
  </si>
  <si>
    <t>425053</t>
  </si>
  <si>
    <t>RETREAT AT WELLMORE OF DANIEL ISLAND</t>
  </si>
  <si>
    <t>425414</t>
  </si>
  <si>
    <t>RICE NURSING HOME</t>
  </si>
  <si>
    <t>425387</t>
  </si>
  <si>
    <t>RICHARD M CAMPBELL VETERANS NURSING HOME</t>
  </si>
  <si>
    <t>425301</t>
  </si>
  <si>
    <t>RIDGELAND NURSING CENTER INC</t>
  </si>
  <si>
    <t>425132</t>
  </si>
  <si>
    <t>RIDGEWAY MANOR HEALTHCARE CENTER</t>
  </si>
  <si>
    <t>425158</t>
  </si>
  <si>
    <t>RIVER FALLS REHABILITATION AND HEALTHCARE CENTER</t>
  </si>
  <si>
    <t>425307</t>
  </si>
  <si>
    <t>RIVERSIDE HEALTH AND REHAB</t>
  </si>
  <si>
    <t>425082</t>
  </si>
  <si>
    <t>ROCK HILL POST ACUTE CARE CENTER</t>
  </si>
  <si>
    <t>425159</t>
  </si>
  <si>
    <t>ROLLING GREEN VILLAGE</t>
  </si>
  <si>
    <t>425160</t>
  </si>
  <si>
    <t>ROSECREST REHABILITATION AND HEALTHCARE CENTER</t>
  </si>
  <si>
    <t>425376</t>
  </si>
  <si>
    <t>SAINT MATTHEWS HEALTH CARE, LLC</t>
  </si>
  <si>
    <t>425170</t>
  </si>
  <si>
    <t>SALUDA NURSING CENTER</t>
  </si>
  <si>
    <t>425081</t>
  </si>
  <si>
    <t>SANDPIPER REHAB &amp; NURSING</t>
  </si>
  <si>
    <t>425146</t>
  </si>
  <si>
    <t>SAVANNAH GRACE AT THE PALMS OF MT PLEASANT</t>
  </si>
  <si>
    <t>425404</t>
  </si>
  <si>
    <t>SENECA HEALTH &amp; REHABILITATION CENTER</t>
  </si>
  <si>
    <t>425139</t>
  </si>
  <si>
    <t>SENIOR CARE OF MARION</t>
  </si>
  <si>
    <t>425416</t>
  </si>
  <si>
    <t>SHEM CREEK NURSING AND REHAB</t>
  </si>
  <si>
    <t>425417</t>
  </si>
  <si>
    <t>SIMPSONVILLE REHABILITATION AND HEALTHCARE CENTER,</t>
  </si>
  <si>
    <t>425112</t>
  </si>
  <si>
    <t>SKYLYN NURSING AND REHABILITATION CENTER</t>
  </si>
  <si>
    <t>425410</t>
  </si>
  <si>
    <t>SOUTHERN OAKS REHABILITATION AND HEALTHCARE CENTER</t>
  </si>
  <si>
    <t>425314</t>
  </si>
  <si>
    <t>SOUTHLAND HEALTH CARE CENTER</t>
  </si>
  <si>
    <t>425157</t>
  </si>
  <si>
    <t>SPARTANBURG HOSPITAL FOR RESTORATIVE CARE SNF</t>
  </si>
  <si>
    <t>425384</t>
  </si>
  <si>
    <t>SPRENGER HEALTH CARE OF PORT ROYAL</t>
  </si>
  <si>
    <t>425413</t>
  </si>
  <si>
    <t>SPRENGER HEALTHCARE OF BLUFFTON</t>
  </si>
  <si>
    <t>425415</t>
  </si>
  <si>
    <t>SPRINGDALE HEALTHCARE CENTER</t>
  </si>
  <si>
    <t>425169</t>
  </si>
  <si>
    <t>ST GEORGE HEALTHCARE CENTER</t>
  </si>
  <si>
    <t>425143</t>
  </si>
  <si>
    <t>STILL HOPES EPISCOPAL RETIREMENT COMMUNITY</t>
  </si>
  <si>
    <t>425401</t>
  </si>
  <si>
    <t>SUMMIT HILLS SKILLED NURSING FACILITY</t>
  </si>
  <si>
    <t>425390</t>
  </si>
  <si>
    <t>SUMTER EAST HEALTH &amp; REHABILITATION CENTER</t>
  </si>
  <si>
    <t>425107</t>
  </si>
  <si>
    <t>SUNNY ACRES NURSING HOME</t>
  </si>
  <si>
    <t>425093</t>
  </si>
  <si>
    <t>THE ARBORETUM AT THE WOODLANDS</t>
  </si>
  <si>
    <t>425394</t>
  </si>
  <si>
    <t>THE HERITAGE AT LOWMAN REHAB AND HEALTHCARE</t>
  </si>
  <si>
    <t>425100</t>
  </si>
  <si>
    <t>THE LODGE AT WELLMORE- TEGA CAY</t>
  </si>
  <si>
    <t>425407</t>
  </si>
  <si>
    <t>THE METHODIST OAKS</t>
  </si>
  <si>
    <t>425131</t>
  </si>
  <si>
    <t>THE PLACE AT PEPPER HILL</t>
  </si>
  <si>
    <t>425308</t>
  </si>
  <si>
    <t>THE PRESTON HEALTH CENTER</t>
  </si>
  <si>
    <t>425325</t>
  </si>
  <si>
    <t>THE RETREAT AT BRIGHTWATER</t>
  </si>
  <si>
    <t>425395</t>
  </si>
  <si>
    <t>THE RIDGE REHABILITATION AND HEALTHCARE CENTER, LL</t>
  </si>
  <si>
    <t>425293</t>
  </si>
  <si>
    <t>VALLEY FALLS TERRACE</t>
  </si>
  <si>
    <t>425096</t>
  </si>
  <si>
    <t>VETERANS VICTORY HOUSE</t>
  </si>
  <si>
    <t>425386</t>
  </si>
  <si>
    <t>WELLMORE OF LEXINGTON, LLC</t>
  </si>
  <si>
    <t>425412</t>
  </si>
  <si>
    <t>WESTMINSTER HEALTH &amp; REHAB CENTER</t>
  </si>
  <si>
    <t>425291</t>
  </si>
  <si>
    <t>WHITE OAK AT NORTH GROVE INC</t>
  </si>
  <si>
    <t>425408</t>
  </si>
  <si>
    <t>WHITE OAK ESTATES</t>
  </si>
  <si>
    <t>425290</t>
  </si>
  <si>
    <t>WHITE OAK MANOR - CHARLESTON</t>
  </si>
  <si>
    <t>425128</t>
  </si>
  <si>
    <t>WHITE OAK MANOR - COLUMBIA</t>
  </si>
  <si>
    <t>425068</t>
  </si>
  <si>
    <t>WHITE OAK MANOR - LANCASTER</t>
  </si>
  <si>
    <t>425017</t>
  </si>
  <si>
    <t>WHITE OAK MANOR - NEWBERRY</t>
  </si>
  <si>
    <t>425077</t>
  </si>
  <si>
    <t>WHITE OAK MANOR - ROCK HILL</t>
  </si>
  <si>
    <t>425088</t>
  </si>
  <si>
    <t>WHITE OAK MANOR - SPARTANBURG</t>
  </si>
  <si>
    <t>425024</t>
  </si>
  <si>
    <t>WHITE OAK MANOR - YORK</t>
  </si>
  <si>
    <t>425089</t>
  </si>
  <si>
    <t>WILDEWOOD DOWNS</t>
  </si>
  <si>
    <t>425385</t>
  </si>
  <si>
    <t>WILLISTON HEALTHCARE AND REHAB LLC</t>
  </si>
  <si>
    <t>425297</t>
  </si>
  <si>
    <t>WILLOW BROOKE COURT AT PARK POINTE VILLAGE</t>
  </si>
  <si>
    <t>425375</t>
  </si>
  <si>
    <t>WINDSOR MANOR</t>
  </si>
  <si>
    <t>425114</t>
  </si>
  <si>
    <t>WOODRUFF MANOR</t>
  </si>
  <si>
    <t>425179</t>
  </si>
  <si>
    <t>ABINGDON HEALTH CARE LLC</t>
  </si>
  <si>
    <t>495409</t>
  </si>
  <si>
    <t>VA</t>
  </si>
  <si>
    <t>ACCORDIUS HEALTH  AT HARRISONBURG LLC</t>
  </si>
  <si>
    <t>495146</t>
  </si>
  <si>
    <t>ACCORDIUS HEALTH AT BAY POINTE LLC</t>
  </si>
  <si>
    <t>495086</t>
  </si>
  <si>
    <t>ACCORDIUS HEALTH AT EMPORIA</t>
  </si>
  <si>
    <t>495375</t>
  </si>
  <si>
    <t>ACCORDIUS HEALTH AT LYNCHBURG LLC</t>
  </si>
  <si>
    <t>495151</t>
  </si>
  <si>
    <t>ACCORDIUS HEALTH AT NANSEMOND POINTE LLC</t>
  </si>
  <si>
    <t>495247</t>
  </si>
  <si>
    <t>ACCORDIUS HEALTH AT RIVER POINTE LLC</t>
  </si>
  <si>
    <t>495241</t>
  </si>
  <si>
    <t>ACCORDIUS HEALTH AT ROANOKE</t>
  </si>
  <si>
    <t>495156</t>
  </si>
  <si>
    <t>ACCORDIUS HEALTH AT WAYNESBORO LLC</t>
  </si>
  <si>
    <t>495147</t>
  </si>
  <si>
    <t>ALBEMARLE HEALTH AND REHABILITATION CENTER</t>
  </si>
  <si>
    <t>495420</t>
  </si>
  <si>
    <t>ALLEGHANY HEALTH AND REHAB</t>
  </si>
  <si>
    <t>495141</t>
  </si>
  <si>
    <t>ANNANDALE  HEALTHCARE CENTER</t>
  </si>
  <si>
    <t>495155</t>
  </si>
  <si>
    <t>APPOMATTOX HEALTH AND REHABILITATON CENTER</t>
  </si>
  <si>
    <t>495188</t>
  </si>
  <si>
    <t>ARLEIGH BURKE PAVILION</t>
  </si>
  <si>
    <t>495410</t>
  </si>
  <si>
    <t>ASHBY PONDS INC</t>
  </si>
  <si>
    <t>495416</t>
  </si>
  <si>
    <t>ASHLAND NURSING AND REHABILITATION</t>
  </si>
  <si>
    <t>495362</t>
  </si>
  <si>
    <t>AUGUSTA MEDICAL CTR SKILLED CA</t>
  </si>
  <si>
    <t>495214</t>
  </si>
  <si>
    <t>AUGUSTA NURSING &amp; REHAB CENTER</t>
  </si>
  <si>
    <t>495336</t>
  </si>
  <si>
    <t>AUTUMN CARE OF ALTAVISTA</t>
  </si>
  <si>
    <t>495196</t>
  </si>
  <si>
    <t>AUTUMN CARE OF CHESAPEAKE</t>
  </si>
  <si>
    <t>495256</t>
  </si>
  <si>
    <t>AUTUMN CARE OF MADISON</t>
  </si>
  <si>
    <t>495244</t>
  </si>
  <si>
    <t>AUTUMN CARE OF MECHANICSVILLE</t>
  </si>
  <si>
    <t>495413</t>
  </si>
  <si>
    <t>AUTUMN CARE OF NORFOLK</t>
  </si>
  <si>
    <t>495253</t>
  </si>
  <si>
    <t>AUTUMN CARE OF PORTSMOUTH</t>
  </si>
  <si>
    <t>495194</t>
  </si>
  <si>
    <t>AUTUMN CARE OF SUFFOLK</t>
  </si>
  <si>
    <t>495258</t>
  </si>
  <si>
    <t>BATTLEFIELD PARK HEALTHCARE CENTER</t>
  </si>
  <si>
    <t>495252</t>
  </si>
  <si>
    <t>BAYSIDE HEALTH &amp; REHABILITATION CENTER</t>
  </si>
  <si>
    <t>495213</t>
  </si>
  <si>
    <t>BAYSIDE OF POQUOSON HEALTH AND REHAB</t>
  </si>
  <si>
    <t>495264</t>
  </si>
  <si>
    <t>BEAUFONT HEALTH AND REHABILITATION CENTER</t>
  </si>
  <si>
    <t>495260</t>
  </si>
  <si>
    <t>BEDFORD CO NURSING HOME</t>
  </si>
  <si>
    <t>49E004</t>
  </si>
  <si>
    <t>BELVOIR WOODS HEALTH CARE CENTER AT THE FAIRFAX</t>
  </si>
  <si>
    <t>495197</t>
  </si>
  <si>
    <t>BERKSHIRE HEALTH &amp; REHABILITATION CENTER</t>
  </si>
  <si>
    <t>495293</t>
  </si>
  <si>
    <t>BERRY HILL NURSING HOME</t>
  </si>
  <si>
    <t>495318</t>
  </si>
  <si>
    <t>BETH SHOLOM HOME OF EASTERN VI</t>
  </si>
  <si>
    <t>495186</t>
  </si>
  <si>
    <t>BETH SHOLOM HOME OF VIRGINIA</t>
  </si>
  <si>
    <t>495291</t>
  </si>
  <si>
    <t>BIRMINGHAM GREEN</t>
  </si>
  <si>
    <t>495390</t>
  </si>
  <si>
    <t>BLAND COUNTY NURSING &amp; REHABILITATION CENTER</t>
  </si>
  <si>
    <t>495191</t>
  </si>
  <si>
    <t>BLUE RIDGE THERAPY CONNECTION</t>
  </si>
  <si>
    <t>495306</t>
  </si>
  <si>
    <t>BON SECOURS DEPAUL,TCC</t>
  </si>
  <si>
    <t>495346</t>
  </si>
  <si>
    <t>BON SECOURS-MARYVIEW NURSING C</t>
  </si>
  <si>
    <t>495206</t>
  </si>
  <si>
    <t>BONVIEW REHABILITATION AND HEALTHCARE</t>
  </si>
  <si>
    <t>495423</t>
  </si>
  <si>
    <t>BOWLING GREEN HEALTH &amp; REHABILITATION CENTER</t>
  </si>
  <si>
    <t>495297</t>
  </si>
  <si>
    <t>BRANDON OAKS NURSING AND REHABILITATION CENTER</t>
  </si>
  <si>
    <t>495373</t>
  </si>
  <si>
    <t>BRIAN CENTER HEALTH AND REHABILITATION</t>
  </si>
  <si>
    <t>495218</t>
  </si>
  <si>
    <t>BRIDGEWATER HOME , INC.</t>
  </si>
  <si>
    <t>495370</t>
  </si>
  <si>
    <t>BROOKSIDE REHAB &amp; NURSING CENTER</t>
  </si>
  <si>
    <t>495267</t>
  </si>
  <si>
    <t>BURKE HEALTH AND REHABILITATION CENTER</t>
  </si>
  <si>
    <t>495248</t>
  </si>
  <si>
    <t>CANTERBURY REHABILITATION &amp; HEALTH CARE CENTER</t>
  </si>
  <si>
    <t>495272</t>
  </si>
  <si>
    <t>CARRIAGE HILL HEALTH AND REHAB CENTER</t>
  </si>
  <si>
    <t>495396</t>
  </si>
  <si>
    <t>CARRINGTON PLACE AT BOTETOURT COMMONS</t>
  </si>
  <si>
    <t>495386</t>
  </si>
  <si>
    <t>CARRINGTON PLACE AT RURAL RETREAT</t>
  </si>
  <si>
    <t>495417</t>
  </si>
  <si>
    <t>CARRINGTON PLACE AT WYTHEVILLE - BIRDMONT CENTER</t>
  </si>
  <si>
    <t>495349</t>
  </si>
  <si>
    <t>CARRINGTON PLACE OF TAPPAHANNOCK</t>
  </si>
  <si>
    <t>495328</t>
  </si>
  <si>
    <t>CEDARS HEALTHCARE CENTER</t>
  </si>
  <si>
    <t>495153</t>
  </si>
  <si>
    <t>CHARLOTTESVILLE HEALTH &amp; REHABILITATION CENTER</t>
  </si>
  <si>
    <t>495178</t>
  </si>
  <si>
    <t>CHASE CITY HEALTH AND REHAB CENTER</t>
  </si>
  <si>
    <t>495380</t>
  </si>
  <si>
    <t>CHATHAM HEALTH &amp; REHABILITATION CENTER</t>
  </si>
  <si>
    <t>495399</t>
  </si>
  <si>
    <t>CHERRYDALE HEALTH AND REHABILITATION CENTER</t>
  </si>
  <si>
    <t>495121</t>
  </si>
  <si>
    <t>CHESAPEAKE HEALTH AND REHABILITATION CENTER</t>
  </si>
  <si>
    <t>495108</t>
  </si>
  <si>
    <t>CHILDRENS HOSPITAL</t>
  </si>
  <si>
    <t>49A022</t>
  </si>
  <si>
    <t>CLINCH VALLEY MEDICAL CENTER</t>
  </si>
  <si>
    <t>495181</t>
  </si>
  <si>
    <t>COLISEUM CONVALESCENT AND REHABILITATION CENTER</t>
  </si>
  <si>
    <t>495305</t>
  </si>
  <si>
    <t>COLONIAL HEIGHTS REHABILITATION AND NURSING CENTER</t>
  </si>
  <si>
    <t>495115</t>
  </si>
  <si>
    <t>COLONNADES HEALTH CARE CENTER</t>
  </si>
  <si>
    <t>495254</t>
  </si>
  <si>
    <t>COMMUNITY MEMORIAL HOSPITAL HUNDLEY CENTER</t>
  </si>
  <si>
    <t>495177</t>
  </si>
  <si>
    <t>CONSULATE HEALTH CARE OF NORFOLK</t>
  </si>
  <si>
    <t>495273</t>
  </si>
  <si>
    <t>CONSULATE HEALTH CARE OF WINDSOR</t>
  </si>
  <si>
    <t>495347</t>
  </si>
  <si>
    <t>CONSULATE HEALTH CARE OF WOODSTOCK</t>
  </si>
  <si>
    <t>495315</t>
  </si>
  <si>
    <t>CONSULATE HEALTHCARE OF WILLIAMSBURG</t>
  </si>
  <si>
    <t>495190</t>
  </si>
  <si>
    <t>COURTLAND HEALTH &amp; REHABILITATION CENTER</t>
  </si>
  <si>
    <t>495296</t>
  </si>
  <si>
    <t>COVENANT WOODS NURSING HOME</t>
  </si>
  <si>
    <t>495419</t>
  </si>
  <si>
    <t>CULPEPER HEALTH &amp; REHABILITATION CENTER</t>
  </si>
  <si>
    <t>495279</t>
  </si>
  <si>
    <t>DINWIDDIE HEALTH AND REHAB CENTER</t>
  </si>
  <si>
    <t>495398</t>
  </si>
  <si>
    <t>DOCKSIDE HEALTH &amp; REHAB CENTER</t>
  </si>
  <si>
    <t>495422</t>
  </si>
  <si>
    <t>DOGWOOD VILLAGE OF ORANGE COUNTY HEALTH AND REHAB</t>
  </si>
  <si>
    <t>495359</t>
  </si>
  <si>
    <t>DULLES HEALTH &amp; REHAB CENTER</t>
  </si>
  <si>
    <t>495174</t>
  </si>
  <si>
    <t>ELIZABETH ADAM CRUMP HEALTH AND REHAB</t>
  </si>
  <si>
    <t>495299</t>
  </si>
  <si>
    <t>ENVOY AT THE MEADOWS</t>
  </si>
  <si>
    <t>495236</t>
  </si>
  <si>
    <t>ENVOY AT THE VILLAGE</t>
  </si>
  <si>
    <t>495230</t>
  </si>
  <si>
    <t>ENVOY OF ALEXANDRIA, LLC</t>
  </si>
  <si>
    <t>495203</t>
  </si>
  <si>
    <t>ENVOY OF LAWRENCEVILLE, LLC</t>
  </si>
  <si>
    <t>495192</t>
  </si>
  <si>
    <t>ENVOY OF STAUNTON, LLC</t>
  </si>
  <si>
    <t>495243</t>
  </si>
  <si>
    <t>ENVOY OF WESTOVER HILLS</t>
  </si>
  <si>
    <t>495327</t>
  </si>
  <si>
    <t>ENVOY OF WILLIAMSBURG, LLC</t>
  </si>
  <si>
    <t>495235</t>
  </si>
  <si>
    <t>ENVOY OF WINCHESTER, LLC</t>
  </si>
  <si>
    <t>495389</t>
  </si>
  <si>
    <t>ENVOY OF WOODBRIDGE, LLC</t>
  </si>
  <si>
    <t>495361</t>
  </si>
  <si>
    <t>EVERGREEN HEALTH AND REHAB</t>
  </si>
  <si>
    <t>495142</t>
  </si>
  <si>
    <t>FAIRFAX REHABILITATION AND NURSING CENTER</t>
  </si>
  <si>
    <t>495099</t>
  </si>
  <si>
    <t>FAIRMONT CROSSING HEALTH AND REHABILITATION</t>
  </si>
  <si>
    <t>495363</t>
  </si>
  <si>
    <t>FALLS RUN NURSING AND REHAB CENTER</t>
  </si>
  <si>
    <t>495407</t>
  </si>
  <si>
    <t>FARMVILLE HEALTH &amp; REHAB CENTER</t>
  </si>
  <si>
    <t>495249</t>
  </si>
  <si>
    <t>FAUQUIER HEALTH REHABILITATION &amp; NURSING CENTER</t>
  </si>
  <si>
    <t>495233</t>
  </si>
  <si>
    <t>FRANCIS MARION MANOR HEALTH &amp; REHABILITATION</t>
  </si>
  <si>
    <t>495384</t>
  </si>
  <si>
    <t>FRANCIS N SANDERS NURSING HOME, INC</t>
  </si>
  <si>
    <t>495383</t>
  </si>
  <si>
    <t>FRANKLIN HEALTH AND REHABILITATION CENTER</t>
  </si>
  <si>
    <t>495207</t>
  </si>
  <si>
    <t>FREDERICKSBURG HEALTH AND REHAB</t>
  </si>
  <si>
    <t>495240</t>
  </si>
  <si>
    <t>FRIENDSHIP HEALTH AND REHAB CENTER</t>
  </si>
  <si>
    <t>495092</t>
  </si>
  <si>
    <t>FRIENDSHIP HEALTH AND REHAB CENTER - SOUTH</t>
  </si>
  <si>
    <t>495421</t>
  </si>
  <si>
    <t>GAINESVILLE HEALTH AND REHAB CENTER</t>
  </si>
  <si>
    <t>495388</t>
  </si>
  <si>
    <t>GALAX HEALTH AND REHAB</t>
  </si>
  <si>
    <t>495250</t>
  </si>
  <si>
    <t>GLENBURNIE REHAB &amp; NURSING CENTER</t>
  </si>
  <si>
    <t>495391</t>
  </si>
  <si>
    <t>GOODWIN HOUSE ALEXANDRIA</t>
  </si>
  <si>
    <t>495057</t>
  </si>
  <si>
    <t>GOODWIN HOUSE BAILEY'S CROSSROADS</t>
  </si>
  <si>
    <t>495171</t>
  </si>
  <si>
    <t>GRACE HEALTH AND REHAB CENTER OF GREENE COUNTY</t>
  </si>
  <si>
    <t>495343</t>
  </si>
  <si>
    <t>GRACE HEALTHCARE OF ABINGDON</t>
  </si>
  <si>
    <t>495338</t>
  </si>
  <si>
    <t>GRAYSON REHABILITATION  AND HEALTH CARE CENTER</t>
  </si>
  <si>
    <t>495331</t>
  </si>
  <si>
    <t>GREENBRIER REGIONAL MEDICAL CENTER</t>
  </si>
  <si>
    <t>495330</t>
  </si>
  <si>
    <t>GREENSPRING VILLAGE</t>
  </si>
  <si>
    <t>495354</t>
  </si>
  <si>
    <t>GREENSVILLE HEALTH AND REHABILITATION CENTER</t>
  </si>
  <si>
    <t>495199</t>
  </si>
  <si>
    <t>GRETNA HEALTH AND REHABILITATION CENTER</t>
  </si>
  <si>
    <t>495202</t>
  </si>
  <si>
    <t>HANOVER HEALTH AND REHABILITATION CENTER</t>
  </si>
  <si>
    <t>495266</t>
  </si>
  <si>
    <t>HARBOR'S EDGE</t>
  </si>
  <si>
    <t>495395</t>
  </si>
  <si>
    <t>HARRISONBURG HLTH &amp; REHAB CNTR</t>
  </si>
  <si>
    <t>495093</t>
  </si>
  <si>
    <t>HEALTH CARE CENTER LUCY CORR</t>
  </si>
  <si>
    <t>495079</t>
  </si>
  <si>
    <t>HEARTLAND HEALTH CARE CENTER - LYNCHBURG</t>
  </si>
  <si>
    <t>495077</t>
  </si>
  <si>
    <t>HENRICO HEALTH &amp; REHABILITATION CENTER</t>
  </si>
  <si>
    <t>495193</t>
  </si>
  <si>
    <t>HERITAGE HALL - BROOKNEAL</t>
  </si>
  <si>
    <t>495242</t>
  </si>
  <si>
    <t>HERITAGE HALL  FRONT ROYAL</t>
  </si>
  <si>
    <t>495301</t>
  </si>
  <si>
    <t>HERITAGE HALL - LAUREL MEADOWS</t>
  </si>
  <si>
    <t>495323</t>
  </si>
  <si>
    <t>HERITAGE HALL BIG STONE GAP</t>
  </si>
  <si>
    <t>495135</t>
  </si>
  <si>
    <t>HERITAGE HALL BLACKSBURG</t>
  </si>
  <si>
    <t>495356</t>
  </si>
  <si>
    <t>HERITAGE HALL BLACKSTONE</t>
  </si>
  <si>
    <t>495353</t>
  </si>
  <si>
    <t>HERITAGE HALL CLINTWOOD</t>
  </si>
  <si>
    <t>495320</t>
  </si>
  <si>
    <t>HERITAGE HALL DILLWYN</t>
  </si>
  <si>
    <t>495317</t>
  </si>
  <si>
    <t>HERITAGE HALL GRUNDY</t>
  </si>
  <si>
    <t>495259</t>
  </si>
  <si>
    <t>HERITAGE HALL KING GEORGE</t>
  </si>
  <si>
    <t>495300</t>
  </si>
  <si>
    <t>HERITAGE HALL LEESBURG</t>
  </si>
  <si>
    <t>495261</t>
  </si>
  <si>
    <t>HERITAGE HALL LEXINGTON</t>
  </si>
  <si>
    <t>495321</t>
  </si>
  <si>
    <t>HERITAGE HALL NASSAWADOX</t>
  </si>
  <si>
    <t>495277</t>
  </si>
  <si>
    <t>HERITAGE HALL TAZEWELL</t>
  </si>
  <si>
    <t>495152</t>
  </si>
  <si>
    <t>HERITAGE HALL VIRGINIA BEACH</t>
  </si>
  <si>
    <t>495234</t>
  </si>
  <si>
    <t>HERITAGE HALL WISE</t>
  </si>
  <si>
    <t>495350</t>
  </si>
  <si>
    <t>HERITAGE HALL-RICH CREEK</t>
  </si>
  <si>
    <t>495371</t>
  </si>
  <si>
    <t>HIGHLAND RIDGE REHAB CENTER</t>
  </si>
  <si>
    <t>495333</t>
  </si>
  <si>
    <t>HILLSVILLE HEALTH &amp; REHAB CENTER</t>
  </si>
  <si>
    <t>495187</t>
  </si>
  <si>
    <t>HIRAM W DAVIS MEDICAL CTR</t>
  </si>
  <si>
    <t>495113</t>
  </si>
  <si>
    <t>HOLLY MANOR NURSING HOME</t>
  </si>
  <si>
    <t>495339</t>
  </si>
  <si>
    <t>ILIFF NURSING AND REHABILITATION CENTER</t>
  </si>
  <si>
    <t>495205</t>
  </si>
  <si>
    <t>JAMES RIVER CONVALESCENT CENTE</t>
  </si>
  <si>
    <t>495286</t>
  </si>
  <si>
    <t>JOHNSON CNTR - FALCONS LANDING</t>
  </si>
  <si>
    <t>495312</t>
  </si>
  <si>
    <t>KEMPSVILLE HEALTH &amp; REHAB CENTER</t>
  </si>
  <si>
    <t>495232</t>
  </si>
  <si>
    <t>KENDAL  AT LEXINGTON</t>
  </si>
  <si>
    <t>495034</t>
  </si>
  <si>
    <t>KINGS DAUGHTERS COMMUNITY HEALTH &amp; REHAB</t>
  </si>
  <si>
    <t>495344</t>
  </si>
  <si>
    <t>KING'S GRANT RETIREMENT COMMUN</t>
  </si>
  <si>
    <t>495408</t>
  </si>
  <si>
    <t>LAKE MANASSAS HEALTH &amp; REHABILITATION CENTER</t>
  </si>
  <si>
    <t>495424</t>
  </si>
  <si>
    <t>LAKE PRINCE WOODS, INC</t>
  </si>
  <si>
    <t>495366</t>
  </si>
  <si>
    <t>LAKE TAYLOR HOSP</t>
  </si>
  <si>
    <t>495117</t>
  </si>
  <si>
    <t>LAKEWOOD MANOR</t>
  </si>
  <si>
    <t>495403</t>
  </si>
  <si>
    <t>LANCASHIRE CONVALESCENT AND REHABILITATION CENTER</t>
  </si>
  <si>
    <t>495345</t>
  </si>
  <si>
    <t>LEE HEALTH AND REHAB CENTER</t>
  </si>
  <si>
    <t>495352</t>
  </si>
  <si>
    <t>LEEWOOD HEALTHCARE CENTER</t>
  </si>
  <si>
    <t>495337</t>
  </si>
  <si>
    <t>LIBERTY RIDGE HEALTH &amp; REHAB</t>
  </si>
  <si>
    <t>495411</t>
  </si>
  <si>
    <t>LIFE CARE CENTER OF NEW MARKET</t>
  </si>
  <si>
    <t>495139</t>
  </si>
  <si>
    <t>LITTLE SISTERS OF THE POOR IN RICHMOND</t>
  </si>
  <si>
    <t>49E151</t>
  </si>
  <si>
    <t>LOUDOUN NURSING AND REHAB CNTR</t>
  </si>
  <si>
    <t>495275</t>
  </si>
  <si>
    <t>LOUISA HEALTH &amp; REHABILITATION CENTER</t>
  </si>
  <si>
    <t>495282</t>
  </si>
  <si>
    <t>LYNCHBURG HLTH &amp; REHAB CNTR</t>
  </si>
  <si>
    <t>495105</t>
  </si>
  <si>
    <t>MANASSAS HEALTH AND REHAB CENTER</t>
  </si>
  <si>
    <t>495038</t>
  </si>
  <si>
    <t>MANORCARE HEALTH SERVICES-ALEXANDRIA</t>
  </si>
  <si>
    <t>495011</t>
  </si>
  <si>
    <t>MANORCARE HEALTH SERVICES-ARLINGTON</t>
  </si>
  <si>
    <t>495102</t>
  </si>
  <si>
    <t>MANORCARE HEALTH SERVICES-FAIR OAKS</t>
  </si>
  <si>
    <t>495217</t>
  </si>
  <si>
    <t>MANORCARE HEALTH SERVICES-IMPERIAL</t>
  </si>
  <si>
    <t>495283</t>
  </si>
  <si>
    <t>MANORCARE HEALTH SERVICES-RICHMOND</t>
  </si>
  <si>
    <t>495045</t>
  </si>
  <si>
    <t>MAPLE GROVE HEALTH CARE CENTER</t>
  </si>
  <si>
    <t>495365</t>
  </si>
  <si>
    <t>MARTINSVILLE HEALTH AND REHAB</t>
  </si>
  <si>
    <t>495143</t>
  </si>
  <si>
    <t>MONROE HEALTH &amp; REHAB CENTER</t>
  </si>
  <si>
    <t>495326</t>
  </si>
  <si>
    <t>MOUNT VERNON HEALTHCARE CENTER</t>
  </si>
  <si>
    <t>495211</t>
  </si>
  <si>
    <t>MOUNTAIN VIEW NURSING HOME</t>
  </si>
  <si>
    <t>49E050</t>
  </si>
  <si>
    <t>MOUNTAIN VIEW REGIONAL MEDICAL CENTER</t>
  </si>
  <si>
    <t>495374</t>
  </si>
  <si>
    <t>MULBERRY CREEK NURSING AND REHAB CENTER</t>
  </si>
  <si>
    <t>495426</t>
  </si>
  <si>
    <t>NEWPORT NEWS NURSING &amp; REHAB</t>
  </si>
  <si>
    <t>495340</t>
  </si>
  <si>
    <t>NHC HEALTHCARE,BRISTOL</t>
  </si>
  <si>
    <t>495131</t>
  </si>
  <si>
    <t>NORFOLK HEALTH AND REHABILITATION CENTER</t>
  </si>
  <si>
    <t>495210</t>
  </si>
  <si>
    <t>NORTHAMPTON CONVALESCENT AND REHABILITATION CENTER</t>
  </si>
  <si>
    <t>495367</t>
  </si>
  <si>
    <t>NOVA HEALTH AND REHAB</t>
  </si>
  <si>
    <t>495412</t>
  </si>
  <si>
    <t>OAKWOOD MANOR BEDFORD MEM</t>
  </si>
  <si>
    <t>495046</t>
  </si>
  <si>
    <t>OUR LADY OF HOPE HEALTH CENTER</t>
  </si>
  <si>
    <t>495311</t>
  </si>
  <si>
    <t>OUR LADY OF PEACE INC</t>
  </si>
  <si>
    <t>49A007</t>
  </si>
  <si>
    <t>OUR LADY OF PERPETUAL HELP</t>
  </si>
  <si>
    <t>49E256</t>
  </si>
  <si>
    <t>OUR LADY OF THE VALLEY</t>
  </si>
  <si>
    <t>495357</t>
  </si>
  <si>
    <t>PARHAM HEALTH CARE &amp; REHAB CEN</t>
  </si>
  <si>
    <t>495097</t>
  </si>
  <si>
    <t>PELICAN HEALTH NORFOLK</t>
  </si>
  <si>
    <t>495309</t>
  </si>
  <si>
    <t>PETERSBURG HEALTHCARE CENTER</t>
  </si>
  <si>
    <t>495144</t>
  </si>
  <si>
    <t>PHEASANT RIDGE NURSING &amp; REHAB CENTER</t>
  </si>
  <si>
    <t>495325</t>
  </si>
  <si>
    <t>PINEY FOREST HEALTH AND REHABILITATION CENTER</t>
  </si>
  <si>
    <t>495107</t>
  </si>
  <si>
    <t>PORTSIDE HEALTH &amp; REHAB CENTER</t>
  </si>
  <si>
    <t>495201</t>
  </si>
  <si>
    <t>PORTSMOUTH HEALTH AND REHAB</t>
  </si>
  <si>
    <t>495149</t>
  </si>
  <si>
    <t>POTOMAC FALLS HEALTH &amp; REHAB CENTER</t>
  </si>
  <si>
    <t>495179</t>
  </si>
  <si>
    <t>PRINCESS ANNE HEALTH &amp; REHABILITATION CENTER</t>
  </si>
  <si>
    <t>495418</t>
  </si>
  <si>
    <t>PULASKI HLTH &amp; REHAB CNTR</t>
  </si>
  <si>
    <t>495294</t>
  </si>
  <si>
    <t>RADFORD HEALTH AND REHAB CENTER</t>
  </si>
  <si>
    <t>495355</t>
  </si>
  <si>
    <t>RALEIGH COURT HEALTH AND REHABILITATION CENTER</t>
  </si>
  <si>
    <t>495209</t>
  </si>
  <si>
    <t>RAPPAHANNOCK WESTMINSTER CANTE</t>
  </si>
  <si>
    <t>495160</t>
  </si>
  <si>
    <t>REGENCY CARE OF ARLINGTON, LLC</t>
  </si>
  <si>
    <t>495114</t>
  </si>
  <si>
    <t>REGENCY HEALTH AND REHABILITATION CENTER</t>
  </si>
  <si>
    <t>495189</t>
  </si>
  <si>
    <t>RICHFIELD RECOVERY &amp;  CARE CENTER</t>
  </si>
  <si>
    <t>495013</t>
  </si>
  <si>
    <t>RIDGECREST MANOR NURSING &amp; REHABILITATION</t>
  </si>
  <si>
    <t>495134</t>
  </si>
  <si>
    <t>RIVER VIEW ON THE APPOMATTOX HEALTH &amp; REHAB CENTER</t>
  </si>
  <si>
    <t>495085</t>
  </si>
  <si>
    <t>RIVERSIDE CONVAL CENTER-MATHEW</t>
  </si>
  <si>
    <t>49E215</t>
  </si>
  <si>
    <t>RIVERSIDE CONVAL CENTER-SALUDA</t>
  </si>
  <si>
    <t>49E185</t>
  </si>
  <si>
    <t>RIVERSIDE CONVALESCENT CNTR WE</t>
  </si>
  <si>
    <t>495303</t>
  </si>
  <si>
    <t>RIVERSIDE HEALTH &amp; REHAB CNTR</t>
  </si>
  <si>
    <t>495295</t>
  </si>
  <si>
    <t>RIVERSIDE HEALTHY LIVING COMMUNITY-SMITHFIELD</t>
  </si>
  <si>
    <t>495332</t>
  </si>
  <si>
    <t>RIVERSIDE REHABILITATION CENTER AT HAMPTON</t>
  </si>
  <si>
    <t>495308</t>
  </si>
  <si>
    <t>ROCKY MOUNT HEALTH &amp; REHAB CENTER</t>
  </si>
  <si>
    <t>495118</t>
  </si>
  <si>
    <t>ROMAN EAGLE REHABILITATION AND HEALTH CARE CENTER</t>
  </si>
  <si>
    <t>495015</t>
  </si>
  <si>
    <t>ROSE HILL HEALTH AND REHAB</t>
  </si>
  <si>
    <t>495140</t>
  </si>
  <si>
    <t>SALEM HEALTH &amp; REHABILITATION</t>
  </si>
  <si>
    <t>495087</t>
  </si>
  <si>
    <t>SEASIDE HHC @ ATLANTIC SHORE</t>
  </si>
  <si>
    <t>495324</t>
  </si>
  <si>
    <t>SENTARA MEADOWVIEW TERRACE</t>
  </si>
  <si>
    <t>495379</t>
  </si>
  <si>
    <t>SENTARA NURSING AND REHAB CENTER-WINDERMERE</t>
  </si>
  <si>
    <t>495392</t>
  </si>
  <si>
    <t>SENTARA NURSING CENTER HAMPTON</t>
  </si>
  <si>
    <t>495287</t>
  </si>
  <si>
    <t>SENTARA NURSING CENTER VA BEAC</t>
  </si>
  <si>
    <t>495270</t>
  </si>
  <si>
    <t>SENTARA REHABILITATION &amp; CARE RESIDENCE-CHESAPEAKE</t>
  </si>
  <si>
    <t>495215</t>
  </si>
  <si>
    <t>SENTARA WOODVIEW</t>
  </si>
  <si>
    <t>495372</t>
  </si>
  <si>
    <t>SHENANDOAH NURSING HOME</t>
  </si>
  <si>
    <t>495262</t>
  </si>
  <si>
    <t>SHENANDOAH VALLEY HEALTH AND REHAB</t>
  </si>
  <si>
    <t>495168</t>
  </si>
  <si>
    <t>SHENANDOAH VLY WESTMINSTER-CANTERBURY</t>
  </si>
  <si>
    <t>495165</t>
  </si>
  <si>
    <t>SHORE HEALTH &amp; REHAB CENTER</t>
  </si>
  <si>
    <t>495334</t>
  </si>
  <si>
    <t>SIGNATURE HEALTHCARE OF NORFOLK</t>
  </si>
  <si>
    <t>495068</t>
  </si>
  <si>
    <t>SITTER AND BARFOOT VETERANS CARE CENTER</t>
  </si>
  <si>
    <t>495393</t>
  </si>
  <si>
    <t>SKYLINE NURSING &amp; REHABILITATION CENTER</t>
  </si>
  <si>
    <t>495348</t>
  </si>
  <si>
    <t>SKYLINE TERRACE CONV HOME</t>
  </si>
  <si>
    <t>49E075</t>
  </si>
  <si>
    <t>SKYVIEW SPRINGS REHAB AND NURSING CENTER</t>
  </si>
  <si>
    <t>495255</t>
  </si>
  <si>
    <t>SNYDER NURSING HOME</t>
  </si>
  <si>
    <t>49E076</t>
  </si>
  <si>
    <t>SOUTH ROANOKE NURSING HOME</t>
  </si>
  <si>
    <t>495002</t>
  </si>
  <si>
    <t>SOUTHAMPTON MEMORIAL HOSP</t>
  </si>
  <si>
    <t>495157</t>
  </si>
  <si>
    <t>SPRINGTREE HEALTHCARE &amp; REHAB CENTER</t>
  </si>
  <si>
    <t>495378</t>
  </si>
  <si>
    <t>ST FRANCIS NURSING CTR</t>
  </si>
  <si>
    <t>495204</t>
  </si>
  <si>
    <t>STANLEYTOWN HEALTH AND REHABILITATION CENTER</t>
  </si>
  <si>
    <t>495216</t>
  </si>
  <si>
    <t>STRATFORD HEALTHCARE CENTER</t>
  </si>
  <si>
    <t>495166</t>
  </si>
  <si>
    <t>SUMMIT HEALTH &amp; REHABILITATION CENTER</t>
  </si>
  <si>
    <t>495381</t>
  </si>
  <si>
    <t>SUMMIT SQUARE</t>
  </si>
  <si>
    <t>495405</t>
  </si>
  <si>
    <t>SUNNYSIDE PRESBYTERIAN RETIREMENT COMMUNITY</t>
  </si>
  <si>
    <t>495387</t>
  </si>
  <si>
    <t>SW VA M H INST GERI TRT CTR</t>
  </si>
  <si>
    <t>49E131</t>
  </si>
  <si>
    <t>THE BRIAN CENTER</t>
  </si>
  <si>
    <t>495221</t>
  </si>
  <si>
    <t>THE CARRINGTON</t>
  </si>
  <si>
    <t>495302</t>
  </si>
  <si>
    <t>THE CHESAPEAKE</t>
  </si>
  <si>
    <t>495397</t>
  </si>
  <si>
    <t>THE CITADEL VIRGINIA BEACH LLC</t>
  </si>
  <si>
    <t>495150</t>
  </si>
  <si>
    <t>THE CONVALESCENT CENTER AT PATRIOTS COLONY</t>
  </si>
  <si>
    <t>495369</t>
  </si>
  <si>
    <t>THE CULPEPER</t>
  </si>
  <si>
    <t>495400</t>
  </si>
  <si>
    <t>THE FOUNTAINS AT WASHINGTON HOUSE</t>
  </si>
  <si>
    <t>495288</t>
  </si>
  <si>
    <t>THE GARDENS AT WARWICK FOREST</t>
  </si>
  <si>
    <t>495071</t>
  </si>
  <si>
    <t>THE GLEBE</t>
  </si>
  <si>
    <t>495404</t>
  </si>
  <si>
    <t>THE HAVEN AT BRANDERMILL WOODS</t>
  </si>
  <si>
    <t>495183</t>
  </si>
  <si>
    <t>THE JEFFERSON</t>
  </si>
  <si>
    <t>495269</t>
  </si>
  <si>
    <t>THE LAURELS OF BON AIR</t>
  </si>
  <si>
    <t>495394</t>
  </si>
  <si>
    <t>THE LAURELS OF CHARLOTTESVILLE</t>
  </si>
  <si>
    <t>495377</t>
  </si>
  <si>
    <t>THE LAURELS OF UNIVERSITY PARK</t>
  </si>
  <si>
    <t>495109</t>
  </si>
  <si>
    <t>THE LAURELS OF WILLOW CREEK</t>
  </si>
  <si>
    <t>495257</t>
  </si>
  <si>
    <t>THE NEWPORT</t>
  </si>
  <si>
    <t>495368</t>
  </si>
  <si>
    <t>THE ORCHARD</t>
  </si>
  <si>
    <t>495364</t>
  </si>
  <si>
    <t>THE REHAB CENTER AT BRISTOL</t>
  </si>
  <si>
    <t>495425</t>
  </si>
  <si>
    <t>THE SPRINGS NURSING CENTER</t>
  </si>
  <si>
    <t>495220</t>
  </si>
  <si>
    <t>THE VILLAGE AT ORCHARD RIDGE</t>
  </si>
  <si>
    <t>495415</t>
  </si>
  <si>
    <t>THE VIRGINIA HOME</t>
  </si>
  <si>
    <t>49E084</t>
  </si>
  <si>
    <t>THE VIRGINIAN</t>
  </si>
  <si>
    <t>495319</t>
  </si>
  <si>
    <t>THE WOODLANDS HEALTH AND REHAB CENTER</t>
  </si>
  <si>
    <t>495360</t>
  </si>
  <si>
    <t>THE WYBE AND MARIETJE KROONTJE HEALTH CARE CENTER</t>
  </si>
  <si>
    <t>495406</t>
  </si>
  <si>
    <t>TYLER'S RETREAT AT IRON BRIDGE</t>
  </si>
  <si>
    <t>495401</t>
  </si>
  <si>
    <t>VALLEY REHABILITATION AND NURSING CENTER</t>
  </si>
  <si>
    <t>495133</t>
  </si>
  <si>
    <t>VIRGINIA BAPTIST HOSPITAL DIVISION - GUGGENHEIMER</t>
  </si>
  <si>
    <t>495112</t>
  </si>
  <si>
    <t>VIRGINIA BEACH HEALTHCARE AND REHAB CENTER</t>
  </si>
  <si>
    <t>495237</t>
  </si>
  <si>
    <t>VIRGINIA VETERANS CARE CENTER</t>
  </si>
  <si>
    <t>495274</t>
  </si>
  <si>
    <t>VMRC, COMPLETE LIVING CARE</t>
  </si>
  <si>
    <t>495385</t>
  </si>
  <si>
    <t>WADDELL NURSING AND REHAB CENTER</t>
  </si>
  <si>
    <t>495126</t>
  </si>
  <si>
    <t>WALTER REED CONVALESCENT AND REHABILITATION CENTER</t>
  </si>
  <si>
    <t>495276</t>
  </si>
  <si>
    <t>WARREN MEMORIAL HOSP LYNN CARE</t>
  </si>
  <si>
    <t>495316</t>
  </si>
  <si>
    <t>WATERSIDE HEALTH &amp; REHAB CENTER</t>
  </si>
  <si>
    <t>495173</t>
  </si>
  <si>
    <t>WAVERLY HEALTH AND REHABILITATION CENTER</t>
  </si>
  <si>
    <t>495185</t>
  </si>
  <si>
    <t>WAYLAND NURSING AND REHABILITATION CENTER</t>
  </si>
  <si>
    <t>495226</t>
  </si>
  <si>
    <t>WELLSPRINGS AT AMELIA</t>
  </si>
  <si>
    <t>495358</t>
  </si>
  <si>
    <t>WESTMINSTER AT LAKE RIDGE</t>
  </si>
  <si>
    <t>495280</t>
  </si>
  <si>
    <t>WESTMINSTER CANTERBURY BLUE RI</t>
  </si>
  <si>
    <t>495225</t>
  </si>
  <si>
    <t>WESTMINSTER-CANTERBURY OF LYNCHBURG INC</t>
  </si>
  <si>
    <t>495120</t>
  </si>
  <si>
    <t>WESTMINSTER-CANTERBURY OF RICHMOND</t>
  </si>
  <si>
    <t>495096</t>
  </si>
  <si>
    <t>WESTMINSTER-CANTERBURY ON CHESAPEAKE BAY</t>
  </si>
  <si>
    <t>495127</t>
  </si>
  <si>
    <t>WESTMORELAND REHABILITATION &amp; HEALTHCARE CENTER</t>
  </si>
  <si>
    <t>495268</t>
  </si>
  <si>
    <t>WESTPORT REHABILITATION AND NURSING CENTER</t>
  </si>
  <si>
    <t>495227</t>
  </si>
  <si>
    <t>WESTWOOD CENTER</t>
  </si>
  <si>
    <t>495200</t>
  </si>
  <si>
    <t>WINDSORMEADE OF WILLIAMSBURG</t>
  </si>
  <si>
    <t>495402</t>
  </si>
  <si>
    <t>WONDER CITY REHABILITATION AND NURSING CENTER</t>
  </si>
  <si>
    <t>495123</t>
  </si>
  <si>
    <t>WOODBINE REHABILITATION &amp; HEALTHCARE CENTER</t>
  </si>
  <si>
    <t>495019</t>
  </si>
  <si>
    <t>WOODHAVEN HALL AT WILLIAMSBURG LANDING</t>
  </si>
  <si>
    <t>495184</t>
  </si>
  <si>
    <t>WOODMONT CENTER</t>
  </si>
  <si>
    <t>495246</t>
  </si>
  <si>
    <t>WYTHE CNTY COMMUNITY HOSP ECU</t>
  </si>
  <si>
    <t>495167</t>
  </si>
  <si>
    <t>YORK CONVALESCENT AND REHABILITATION  CENTER</t>
  </si>
  <si>
    <t>495342</t>
  </si>
  <si>
    <r>
      <t xml:space="preserve">The workbook is designed for a 12-month tracking cycle; please select the </t>
    </r>
    <r>
      <rPr>
        <b/>
        <sz val="14"/>
        <rFont val="Calibri"/>
        <family val="2"/>
        <scheme val="minor"/>
      </rPr>
      <t>month/year</t>
    </r>
    <r>
      <rPr>
        <sz val="12"/>
        <rFont val="Calibri"/>
        <family val="2"/>
        <scheme val="minor"/>
      </rPr>
      <t xml:space="preserve"> you plan to begin tracking below to populate.</t>
    </r>
  </si>
  <si>
    <r>
      <t xml:space="preserve">  </t>
    </r>
    <r>
      <rPr>
        <sz val="12"/>
        <rFont val="Calibri"/>
        <family val="2"/>
      </rPr>
      <t>▪  Assessment Date and Type</t>
    </r>
  </si>
  <si>
    <r>
      <t xml:space="preserve">  </t>
    </r>
    <r>
      <rPr>
        <sz val="12"/>
        <rFont val="Calibri"/>
        <family val="2"/>
      </rPr>
      <t>▪  Employee Name and Job Title</t>
    </r>
  </si>
  <si>
    <t xml:space="preserve">  ▪  Competency (YES/NO) for the following categories:</t>
  </si>
  <si>
    <t>The tab will then automatically calculate how many competency failures there are in each assessment.</t>
  </si>
  <si>
    <r>
      <t xml:space="preserve">       </t>
    </r>
    <r>
      <rPr>
        <b/>
        <sz val="12"/>
        <rFont val="Calibri"/>
        <family val="2"/>
      </rPr>
      <t>∆  Hand Hygiene</t>
    </r>
    <r>
      <rPr>
        <b/>
        <sz val="12"/>
        <rFont val="Calibri"/>
        <family val="2"/>
        <scheme val="minor"/>
      </rPr>
      <t xml:space="preserve"> with Soap &amp; Water</t>
    </r>
  </si>
  <si>
    <r>
      <t xml:space="preserve">       </t>
    </r>
    <r>
      <rPr>
        <b/>
        <sz val="12"/>
        <rFont val="Calibri"/>
        <family val="2"/>
      </rPr>
      <t>∆  Hand Hygiene</t>
    </r>
    <r>
      <rPr>
        <b/>
        <sz val="12"/>
        <rFont val="Calibri"/>
        <family val="2"/>
        <scheme val="minor"/>
      </rPr>
      <t xml:space="preserve"> with Alcohol-Based Hand Rub (ABHR)</t>
    </r>
  </si>
  <si>
    <r>
      <t xml:space="preserve">       </t>
    </r>
    <r>
      <rPr>
        <b/>
        <sz val="12"/>
        <rFont val="Calibri"/>
        <family val="2"/>
      </rPr>
      <t>∆  General Observations</t>
    </r>
  </si>
  <si>
    <r>
      <t xml:space="preserve">  ▪  </t>
    </r>
    <r>
      <rPr>
        <u/>
        <sz val="12"/>
        <color rgb="FFC00000"/>
        <rFont val="Calibri"/>
        <family val="2"/>
        <scheme val="minor"/>
      </rPr>
      <t>NOTE</t>
    </r>
    <r>
      <rPr>
        <sz val="12"/>
        <color rgb="FFC00000"/>
        <rFont val="Calibri"/>
        <family val="2"/>
        <scheme val="minor"/>
      </rPr>
      <t>: Most importantly, make sure to record the "</t>
    </r>
    <r>
      <rPr>
        <b/>
        <sz val="12"/>
        <color rgb="FFC00000"/>
        <rFont val="Calibri"/>
        <family val="2"/>
        <scheme val="minor"/>
      </rPr>
      <t>NO</t>
    </r>
    <r>
      <rPr>
        <sz val="12"/>
        <color rgb="FFC00000"/>
        <rFont val="Calibri"/>
        <family val="2"/>
        <scheme val="minor"/>
      </rPr>
      <t>"s by categorical line item to track where the failures are.</t>
    </r>
  </si>
  <si>
    <t>A:B</t>
  </si>
  <si>
    <t>D:E</t>
  </si>
  <si>
    <t>G:H</t>
  </si>
  <si>
    <t>J:K</t>
  </si>
  <si>
    <t>Monthly_Location_List (150)</t>
  </si>
  <si>
    <t>Location (e.g. Room #, Unit,..)</t>
  </si>
  <si>
    <t>Total_Job_list (40)</t>
  </si>
  <si>
    <t>Sorted_Job_List (40)</t>
  </si>
  <si>
    <t>Total_Location_List (250)</t>
  </si>
  <si>
    <t>Sorted_Location_List (250)</t>
  </si>
  <si>
    <t>Monthly_Job_List (20)</t>
  </si>
  <si>
    <t xml:space="preserve">Select Job Title: </t>
  </si>
  <si>
    <t xml:space="preserve">Select Location: </t>
  </si>
  <si>
    <t>Make sure to select your state first; otherwise, the nursing home drop-down list will not populate.</t>
  </si>
  <si>
    <r>
      <t xml:space="preserve">Assessment Date
</t>
    </r>
    <r>
      <rPr>
        <sz val="11"/>
        <rFont val="Calibri"/>
        <family val="2"/>
        <scheme val="minor"/>
      </rPr>
      <t>(mm/dd/yyyy)</t>
    </r>
  </si>
  <si>
    <t>877.731.4746</t>
  </si>
  <si>
    <t>@HQINetwork</t>
  </si>
  <si>
    <t>NURSING HOME INTERVENTION DATA:</t>
  </si>
  <si>
    <r>
      <t xml:space="preserve">GOAL COMPLIANCE RATE:
</t>
    </r>
    <r>
      <rPr>
        <sz val="12"/>
        <rFont val="Calibri"/>
        <family val="2"/>
        <scheme val="minor"/>
      </rPr>
      <t>(e.g. 90%, 95%, etc.)</t>
    </r>
  </si>
  <si>
    <r>
      <t xml:space="preserve">Finally, enter in your </t>
    </r>
    <r>
      <rPr>
        <b/>
        <sz val="14"/>
        <rFont val="Calibri"/>
        <family val="2"/>
        <scheme val="minor"/>
      </rPr>
      <t>goal compliance rate (if applicable)</t>
    </r>
    <r>
      <rPr>
        <sz val="12"/>
        <rFont val="Calibri"/>
        <family val="2"/>
        <scheme val="minor"/>
      </rPr>
      <t xml:space="preserve"> in the form of a percentage.</t>
    </r>
  </si>
  <si>
    <r>
      <t>The data from each tab will then feed into the "</t>
    </r>
    <r>
      <rPr>
        <b/>
        <sz val="14"/>
        <rFont val="Calibri"/>
        <family val="2"/>
        <scheme val="minor"/>
      </rPr>
      <t>Monthly Rates</t>
    </r>
    <r>
      <rPr>
        <sz val="12"/>
        <rFont val="Calibri"/>
        <family val="2"/>
        <scheme val="minor"/>
      </rPr>
      <t>" tab and generate trend line graphs over the 12-month cycle on hand hygiene compliance rate compared to your goal (% of total assessments considered to have perfect competency, i.e. no failures), and the average number of failures per assessment. It will also show a breakdown of where the failures are occuring by both line item and category.</t>
    </r>
  </si>
  <si>
    <r>
      <t xml:space="preserve">You can also view monthly rates by four categories: </t>
    </r>
    <r>
      <rPr>
        <b/>
        <sz val="14"/>
        <rFont val="Calibri"/>
        <family val="2"/>
        <scheme val="minor"/>
      </rPr>
      <t>Employee</t>
    </r>
    <r>
      <rPr>
        <sz val="12"/>
        <rFont val="Calibri"/>
        <family val="2"/>
        <scheme val="minor"/>
      </rPr>
      <t xml:space="preserve">, </t>
    </r>
    <r>
      <rPr>
        <b/>
        <sz val="14"/>
        <rFont val="Calibri"/>
        <family val="2"/>
        <scheme val="minor"/>
      </rPr>
      <t>Job Title,</t>
    </r>
    <r>
      <rPr>
        <sz val="12"/>
        <rFont val="Calibri"/>
        <family val="2"/>
        <scheme val="minor"/>
      </rPr>
      <t xml:space="preserve"> </t>
    </r>
    <r>
      <rPr>
        <b/>
        <sz val="14"/>
        <rFont val="Calibri"/>
        <family val="2"/>
        <scheme val="minor"/>
      </rPr>
      <t xml:space="preserve">Location, </t>
    </r>
    <r>
      <rPr>
        <sz val="12"/>
        <rFont val="Calibri"/>
        <family val="2"/>
        <scheme val="minor"/>
      </rPr>
      <t>and</t>
    </r>
    <r>
      <rPr>
        <b/>
        <sz val="14"/>
        <rFont val="Calibri"/>
        <family val="2"/>
        <scheme val="minor"/>
      </rPr>
      <t xml:space="preserve"> Time Block</t>
    </r>
    <r>
      <rPr>
        <sz val="12"/>
        <rFont val="Calibri"/>
        <family val="2"/>
        <scheme val="minor"/>
      </rPr>
      <t xml:space="preserve">. At the top, there is a drop-down list that will be populated as you enter in data (it will be blank to start).  Using the drop-down list, you can select which Employee, Job Title, etc. that you're interested in viewing progress for.  </t>
    </r>
    <r>
      <rPr>
        <sz val="12"/>
        <color rgb="FFC00000"/>
        <rFont val="Calibri"/>
        <family val="2"/>
        <scheme val="minor"/>
      </rPr>
      <t xml:space="preserve">Please note that most of these columns are open text, but need to be entered the same way in each cell; otherwise, they will register as two unique types (e.g. Nurse and RN). </t>
    </r>
  </si>
  <si>
    <t xml:space="preserve">Feel free to hide any tabs that are not useful to you by right clicking on the tab, and selecting "Hide". They can always be unhidden. </t>
  </si>
  <si>
    <t>Assessment Time Block</t>
  </si>
  <si>
    <t>Monthly_Employee_List (150)</t>
  </si>
  <si>
    <t>Sorted_Employee_List (250)</t>
  </si>
  <si>
    <t>Total_Employee_List (250)</t>
  </si>
  <si>
    <r>
      <t xml:space="preserve">SELECT TWO MONTHS OF TRACKING </t>
    </r>
    <r>
      <rPr>
        <sz val="14"/>
        <color theme="1"/>
        <rFont val="Calibri"/>
        <family val="2"/>
      </rPr>
      <t>→</t>
    </r>
  </si>
  <si>
    <t>WEEKLY (Su - Sa) RATES</t>
  </si>
  <si>
    <t>Start of Week</t>
  </si>
  <si>
    <t>End of Week</t>
  </si>
  <si>
    <t xml:space="preserve">Select Employee: </t>
  </si>
  <si>
    <t xml:space="preserve">Select Time Block: </t>
  </si>
  <si>
    <t>www.southeastqinqio.org</t>
  </si>
  <si>
    <t>Health Quality Innovators</t>
  </si>
  <si>
    <r>
      <t xml:space="preserve">For questions or more information, please </t>
    </r>
    <r>
      <rPr>
        <b/>
        <sz val="14"/>
        <rFont val="Calibri"/>
        <family val="2"/>
        <scheme val="minor"/>
      </rPr>
      <t>connect with HQI</t>
    </r>
    <r>
      <rPr>
        <sz val="12"/>
        <rFont val="Calibri"/>
        <family val="2"/>
        <scheme val="minor"/>
      </rPr>
      <t xml:space="preserve"> (information below):</t>
    </r>
  </si>
  <si>
    <r>
      <rPr>
        <b/>
        <u/>
        <sz val="14"/>
        <color rgb="FFFF0000"/>
        <rFont val="Calibri"/>
        <family val="2"/>
        <scheme val="minor"/>
      </rPr>
      <t>NOTE</t>
    </r>
    <r>
      <rPr>
        <b/>
        <sz val="14"/>
        <color rgb="FFFF0000"/>
        <rFont val="Calibri"/>
        <family val="2"/>
        <scheme val="minor"/>
      </rPr>
      <t>: DO NOT SEND THIS FORM TO HQI, UNLESS YOU DEIDENTIFY OR DELETE EMPLOYEE NAMES</t>
    </r>
  </si>
  <si>
    <r>
      <t>On each monthly tab (</t>
    </r>
    <r>
      <rPr>
        <b/>
        <sz val="14"/>
        <rFont val="Calibri"/>
        <family val="2"/>
        <scheme val="minor"/>
      </rPr>
      <t>e.g. Month_1, Month_2, etc.</t>
    </r>
    <r>
      <rPr>
        <sz val="12"/>
        <rFont val="Calibri"/>
        <family val="2"/>
        <scheme val="minor"/>
      </rPr>
      <t>), please enter employee-level information on their hand hygiene competency assessment:</t>
    </r>
  </si>
  <si>
    <t>This material was prepared by Health Quality Innovators (HQI), a Quality Innovation Network-Quality Improvement Organization (QIN-QIO) under contract with the Centers for Medicare &amp; Medicaid Services (CMS), an agency of the U.S. Department of Health and Human Services (HHS). Views expressed in this material do not necessarily reflect the official views or policy of CMS or HHS, and any reference to a specific product or entity herein does not constitute endorsement of that product or entity by CMS or HHS. 13SOW/HQI/QIN-QIO-1118-06/09/26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</si>
</sst>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mmm\-yy;@"/>
    <numFmt numFmtId="165" formatCode="[$-409]mmmm\ yyyy;@"/>
    <numFmt numFmtId="166" formatCode="0.0%"/>
  </numFmts>
  <fonts count="33">
    <font>
      <sz val="11"/>
      <color theme="1"/>
      <name val="Calibri"/>
      <family val="2"/>
      <scheme val="minor"/>
    </font>
    <font>
      <sz val="10"/>
      <name val="Geneva"/>
    </font>
    <font>
      <sz val="10"/>
      <name val="Calibri"/>
      <family val="2"/>
      <scheme val="minor"/>
    </font>
    <font>
      <b/>
      <sz val="20"/>
      <name val="Calibri"/>
      <family val="2"/>
      <scheme val="minor"/>
    </font>
    <font>
      <sz val="12"/>
      <name val="Calibri"/>
      <family val="2"/>
      <scheme val="minor"/>
    </font>
    <font>
      <b/>
      <sz val="14"/>
      <name val="Calibri"/>
      <family val="2"/>
      <scheme val="minor"/>
    </font>
    <font>
      <b/>
      <sz val="12"/>
      <name val="Calibri"/>
      <family val="2"/>
      <scheme val="minor"/>
    </font>
    <font>
      <sz val="14"/>
      <name val="Calibri"/>
      <family val="2"/>
      <scheme val="minor"/>
    </font>
    <font>
      <sz val="12"/>
      <name val="Calibri"/>
      <family val="2"/>
    </font>
    <font>
      <sz val="12"/>
      <color theme="1"/>
      <name val="Calibri"/>
      <family val="2"/>
      <scheme val="minor"/>
    </font>
    <font>
      <b/>
      <sz val="12"/>
      <color theme="1"/>
      <name val="Calibri"/>
      <family val="2"/>
      <scheme val="minor"/>
    </font>
    <font>
      <sz val="11"/>
      <name val="Calibri"/>
      <family val="2"/>
      <scheme val="minor"/>
    </font>
    <font>
      <b/>
      <sz val="12"/>
      <color theme="0"/>
      <name val="Calibri"/>
      <family val="2"/>
      <scheme val="minor"/>
    </font>
    <font>
      <b/>
      <sz val="26"/>
      <color theme="1"/>
      <name val="Calibri"/>
      <family val="2"/>
      <scheme val="minor"/>
    </font>
    <font>
      <b/>
      <sz val="14"/>
      <color rgb="FFFF0000"/>
      <name val="Calibri"/>
      <family val="2"/>
      <scheme val="minor"/>
    </font>
    <font>
      <b/>
      <u/>
      <sz val="14"/>
      <color rgb="FFFF0000"/>
      <name val="Calibri"/>
      <family val="2"/>
      <scheme val="minor"/>
    </font>
    <font>
      <sz val="8"/>
      <name val="Calibri"/>
      <family val="2"/>
      <scheme val="minor"/>
    </font>
    <font>
      <b/>
      <sz val="26"/>
      <name val="Calibri"/>
      <family val="2"/>
      <scheme val="minor"/>
    </font>
    <font>
      <b/>
      <sz val="12"/>
      <name val="Calibri"/>
      <family val="2"/>
    </font>
    <font>
      <sz val="12"/>
      <color rgb="FFC00000"/>
      <name val="Calibri"/>
      <family val="2"/>
      <scheme val="minor"/>
    </font>
    <font>
      <u/>
      <sz val="12"/>
      <color rgb="FFC00000"/>
      <name val="Calibri"/>
      <family val="2"/>
      <scheme val="minor"/>
    </font>
    <font>
      <b/>
      <sz val="12"/>
      <color rgb="FFC00000"/>
      <name val="Calibri"/>
      <family val="2"/>
      <scheme val="minor"/>
    </font>
    <font>
      <sz val="14"/>
      <color theme="0"/>
      <name val="Calibri"/>
      <family val="2"/>
      <scheme val="minor"/>
    </font>
    <font>
      <sz val="10"/>
      <color theme="0"/>
      <name val="Calibri"/>
      <family val="2"/>
      <scheme val="minor"/>
    </font>
    <font>
      <sz val="11"/>
      <color theme="1"/>
      <name val="Nirmala UI"/>
      <family val="2"/>
    </font>
    <font>
      <sz val="11"/>
      <color theme="0"/>
      <name val="Nirmala UI"/>
      <family val="2"/>
    </font>
    <font>
      <u/>
      <sz val="11"/>
      <color theme="10"/>
      <name val="Calibri"/>
      <family val="2"/>
      <scheme val="minor"/>
    </font>
    <font>
      <sz val="11"/>
      <color theme="0"/>
      <name val="Calibri"/>
      <family val="2"/>
      <scheme val="minor"/>
    </font>
    <font>
      <b/>
      <sz val="11"/>
      <color theme="1"/>
      <name val="Calibri"/>
      <family val="2"/>
      <scheme val="minor"/>
    </font>
    <font>
      <sz val="14"/>
      <color theme="1"/>
      <name val="Calibri"/>
      <family val="2"/>
      <scheme val="minor"/>
    </font>
    <font>
      <sz val="14"/>
      <color theme="1"/>
      <name val="Calibri"/>
      <family val="2"/>
    </font>
    <font>
      <sz val="18"/>
      <color theme="1"/>
      <name val="Calibri"/>
      <family val="2"/>
      <scheme val="minor"/>
    </font>
    <font>
      <sz val="9"/>
      <name val="Calibri"/>
      <family val="2"/>
      <scheme val="minor"/>
    </font>
  </fonts>
  <fills count="1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6CB6"/>
        <bgColor indexed="64"/>
      </patternFill>
    </fill>
    <fill>
      <patternFill patternType="solid">
        <fgColor rgb="FF0087E2"/>
        <bgColor indexed="64"/>
      </patternFill>
    </fill>
    <fill>
      <patternFill patternType="solid">
        <fgColor rgb="FF00558E"/>
        <bgColor indexed="64"/>
      </patternFill>
    </fill>
    <fill>
      <patternFill patternType="solid">
        <fgColor theme="1"/>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rgb="FF002060"/>
        <bgColor indexed="64"/>
      </patternFill>
    </fill>
    <fill>
      <patternFill patternType="solid">
        <fgColor rgb="FFFFFF00"/>
        <bgColor indexed="64"/>
      </patternFill>
    </fill>
    <fill>
      <patternFill patternType="solid">
        <fgColor rgb="FF69499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theme="4" tint="0.39997558519241921"/>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0" fontId="1" fillId="0" borderId="0"/>
    <xf numFmtId="0" fontId="26" fillId="0" borderId="0" applyNumberFormat="0" applyFill="0" applyBorder="0" applyAlignment="0" applyProtection="0"/>
  </cellStyleXfs>
  <cellXfs count="85">
    <xf numFmtId="0" fontId="0" fillId="0" borderId="0" xfId="0"/>
    <xf numFmtId="0" fontId="2" fillId="2" borderId="0" xfId="1" applyFont="1" applyFill="1"/>
    <xf numFmtId="0" fontId="5" fillId="2" borderId="0" xfId="1" applyFont="1" applyFill="1" applyAlignment="1">
      <alignment horizontal="right" vertical="center"/>
    </xf>
    <xf numFmtId="0" fontId="6" fillId="2" borderId="0" xfId="1" applyFont="1" applyFill="1"/>
    <xf numFmtId="0" fontId="2" fillId="2" borderId="0" xfId="1" applyFont="1" applyFill="1" applyAlignment="1">
      <alignment horizontal="center"/>
    </xf>
    <xf numFmtId="0" fontId="7" fillId="2" borderId="0" xfId="1" applyFont="1" applyFill="1" applyAlignment="1">
      <alignment horizontal="left" vertical="center"/>
    </xf>
    <xf numFmtId="0" fontId="6" fillId="2" borderId="0" xfId="1" applyFont="1" applyFill="1" applyAlignment="1">
      <alignment horizontal="left" vertical="center"/>
    </xf>
    <xf numFmtId="0" fontId="6" fillId="2" borderId="0" xfId="1" applyFont="1" applyFill="1" applyAlignment="1">
      <alignment horizontal="center" vertical="center"/>
    </xf>
    <xf numFmtId="0" fontId="4" fillId="2" borderId="0" xfId="1" applyFont="1" applyFill="1"/>
    <xf numFmtId="0" fontId="5" fillId="2" borderId="0" xfId="1" applyFont="1" applyFill="1" applyAlignment="1">
      <alignment horizontal="right" vertical="center" wrapText="1"/>
    </xf>
    <xf numFmtId="0" fontId="0" fillId="0" borderId="0" xfId="0" applyAlignment="1">
      <alignment wrapText="1"/>
    </xf>
    <xf numFmtId="0" fontId="11" fillId="2" borderId="0" xfId="0" applyFont="1" applyFill="1" applyAlignment="1">
      <alignment vertical="center" wrapText="1"/>
    </xf>
    <xf numFmtId="165" fontId="0" fillId="0" borderId="0" xfId="0" applyNumberFormat="1"/>
    <xf numFmtId="0" fontId="14" fillId="0" borderId="0" xfId="0" applyFont="1" applyAlignment="1">
      <alignment vertical="center"/>
    </xf>
    <xf numFmtId="0" fontId="0" fillId="2" borderId="0" xfId="0" applyFill="1"/>
    <xf numFmtId="0" fontId="0" fillId="2" borderId="0" xfId="0" applyFill="1" applyAlignment="1">
      <alignment wrapText="1"/>
    </xf>
    <xf numFmtId="0" fontId="0" fillId="7" borderId="0" xfId="0" applyFill="1"/>
    <xf numFmtId="0" fontId="0" fillId="0" borderId="0" xfId="0" applyProtection="1">
      <protection locked="0"/>
    </xf>
    <xf numFmtId="14" fontId="0" fillId="0" borderId="0" xfId="0" applyNumberFormat="1" applyProtection="1">
      <protection locked="0"/>
    </xf>
    <xf numFmtId="0" fontId="0" fillId="2" borderId="1" xfId="0" applyFill="1" applyBorder="1" applyAlignment="1">
      <alignment wrapText="1"/>
    </xf>
    <xf numFmtId="164" fontId="10" fillId="8" borderId="1" xfId="0" applyNumberFormat="1" applyFont="1" applyFill="1" applyBorder="1" applyAlignment="1">
      <alignment horizontal="center" vertical="center"/>
    </xf>
    <xf numFmtId="0" fontId="0" fillId="8" borderId="1" xfId="0" applyFill="1" applyBorder="1" applyAlignment="1">
      <alignment horizontal="center" vertical="center"/>
    </xf>
    <xf numFmtId="0" fontId="0" fillId="2" borderId="1" xfId="0" applyFill="1" applyBorder="1" applyAlignment="1">
      <alignment horizontal="center" vertical="center"/>
    </xf>
    <xf numFmtId="0" fontId="10" fillId="9" borderId="1" xfId="0" applyFont="1" applyFill="1" applyBorder="1" applyAlignment="1">
      <alignment wrapText="1"/>
    </xf>
    <xf numFmtId="166" fontId="10" fillId="9" borderId="1" xfId="0" applyNumberFormat="1" applyFont="1" applyFill="1" applyBorder="1" applyAlignment="1">
      <alignment horizontal="center" vertical="center"/>
    </xf>
    <xf numFmtId="0" fontId="10" fillId="10" borderId="1" xfId="0" applyFont="1" applyFill="1" applyBorder="1" applyAlignment="1">
      <alignment wrapText="1"/>
    </xf>
    <xf numFmtId="2" fontId="10" fillId="10" borderId="1" xfId="0" applyNumberFormat="1" applyFont="1" applyFill="1" applyBorder="1" applyAlignment="1">
      <alignment horizontal="center" vertical="center"/>
    </xf>
    <xf numFmtId="0" fontId="9" fillId="2" borderId="1" xfId="0" applyFont="1" applyFill="1" applyBorder="1" applyAlignment="1">
      <alignment horizontal="center" vertical="center"/>
    </xf>
    <xf numFmtId="0" fontId="7" fillId="2" borderId="0" xfId="1" applyFont="1" applyFill="1" applyAlignment="1">
      <alignment vertical="center"/>
    </xf>
    <xf numFmtId="0" fontId="22" fillId="2" borderId="0" xfId="1" applyFont="1" applyFill="1" applyAlignment="1">
      <alignment horizontal="left" vertical="center"/>
    </xf>
    <xf numFmtId="0" fontId="23" fillId="2" borderId="0" xfId="1" applyFont="1" applyFill="1"/>
    <xf numFmtId="0" fontId="7" fillId="2" borderId="0" xfId="1" applyFont="1" applyFill="1" applyAlignment="1" applyProtection="1">
      <alignment horizontal="left" vertical="center"/>
      <protection locked="0"/>
    </xf>
    <xf numFmtId="0" fontId="7" fillId="3" borderId="2" xfId="1" applyFont="1" applyFill="1" applyBorder="1" applyAlignment="1" applyProtection="1">
      <alignment horizontal="left" vertical="center"/>
      <protection locked="0"/>
    </xf>
    <xf numFmtId="0" fontId="7" fillId="3" borderId="2" xfId="1" applyFont="1" applyFill="1" applyBorder="1" applyAlignment="1">
      <alignment horizontal="left" vertical="center"/>
    </xf>
    <xf numFmtId="165" fontId="7" fillId="3" borderId="2" xfId="1" applyNumberFormat="1" applyFont="1" applyFill="1" applyBorder="1" applyAlignment="1" applyProtection="1">
      <alignment horizontal="left" vertical="center"/>
      <protection locked="0"/>
    </xf>
    <xf numFmtId="0" fontId="24" fillId="2" borderId="0" xfId="0" applyFont="1" applyFill="1"/>
    <xf numFmtId="0" fontId="24" fillId="13" borderId="0" xfId="0" applyFont="1" applyFill="1"/>
    <xf numFmtId="0" fontId="4" fillId="2" borderId="0" xfId="1" applyFont="1" applyFill="1" applyAlignment="1">
      <alignment horizontal="left" vertical="top" wrapText="1"/>
    </xf>
    <xf numFmtId="0" fontId="24" fillId="8" borderId="0" xfId="0" applyFont="1" applyFill="1" applyAlignment="1" applyProtection="1">
      <alignment horizontal="left" wrapText="1"/>
      <protection locked="0"/>
    </xf>
    <xf numFmtId="0" fontId="4" fillId="2" borderId="0" xfId="1" applyFont="1" applyFill="1" applyAlignment="1">
      <alignment vertical="top" wrapText="1"/>
    </xf>
    <xf numFmtId="0" fontId="4" fillId="2" borderId="0" xfId="1" quotePrefix="1" applyFont="1" applyFill="1"/>
    <xf numFmtId="9" fontId="7" fillId="3" borderId="2" xfId="1" applyNumberFormat="1" applyFont="1" applyFill="1" applyBorder="1" applyAlignment="1" applyProtection="1">
      <alignment horizontal="left" vertical="center"/>
      <protection locked="0"/>
    </xf>
    <xf numFmtId="0" fontId="27" fillId="2" borderId="0" xfId="0" applyFont="1" applyFill="1" applyAlignment="1">
      <alignment wrapText="1"/>
    </xf>
    <xf numFmtId="0" fontId="27" fillId="2" borderId="0" xfId="0" applyFont="1" applyFill="1"/>
    <xf numFmtId="0" fontId="0" fillId="0" borderId="6" xfId="0" applyBorder="1" applyProtection="1">
      <protection locked="0"/>
    </xf>
    <xf numFmtId="0" fontId="28" fillId="12" borderId="1" xfId="0" applyFont="1" applyFill="1" applyBorder="1" applyAlignment="1">
      <alignment wrapText="1"/>
    </xf>
    <xf numFmtId="14" fontId="0" fillId="12" borderId="11" xfId="0" applyNumberFormat="1" applyFill="1" applyBorder="1"/>
    <xf numFmtId="14" fontId="0" fillId="12" borderId="1" xfId="0" applyNumberFormat="1" applyFill="1" applyBorder="1"/>
    <xf numFmtId="0" fontId="9" fillId="2" borderId="1" xfId="0" quotePrefix="1" applyFont="1" applyFill="1" applyBorder="1" applyAlignment="1">
      <alignment horizontal="center" vertical="center"/>
    </xf>
    <xf numFmtId="0" fontId="26" fillId="2" borderId="0" xfId="2" applyFill="1"/>
    <xf numFmtId="0" fontId="19" fillId="2" borderId="0" xfId="1" applyFont="1" applyFill="1" applyAlignment="1">
      <alignment horizontal="left" wrapText="1"/>
    </xf>
    <xf numFmtId="0" fontId="4" fillId="2" borderId="0" xfId="1" applyFont="1" applyFill="1" applyAlignment="1">
      <alignment horizontal="left" wrapText="1"/>
    </xf>
    <xf numFmtId="0" fontId="4" fillId="2" borderId="0" xfId="1" applyFont="1" applyFill="1" applyAlignment="1">
      <alignment horizontal="left" vertical="top" wrapText="1"/>
    </xf>
    <xf numFmtId="0" fontId="6" fillId="2" borderId="0" xfId="1" applyFont="1" applyFill="1" applyAlignment="1">
      <alignment horizontal="left" vertical="center" wrapText="1"/>
    </xf>
    <xf numFmtId="49" fontId="17" fillId="2" borderId="0" xfId="1" applyNumberFormat="1" applyFont="1" applyFill="1" applyAlignment="1">
      <alignment horizontal="left" vertical="center"/>
    </xf>
    <xf numFmtId="49" fontId="3" fillId="2" borderId="0" xfId="1" applyNumberFormat="1" applyFont="1" applyFill="1" applyAlignment="1">
      <alignment horizontal="left" vertical="center"/>
    </xf>
    <xf numFmtId="0" fontId="4" fillId="2" borderId="0" xfId="1" applyFont="1" applyFill="1" applyAlignment="1">
      <alignment horizontal="left"/>
    </xf>
    <xf numFmtId="0" fontId="19" fillId="2" borderId="0" xfId="1" applyFont="1" applyFill="1" applyAlignment="1">
      <alignment horizontal="left"/>
    </xf>
    <xf numFmtId="0" fontId="7" fillId="3" borderId="3" xfId="1" applyFont="1" applyFill="1" applyBorder="1" applyAlignment="1" applyProtection="1">
      <alignment horizontal="left" vertical="center"/>
      <protection locked="0"/>
    </xf>
    <xf numFmtId="0" fontId="7" fillId="3" borderId="4" xfId="1" applyFont="1" applyFill="1" applyBorder="1" applyAlignment="1" applyProtection="1">
      <alignment horizontal="left" vertical="center"/>
      <protection locked="0"/>
    </xf>
    <xf numFmtId="0" fontId="7" fillId="3" borderId="5" xfId="1" applyFont="1" applyFill="1" applyBorder="1" applyAlignment="1" applyProtection="1">
      <alignment horizontal="left" vertical="center"/>
      <protection locked="0"/>
    </xf>
    <xf numFmtId="0" fontId="4" fillId="2" borderId="0" xfId="1" applyFont="1" applyFill="1" applyAlignment="1">
      <alignment horizontal="left" vertical="center" wrapText="1"/>
    </xf>
    <xf numFmtId="0" fontId="10" fillId="8" borderId="1" xfId="0" applyFont="1" applyFill="1" applyBorder="1" applyAlignment="1">
      <alignment horizontal="center" vertical="center" wrapText="1"/>
    </xf>
    <xf numFmtId="0" fontId="10" fillId="12" borderId="1" xfId="0" applyFont="1" applyFill="1" applyBorder="1" applyAlignment="1">
      <alignment horizontal="center"/>
    </xf>
    <xf numFmtId="0" fontId="10" fillId="10" borderId="1" xfId="0" applyFont="1" applyFill="1" applyBorder="1" applyAlignment="1">
      <alignment horizontal="center" vertical="center" wrapText="1"/>
    </xf>
    <xf numFmtId="0" fontId="28" fillId="12" borderId="1" xfId="0" applyFont="1" applyFill="1" applyBorder="1" applyAlignment="1">
      <alignment horizontal="center" vertical="center"/>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10" fillId="11" borderId="12" xfId="0" applyFont="1" applyFill="1" applyBorder="1" applyAlignment="1">
      <alignment horizontal="center" vertical="center" wrapText="1"/>
    </xf>
    <xf numFmtId="0" fontId="10" fillId="11" borderId="13" xfId="0" applyFont="1" applyFill="1" applyBorder="1" applyAlignment="1">
      <alignment horizontal="center" vertical="center" wrapText="1"/>
    </xf>
    <xf numFmtId="0" fontId="0" fillId="2" borderId="0" xfId="0" applyFill="1" applyAlignment="1">
      <alignment horizontal="center"/>
    </xf>
    <xf numFmtId="0" fontId="29" fillId="14" borderId="7" xfId="0" applyFont="1" applyFill="1" applyBorder="1" applyAlignment="1">
      <alignment horizontal="right"/>
    </xf>
    <xf numFmtId="164" fontId="31" fillId="8" borderId="8" xfId="0" applyNumberFormat="1" applyFont="1" applyFill="1" applyBorder="1" applyAlignment="1" applyProtection="1">
      <alignment horizontal="center"/>
      <protection locked="0"/>
    </xf>
    <xf numFmtId="164" fontId="31" fillId="8" borderId="9" xfId="0" applyNumberFormat="1" applyFont="1" applyFill="1" applyBorder="1" applyAlignment="1" applyProtection="1">
      <alignment horizontal="center"/>
      <protection locked="0"/>
    </xf>
    <xf numFmtId="164" fontId="31" fillId="8" borderId="10" xfId="0" applyNumberFormat="1" applyFont="1" applyFill="1" applyBorder="1" applyAlignment="1" applyProtection="1">
      <alignment horizontal="center"/>
      <protection locked="0"/>
    </xf>
    <xf numFmtId="0" fontId="10" fillId="8" borderId="1" xfId="0" applyFont="1" applyFill="1" applyBorder="1" applyAlignment="1">
      <alignment horizontal="center" wrapText="1"/>
    </xf>
    <xf numFmtId="0" fontId="13" fillId="2" borderId="0" xfId="0" applyFont="1" applyFill="1" applyAlignment="1">
      <alignment horizontal="left" vertical="center"/>
    </xf>
    <xf numFmtId="0" fontId="10" fillId="11" borderId="1" xfId="0" applyFont="1" applyFill="1" applyBorder="1" applyAlignment="1">
      <alignment horizontal="center" vertical="center" wrapText="1"/>
    </xf>
    <xf numFmtId="0" fontId="25" fillId="13" borderId="0" xfId="0" applyFont="1" applyFill="1" applyAlignment="1">
      <alignment horizontal="right"/>
    </xf>
    <xf numFmtId="0" fontId="12" fillId="5" borderId="0" xfId="0" applyFont="1" applyFill="1" applyAlignment="1">
      <alignment horizontal="center"/>
    </xf>
    <xf numFmtId="0" fontId="12" fillId="4" borderId="0" xfId="0" applyFont="1" applyFill="1" applyAlignment="1">
      <alignment horizontal="center"/>
    </xf>
    <xf numFmtId="0" fontId="12" fillId="6" borderId="0" xfId="0" applyFont="1" applyFill="1" applyAlignment="1">
      <alignment horizontal="center"/>
    </xf>
    <xf numFmtId="0" fontId="12" fillId="15" borderId="0" xfId="0" applyFont="1" applyFill="1" applyAlignment="1">
      <alignment horizontal="center"/>
    </xf>
    <xf numFmtId="165" fontId="13" fillId="0" borderId="0" xfId="0" applyNumberFormat="1" applyFont="1" applyAlignment="1">
      <alignment horizontal="center"/>
    </xf>
    <xf numFmtId="0" fontId="32" fillId="2" borderId="0" xfId="1" applyFont="1" applyFill="1" applyAlignment="1">
      <alignment vertical="top" wrapText="1"/>
    </xf>
  </cellXfs>
  <cellStyles count="3">
    <cellStyle name="Hyperlink" xfId="2" builtinId="8"/>
    <cellStyle name="Normal" xfId="0" builtinId="0"/>
    <cellStyle name="Normal 2" xfId="1" xr:uid="{17C1B199-7D92-485B-9E29-05B6231B70CE}"/>
  </cellStyles>
  <dxfs count="297">
    <dxf>
      <font>
        <color theme="7" tint="0.79998168889431442"/>
      </font>
    </dxf>
    <dxf>
      <font>
        <color theme="9" tint="0.79998168889431442"/>
      </font>
    </dxf>
    <dxf>
      <font>
        <color theme="0"/>
      </font>
    </dxf>
    <dxf>
      <font>
        <color theme="0"/>
      </font>
    </dxf>
    <dxf>
      <font>
        <color theme="0"/>
      </font>
    </dxf>
    <dxf>
      <font>
        <color theme="7" tint="0.79998168889431442"/>
      </font>
    </dxf>
    <dxf>
      <font>
        <color theme="0"/>
      </font>
    </dxf>
    <dxf>
      <font>
        <color theme="9" tint="0.79998168889431442"/>
      </font>
    </dxf>
    <dxf>
      <font>
        <color theme="0"/>
      </font>
    </dxf>
    <dxf>
      <font>
        <color theme="7" tint="0.79998168889431442"/>
      </font>
    </dxf>
    <dxf>
      <font>
        <color theme="9" tint="0.79998168889431442"/>
      </font>
    </dxf>
    <dxf>
      <font>
        <color theme="0"/>
      </font>
    </dxf>
    <dxf>
      <font>
        <color theme="0"/>
      </font>
    </dxf>
    <dxf>
      <font>
        <color theme="0"/>
      </font>
    </dxf>
    <dxf>
      <font>
        <color theme="7" tint="0.79998168889431442"/>
      </font>
    </dxf>
    <dxf>
      <font>
        <color theme="0"/>
      </font>
    </dxf>
    <dxf>
      <font>
        <color theme="9" tint="0.79998168889431442"/>
      </font>
    </dxf>
    <dxf>
      <font>
        <color theme="0"/>
      </font>
    </dxf>
    <dxf>
      <font>
        <color theme="7" tint="0.79998168889431442"/>
      </font>
    </dxf>
    <dxf>
      <font>
        <color theme="9" tint="0.79998168889431442"/>
      </font>
    </dxf>
    <dxf>
      <font>
        <color theme="0"/>
      </font>
    </dxf>
    <dxf>
      <font>
        <color theme="0"/>
      </font>
    </dxf>
    <dxf>
      <font>
        <color theme="0"/>
      </font>
    </dxf>
    <dxf>
      <font>
        <color theme="7" tint="0.79998168889431442"/>
      </font>
    </dxf>
    <dxf>
      <font>
        <color theme="0"/>
      </font>
    </dxf>
    <dxf>
      <font>
        <color theme="9" tint="0.79998168889431442"/>
      </font>
    </dxf>
    <dxf>
      <font>
        <color theme="0"/>
      </font>
    </dxf>
    <dxf>
      <font>
        <color theme="7" tint="0.79998168889431442"/>
      </font>
    </dxf>
    <dxf>
      <font>
        <color theme="9" tint="0.79998168889431442"/>
      </font>
    </dxf>
    <dxf>
      <font>
        <color theme="0"/>
      </font>
    </dxf>
    <dxf>
      <font>
        <color theme="0"/>
      </font>
    </dxf>
    <dxf>
      <font>
        <color theme="0"/>
      </font>
    </dxf>
    <dxf>
      <font>
        <color theme="7" tint="0.79998168889431442"/>
      </font>
    </dxf>
    <dxf>
      <font>
        <color theme="0"/>
      </font>
    </dxf>
    <dxf>
      <font>
        <color theme="9" tint="0.79998168889431442"/>
      </font>
    </dxf>
    <dxf>
      <font>
        <color theme="0"/>
      </font>
    </dxf>
    <dxf>
      <font>
        <color theme="7" tint="0.79998168889431442"/>
      </font>
    </dxf>
    <dxf>
      <font>
        <color theme="9" tint="0.79998168889431442"/>
      </font>
    </dxf>
    <dxf>
      <font>
        <color theme="0"/>
      </font>
    </dxf>
    <dxf>
      <font>
        <color theme="0"/>
      </font>
    </dxf>
    <dxf>
      <font>
        <color theme="0"/>
      </font>
    </dxf>
    <dxf>
      <font>
        <color theme="7" tint="0.79998168889431442"/>
      </font>
    </dxf>
    <dxf>
      <font>
        <color theme="0"/>
      </font>
    </dxf>
    <dxf>
      <font>
        <color theme="9" tint="0.79998168889431442"/>
      </font>
    </dxf>
    <dxf>
      <font>
        <color theme="0"/>
      </font>
    </dxf>
    <dxf>
      <numFmt numFmtId="0" formatCode="General"/>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19" formatCode="m/d/yyyy"/>
      <border diagonalUp="0" diagonalDown="0">
        <left/>
        <right/>
        <top style="thin">
          <color theme="4" tint="0.39997558519241921"/>
        </top>
        <bottom/>
        <vertical/>
        <horizontal/>
      </border>
      <protection locked="0" hidden="0"/>
    </dxf>
    <dxf>
      <numFmt numFmtId="19" formatCode="m/d/yyyy"/>
      <protection locked="0" hidden="0"/>
    </dxf>
    <dxf>
      <protection locked="0" hidden="0"/>
    </dxf>
    <dxf>
      <protection locked="0" hidden="0"/>
    </dxf>
    <dxf>
      <protection locked="0" hidden="0"/>
    </dxf>
    <dxf>
      <font>
        <strike val="0"/>
        <outline val="0"/>
        <shadow val="0"/>
        <u val="none"/>
        <vertAlign val="baseline"/>
        <sz val="11"/>
        <color auto="1"/>
        <name val="Calibri"/>
        <family val="2"/>
        <scheme val="minor"/>
      </font>
      <fill>
        <patternFill patternType="solid">
          <fgColor indexed="64"/>
          <bgColor theme="0"/>
        </patternFill>
      </fill>
      <alignment horizontal="general" vertical="center" textRotation="0" wrapText="1" indent="0" justifyLastLine="0" shrinkToFit="0" readingOrder="0"/>
    </dxf>
    <dxf>
      <numFmt numFmtId="0" formatCode="General"/>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19" formatCode="m/d/yyyy"/>
      <border diagonalUp="0" diagonalDown="0">
        <left/>
        <right/>
        <top style="thin">
          <color theme="4" tint="0.39997558519241921"/>
        </top>
        <bottom/>
        <vertical/>
        <horizontal/>
      </border>
      <protection locked="0" hidden="0"/>
    </dxf>
    <dxf>
      <numFmt numFmtId="19" formatCode="m/d/yyyy"/>
      <protection locked="0" hidden="0"/>
    </dxf>
    <dxf>
      <protection locked="0" hidden="0"/>
    </dxf>
    <dxf>
      <protection locked="0" hidden="0"/>
    </dxf>
    <dxf>
      <protection locked="0" hidden="0"/>
    </dxf>
    <dxf>
      <font>
        <strike val="0"/>
        <outline val="0"/>
        <shadow val="0"/>
        <u val="none"/>
        <vertAlign val="baseline"/>
        <sz val="11"/>
        <color auto="1"/>
        <name val="Calibri"/>
        <family val="2"/>
        <scheme val="minor"/>
      </font>
      <fill>
        <patternFill patternType="solid">
          <fgColor indexed="64"/>
          <bgColor theme="0"/>
        </patternFill>
      </fill>
      <alignment horizontal="general" vertical="center" textRotation="0" wrapText="1" indent="0" justifyLastLine="0" shrinkToFit="0" readingOrder="0"/>
    </dxf>
    <dxf>
      <numFmt numFmtId="0" formatCode="General"/>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19" formatCode="m/d/yyyy"/>
      <border diagonalUp="0" diagonalDown="0">
        <left/>
        <right/>
        <top style="thin">
          <color theme="4" tint="0.39997558519241921"/>
        </top>
        <bottom/>
        <vertical/>
        <horizontal/>
      </border>
      <protection locked="0" hidden="0"/>
    </dxf>
    <dxf>
      <numFmt numFmtId="19" formatCode="m/d/yyyy"/>
      <protection locked="0" hidden="0"/>
    </dxf>
    <dxf>
      <protection locked="0" hidden="0"/>
    </dxf>
    <dxf>
      <protection locked="0" hidden="0"/>
    </dxf>
    <dxf>
      <protection locked="0" hidden="0"/>
    </dxf>
    <dxf>
      <font>
        <strike val="0"/>
        <outline val="0"/>
        <shadow val="0"/>
        <u val="none"/>
        <vertAlign val="baseline"/>
        <sz val="11"/>
        <color auto="1"/>
        <name val="Calibri"/>
        <family val="2"/>
        <scheme val="minor"/>
      </font>
      <fill>
        <patternFill patternType="solid">
          <fgColor indexed="64"/>
          <bgColor theme="0"/>
        </patternFill>
      </fill>
      <alignment horizontal="general" vertical="center" textRotation="0" wrapText="1" indent="0" justifyLastLine="0" shrinkToFit="0" readingOrder="0"/>
    </dxf>
    <dxf>
      <numFmt numFmtId="0" formatCode="General"/>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19" formatCode="m/d/yyyy"/>
      <border diagonalUp="0" diagonalDown="0">
        <left/>
        <right/>
        <top style="thin">
          <color theme="4" tint="0.39997558519241921"/>
        </top>
        <bottom/>
        <vertical/>
        <horizontal/>
      </border>
      <protection locked="0" hidden="0"/>
    </dxf>
    <dxf>
      <numFmt numFmtId="19" formatCode="m/d/yyyy"/>
      <protection locked="0" hidden="0"/>
    </dxf>
    <dxf>
      <protection locked="0" hidden="0"/>
    </dxf>
    <dxf>
      <protection locked="0" hidden="0"/>
    </dxf>
    <dxf>
      <protection locked="0" hidden="0"/>
    </dxf>
    <dxf>
      <font>
        <strike val="0"/>
        <outline val="0"/>
        <shadow val="0"/>
        <u val="none"/>
        <vertAlign val="baseline"/>
        <sz val="11"/>
        <color auto="1"/>
        <name val="Calibri"/>
        <family val="2"/>
        <scheme val="minor"/>
      </font>
      <fill>
        <patternFill patternType="solid">
          <fgColor indexed="64"/>
          <bgColor theme="0"/>
        </patternFill>
      </fill>
      <alignment horizontal="general" vertical="center" textRotation="0" wrapText="1" indent="0" justifyLastLine="0" shrinkToFit="0" readingOrder="0"/>
    </dxf>
    <dxf>
      <numFmt numFmtId="0" formatCode="General"/>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19" formatCode="m/d/yyyy"/>
      <border diagonalUp="0" diagonalDown="0">
        <left/>
        <right/>
        <top style="thin">
          <color theme="4" tint="0.39997558519241921"/>
        </top>
        <bottom/>
        <vertical/>
        <horizontal/>
      </border>
      <protection locked="0" hidden="0"/>
    </dxf>
    <dxf>
      <numFmt numFmtId="19" formatCode="m/d/yyyy"/>
      <protection locked="0" hidden="0"/>
    </dxf>
    <dxf>
      <protection locked="0" hidden="0"/>
    </dxf>
    <dxf>
      <protection locked="0" hidden="0"/>
    </dxf>
    <dxf>
      <protection locked="0" hidden="0"/>
    </dxf>
    <dxf>
      <font>
        <strike val="0"/>
        <outline val="0"/>
        <shadow val="0"/>
        <u val="none"/>
        <vertAlign val="baseline"/>
        <sz val="11"/>
        <color auto="1"/>
        <name val="Calibri"/>
        <family val="2"/>
        <scheme val="minor"/>
      </font>
      <fill>
        <patternFill patternType="solid">
          <fgColor indexed="64"/>
          <bgColor theme="0"/>
        </patternFill>
      </fill>
      <alignment horizontal="general" vertical="center" textRotation="0" wrapText="1" indent="0" justifyLastLine="0" shrinkToFit="0" readingOrder="0"/>
    </dxf>
    <dxf>
      <numFmt numFmtId="0" formatCode="General"/>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19" formatCode="m/d/yyyy"/>
      <border diagonalUp="0" diagonalDown="0">
        <left/>
        <right/>
        <top style="thin">
          <color theme="4" tint="0.39997558519241921"/>
        </top>
        <bottom/>
        <vertical/>
        <horizontal/>
      </border>
      <protection locked="0" hidden="0"/>
    </dxf>
    <dxf>
      <numFmt numFmtId="19" formatCode="m/d/yyyy"/>
      <protection locked="0" hidden="0"/>
    </dxf>
    <dxf>
      <protection locked="0" hidden="0"/>
    </dxf>
    <dxf>
      <protection locked="0" hidden="0"/>
    </dxf>
    <dxf>
      <protection locked="0" hidden="0"/>
    </dxf>
    <dxf>
      <font>
        <strike val="0"/>
        <outline val="0"/>
        <shadow val="0"/>
        <u val="none"/>
        <vertAlign val="baseline"/>
        <sz val="11"/>
        <color auto="1"/>
        <name val="Calibri"/>
        <family val="2"/>
        <scheme val="minor"/>
      </font>
      <fill>
        <patternFill patternType="solid">
          <fgColor indexed="64"/>
          <bgColor theme="0"/>
        </patternFill>
      </fill>
      <alignment horizontal="general" vertical="center" textRotation="0" wrapText="1" indent="0" justifyLastLine="0" shrinkToFit="0" readingOrder="0"/>
    </dxf>
    <dxf>
      <numFmt numFmtId="0" formatCode="General"/>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19" formatCode="m/d/yyyy"/>
      <border diagonalUp="0" diagonalDown="0">
        <left/>
        <right/>
        <top style="thin">
          <color theme="4" tint="0.39997558519241921"/>
        </top>
        <bottom/>
        <vertical/>
        <horizontal/>
      </border>
      <protection locked="0" hidden="0"/>
    </dxf>
    <dxf>
      <numFmt numFmtId="19" formatCode="m/d/yyyy"/>
      <protection locked="0" hidden="0"/>
    </dxf>
    <dxf>
      <protection locked="0" hidden="0"/>
    </dxf>
    <dxf>
      <protection locked="0" hidden="0"/>
    </dxf>
    <dxf>
      <protection locked="0" hidden="0"/>
    </dxf>
    <dxf>
      <font>
        <strike val="0"/>
        <outline val="0"/>
        <shadow val="0"/>
        <u val="none"/>
        <vertAlign val="baseline"/>
        <sz val="11"/>
        <color auto="1"/>
        <name val="Calibri"/>
        <family val="2"/>
        <scheme val="minor"/>
      </font>
      <fill>
        <patternFill patternType="solid">
          <fgColor indexed="64"/>
          <bgColor theme="0"/>
        </patternFill>
      </fill>
      <alignment horizontal="general" vertical="center" textRotation="0" wrapText="1" indent="0" justifyLastLine="0" shrinkToFit="0" readingOrder="0"/>
    </dxf>
    <dxf>
      <numFmt numFmtId="0" formatCode="General"/>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19" formatCode="m/d/yyyy"/>
      <border diagonalUp="0" diagonalDown="0">
        <left/>
        <right/>
        <top style="thin">
          <color theme="4" tint="0.39997558519241921"/>
        </top>
        <bottom/>
        <vertical/>
        <horizontal/>
      </border>
      <protection locked="0" hidden="0"/>
    </dxf>
    <dxf>
      <numFmt numFmtId="19" formatCode="m/d/yyyy"/>
      <protection locked="0" hidden="0"/>
    </dxf>
    <dxf>
      <protection locked="0" hidden="0"/>
    </dxf>
    <dxf>
      <protection locked="0" hidden="0"/>
    </dxf>
    <dxf>
      <protection locked="0" hidden="0"/>
    </dxf>
    <dxf>
      <font>
        <strike val="0"/>
        <outline val="0"/>
        <shadow val="0"/>
        <u val="none"/>
        <vertAlign val="baseline"/>
        <sz val="11"/>
        <color auto="1"/>
        <name val="Calibri"/>
        <family val="2"/>
        <scheme val="minor"/>
      </font>
      <fill>
        <patternFill patternType="solid">
          <fgColor indexed="64"/>
          <bgColor theme="0"/>
        </patternFill>
      </fill>
      <alignment horizontal="general" vertical="center" textRotation="0" wrapText="1" indent="0" justifyLastLine="0" shrinkToFit="0" readingOrder="0"/>
    </dxf>
    <dxf>
      <numFmt numFmtId="0" formatCode="General"/>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19" formatCode="m/d/yyyy"/>
      <border diagonalUp="0" diagonalDown="0">
        <left/>
        <right/>
        <top style="thin">
          <color theme="4" tint="0.39997558519241921"/>
        </top>
        <bottom/>
        <vertical/>
        <horizontal/>
      </border>
      <protection locked="0" hidden="0"/>
    </dxf>
    <dxf>
      <numFmt numFmtId="19" formatCode="m/d/yyyy"/>
      <protection locked="0" hidden="0"/>
    </dxf>
    <dxf>
      <protection locked="0" hidden="0"/>
    </dxf>
    <dxf>
      <protection locked="0" hidden="0"/>
    </dxf>
    <dxf>
      <protection locked="0" hidden="0"/>
    </dxf>
    <dxf>
      <font>
        <strike val="0"/>
        <outline val="0"/>
        <shadow val="0"/>
        <u val="none"/>
        <vertAlign val="baseline"/>
        <sz val="11"/>
        <color auto="1"/>
        <name val="Calibri"/>
        <family val="2"/>
        <scheme val="minor"/>
      </font>
      <fill>
        <patternFill patternType="solid">
          <fgColor indexed="64"/>
          <bgColor theme="0"/>
        </patternFill>
      </fill>
      <alignment horizontal="general" vertical="center" textRotation="0" wrapText="1" indent="0" justifyLastLine="0" shrinkToFit="0" readingOrder="0"/>
    </dxf>
    <dxf>
      <numFmt numFmtId="0" formatCode="General"/>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19" formatCode="m/d/yyyy"/>
      <border diagonalUp="0" diagonalDown="0">
        <left/>
        <right/>
        <top style="thin">
          <color theme="4" tint="0.39997558519241921"/>
        </top>
        <bottom/>
        <vertical/>
        <horizontal/>
      </border>
      <protection locked="0" hidden="0"/>
    </dxf>
    <dxf>
      <numFmt numFmtId="19" formatCode="m/d/yyyy"/>
      <protection locked="0" hidden="0"/>
    </dxf>
    <dxf>
      <protection locked="0" hidden="0"/>
    </dxf>
    <dxf>
      <protection locked="0" hidden="0"/>
    </dxf>
    <dxf>
      <protection locked="0" hidden="0"/>
    </dxf>
    <dxf>
      <font>
        <strike val="0"/>
        <outline val="0"/>
        <shadow val="0"/>
        <u val="none"/>
        <vertAlign val="baseline"/>
        <sz val="11"/>
        <color auto="1"/>
        <name val="Calibri"/>
        <family val="2"/>
        <scheme val="minor"/>
      </font>
      <fill>
        <patternFill patternType="solid">
          <fgColor indexed="64"/>
          <bgColor theme="0"/>
        </patternFill>
      </fill>
      <alignment horizontal="general" vertical="center" textRotation="0" wrapText="1" indent="0" justifyLastLine="0" shrinkToFit="0" readingOrder="0"/>
    </dxf>
    <dxf>
      <numFmt numFmtId="0" formatCode="General"/>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19" formatCode="m/d/yyyy"/>
      <border diagonalUp="0" diagonalDown="0">
        <left/>
        <right/>
        <top style="thin">
          <color theme="4" tint="0.39997558519241921"/>
        </top>
        <bottom/>
        <vertical/>
        <horizontal/>
      </border>
      <protection locked="0" hidden="0"/>
    </dxf>
    <dxf>
      <numFmt numFmtId="19" formatCode="m/d/yyyy"/>
      <protection locked="0" hidden="0"/>
    </dxf>
    <dxf>
      <protection locked="0" hidden="0"/>
    </dxf>
    <dxf>
      <protection locked="0" hidden="0"/>
    </dxf>
    <dxf>
      <protection locked="0" hidden="0"/>
    </dxf>
    <dxf>
      <font>
        <strike val="0"/>
        <outline val="0"/>
        <shadow val="0"/>
        <u val="none"/>
        <vertAlign val="baseline"/>
        <sz val="11"/>
        <color auto="1"/>
        <name val="Calibri"/>
        <family val="2"/>
        <scheme val="minor"/>
      </font>
      <fill>
        <patternFill patternType="solid">
          <fgColor indexed="64"/>
          <bgColor theme="0"/>
        </patternFill>
      </fill>
      <alignment horizontal="general" vertical="center" textRotation="0" wrapText="1" indent="0" justifyLastLine="0" shrinkToFit="0" readingOrder="0"/>
    </dxf>
    <dxf>
      <numFmt numFmtId="0" formatCode="General"/>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19" formatCode="m/d/yyyy"/>
      <border diagonalUp="0" diagonalDown="0">
        <left/>
        <right/>
        <top style="thin">
          <color theme="4" tint="0.39997558519241921"/>
        </top>
        <bottom/>
        <vertical/>
        <horizontal/>
      </border>
      <protection locked="0" hidden="0"/>
    </dxf>
    <dxf>
      <numFmt numFmtId="19" formatCode="m/d/yyyy"/>
      <protection locked="0" hidden="0"/>
    </dxf>
    <dxf>
      <protection locked="0" hidden="0"/>
    </dxf>
    <dxf>
      <protection locked="0" hidden="0"/>
    </dxf>
    <dxf>
      <protection locked="0" hidden="0"/>
    </dxf>
    <dxf>
      <font>
        <strike val="0"/>
        <outline val="0"/>
        <shadow val="0"/>
        <u val="none"/>
        <vertAlign val="baseline"/>
        <sz val="11"/>
        <color auto="1"/>
        <name val="Calibri"/>
        <family val="2"/>
        <scheme val="minor"/>
      </font>
      <fill>
        <patternFill patternType="solid">
          <fgColor indexed="64"/>
          <bgColor theme="0"/>
        </patternFill>
      </fill>
      <alignment horizontal="general" vertical="center" textRotation="0" wrapText="1" indent="0" justifyLastLine="0" shrinkToFit="0" readingOrder="0"/>
    </dxf>
  </dxfs>
  <tableStyles count="0" defaultTableStyle="TableStyleMedium2" defaultPivotStyle="PivotStyleLight16"/>
  <colors>
    <mruColors>
      <color rgb="FF694990"/>
      <color rgb="FF0087E2"/>
      <color rgb="FF1DA4FF"/>
      <color rgb="FF00558E"/>
      <color rgb="FF006CB6"/>
      <color rgb="FFD664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Hand Hygiene Compliance Rate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 Rates'!$C$7</c:f>
              <c:strCache>
                <c:ptCount val="1"/>
                <c:pt idx="0">
                  <c:v>Hand Hygiene Compliance Rate</c:v>
                </c:pt>
              </c:strCache>
            </c:strRef>
          </c:tx>
          <c:spPr>
            <a:ln w="28575" cap="rnd">
              <a:solidFill>
                <a:srgbClr val="0070C0"/>
              </a:solidFill>
              <a:round/>
            </a:ln>
            <a:effectLst/>
          </c:spPr>
          <c:marker>
            <c:symbol val="circle"/>
            <c:size val="5"/>
            <c:spPr>
              <a:solidFill>
                <a:srgbClr val="002060"/>
              </a:solidFill>
              <a:ln w="9525">
                <a:solidFill>
                  <a:srgbClr val="002060"/>
                </a:solidFill>
              </a:ln>
              <a:effectLst/>
            </c:spPr>
          </c:marker>
          <c:cat>
            <c:strRef>
              <c:f>'SUMMARY Rates'!$D$4:$O$4</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Rates'!$D$7:$O$7</c:f>
              <c:numCache>
                <c:formatCode>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0-548A-4C4D-B230-510D338C145E}"/>
            </c:ext>
          </c:extLst>
        </c:ser>
        <c:ser>
          <c:idx val="1"/>
          <c:order val="1"/>
          <c:tx>
            <c:strRef>
              <c:f>'SUMMARY Rates'!$C$27</c:f>
              <c:strCache>
                <c:ptCount val="1"/>
                <c:pt idx="0">
                  <c:v>GOAL RATE: </c:v>
                </c:pt>
              </c:strCache>
            </c:strRef>
          </c:tx>
          <c:spPr>
            <a:ln w="28575" cap="rnd">
              <a:solidFill>
                <a:schemeClr val="accent6"/>
              </a:solidFill>
              <a:prstDash val="sysDash"/>
              <a:round/>
            </a:ln>
            <a:effectLst/>
          </c:spPr>
          <c:marker>
            <c:symbol val="none"/>
          </c:marker>
          <c:cat>
            <c:strRef>
              <c:f>'SUMMARY Rates'!$D$4:$O$4</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Rates'!$D$27:$O$27</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2-0F60-4B36-9816-4B1869CE90F4}"/>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1"/>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legend>
      <c:legendPos val="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'BY LOC Rates'!$A$28</c:f>
          <c:strCache>
            <c:ptCount val="1"/>
            <c:pt idx="0">
              <c:v>Average # Failures per Assessment for Location: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'BY LOC Rates'!$C$9</c:f>
              <c:strCache>
                <c:ptCount val="1"/>
                <c:pt idx="0">
                  <c:v>Average # Failures per Assessment</c:v>
                </c:pt>
              </c:strCache>
            </c:strRef>
          </c:tx>
          <c:spPr>
            <a:ln w="28575" cap="rnd">
              <a:solidFill>
                <a:schemeClr val="accent2"/>
              </a:solidFill>
              <a:round/>
            </a:ln>
            <a:effectLst/>
          </c:spPr>
          <c:marker>
            <c:symbol val="x"/>
            <c:size val="5"/>
            <c:spPr>
              <a:solidFill>
                <a:schemeClr val="accent2">
                  <a:lumMod val="40000"/>
                  <a:lumOff val="60000"/>
                </a:schemeClr>
              </a:solidFill>
              <a:ln w="9525">
                <a:solidFill>
                  <a:schemeClr val="accent2">
                    <a:lumMod val="75000"/>
                  </a:schemeClr>
                </a:solidFill>
              </a:ln>
              <a:effectLst/>
            </c:spPr>
          </c:marker>
          <c:cat>
            <c:strRef>
              <c:f>'BY LOC Rates'!$D$5:$O$5</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'BY LOC Rates'!$D$9:$O$9</c:f>
              <c:numCache>
                <c:formatCode>0.00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0-50E2-45EB-8EA0-2673C2313AD8}"/>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'BY LOC Rates'!$A$27</c:f>
          <c:strCache>
            <c:ptCount val="1"/>
            <c:pt idx="0">
              <c:v>Hand Hygiene Compliance for Location: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'BY LOC Rates'!$C$49</c:f>
              <c:strCache>
                <c:ptCount val="1"/>
                <c:pt idx="0">
                  <c:v>Hand Hygiene Compliance Rate</c:v>
                </c:pt>
              </c:strCache>
            </c:strRef>
          </c:tx>
          <c:spPr>
            <a:ln w="28575" cap="rnd">
              <a:solidFill>
                <a:srgbClr val="0070C0"/>
              </a:solidFill>
              <a:round/>
            </a:ln>
            <a:effectLst/>
          </c:spPr>
          <c:marker>
            <c:symbol val="circle"/>
            <c:size val="5"/>
            <c:spPr>
              <a:solidFill>
                <a:srgbClr val="002060"/>
              </a:solidFill>
              <a:ln w="9525">
                <a:solidFill>
                  <a:srgbClr val="002060"/>
                </a:solidFill>
              </a:ln>
              <a:effectLst/>
            </c:spPr>
          </c:marker>
          <c:cat>
            <c:strRef>
              <c:f>'BY LOC Rates'!$D$68:$M$68</c:f>
              <c:strCache>
                <c:ptCount val="10"/>
                <c:pt idx="0">
                  <c:v> - </c:v>
                </c:pt>
                <c:pt idx="1">
                  <c:v> - </c:v>
                </c:pt>
                <c:pt idx="2">
                  <c:v> - </c:v>
                </c:pt>
                <c:pt idx="3">
                  <c:v> - </c:v>
                </c:pt>
                <c:pt idx="4">
                  <c:v> - </c:v>
                </c:pt>
                <c:pt idx="5">
                  <c:v> - </c:v>
                </c:pt>
                <c:pt idx="6">
                  <c:v> - </c:v>
                </c:pt>
                <c:pt idx="7">
                  <c:v> - </c:v>
                </c:pt>
                <c:pt idx="8">
                  <c:v> - </c:v>
                </c:pt>
                <c:pt idx="9">
                  <c:v> - </c:v>
                </c:pt>
              </c:strCache>
            </c:strRef>
          </c:cat>
          <c:val>
            <c:numRef>
              <c:f>'BY LOC Rates'!$D$49:$M$49</c:f>
              <c:numCache>
                <c:formatCode>0.0%</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0-B4FB-4ACF-964E-D4E3B669E57B}"/>
            </c:ext>
          </c:extLst>
        </c:ser>
        <c:ser>
          <c:idx val="1"/>
          <c:order val="1"/>
          <c:tx>
            <c:strRef>
              <c:f>'BY LOC Rates'!$C$28</c:f>
              <c:strCache>
                <c:ptCount val="1"/>
                <c:pt idx="0">
                  <c:v>GOAL RATE: </c:v>
                </c:pt>
              </c:strCache>
            </c:strRef>
          </c:tx>
          <c:spPr>
            <a:ln w="28575" cap="rnd">
              <a:solidFill>
                <a:schemeClr val="accent6"/>
              </a:solidFill>
              <a:prstDash val="sysDash"/>
              <a:round/>
            </a:ln>
            <a:effectLst/>
          </c:spPr>
          <c:marker>
            <c:symbol val="none"/>
          </c:marker>
          <c:cat>
            <c:strRef>
              <c:f>'BY LOC Rates'!$D$68:$M$68</c:f>
              <c:strCache>
                <c:ptCount val="10"/>
                <c:pt idx="0">
                  <c:v> - </c:v>
                </c:pt>
                <c:pt idx="1">
                  <c:v> - </c:v>
                </c:pt>
                <c:pt idx="2">
                  <c:v> - </c:v>
                </c:pt>
                <c:pt idx="3">
                  <c:v> - </c:v>
                </c:pt>
                <c:pt idx="4">
                  <c:v> - </c:v>
                </c:pt>
                <c:pt idx="5">
                  <c:v> - </c:v>
                </c:pt>
                <c:pt idx="6">
                  <c:v> - </c:v>
                </c:pt>
                <c:pt idx="7">
                  <c:v> - </c:v>
                </c:pt>
                <c:pt idx="8">
                  <c:v> - </c:v>
                </c:pt>
                <c:pt idx="9">
                  <c:v> - </c:v>
                </c:pt>
              </c:strCache>
            </c:strRef>
          </c:cat>
          <c:val>
            <c:numRef>
              <c:f>'BY LOC Rates'!$D$28:$M$28</c:f>
              <c:numCache>
                <c:formatCode>General</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1-B4FB-4ACF-964E-D4E3B669E57B}"/>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legend>
      <c:legendPos val="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'BY LOC Rates'!$A$28</c:f>
          <c:strCache>
            <c:ptCount val="1"/>
            <c:pt idx="0">
              <c:v>Average # Failures per Assessment for Location: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'BY LOC Rates'!$C$50</c:f>
              <c:strCache>
                <c:ptCount val="1"/>
                <c:pt idx="0">
                  <c:v>Average # Failures per Assessment</c:v>
                </c:pt>
              </c:strCache>
            </c:strRef>
          </c:tx>
          <c:spPr>
            <a:ln w="28575" cap="rnd">
              <a:solidFill>
                <a:schemeClr val="accent2"/>
              </a:solidFill>
              <a:round/>
            </a:ln>
            <a:effectLst/>
          </c:spPr>
          <c:marker>
            <c:symbol val="x"/>
            <c:size val="5"/>
            <c:spPr>
              <a:solidFill>
                <a:schemeClr val="accent2">
                  <a:lumMod val="40000"/>
                  <a:lumOff val="60000"/>
                </a:schemeClr>
              </a:solidFill>
              <a:ln w="9525">
                <a:solidFill>
                  <a:schemeClr val="accent2">
                    <a:lumMod val="75000"/>
                  </a:schemeClr>
                </a:solidFill>
              </a:ln>
              <a:effectLst/>
            </c:spPr>
          </c:marker>
          <c:cat>
            <c:strRef>
              <c:f>'BY LOC Rates'!$D$68:$M$68</c:f>
              <c:strCache>
                <c:ptCount val="10"/>
                <c:pt idx="0">
                  <c:v> - </c:v>
                </c:pt>
                <c:pt idx="1">
                  <c:v> - </c:v>
                </c:pt>
                <c:pt idx="2">
                  <c:v> - </c:v>
                </c:pt>
                <c:pt idx="3">
                  <c:v> - </c:v>
                </c:pt>
                <c:pt idx="4">
                  <c:v> - </c:v>
                </c:pt>
                <c:pt idx="5">
                  <c:v> - </c:v>
                </c:pt>
                <c:pt idx="6">
                  <c:v> - </c:v>
                </c:pt>
                <c:pt idx="7">
                  <c:v> - </c:v>
                </c:pt>
                <c:pt idx="8">
                  <c:v> - </c:v>
                </c:pt>
                <c:pt idx="9">
                  <c:v> - </c:v>
                </c:pt>
              </c:strCache>
            </c:strRef>
          </c:cat>
          <c:val>
            <c:numRef>
              <c:f>'BY LOC Rates'!$D$50:$M$50</c:f>
              <c:numCache>
                <c:formatCode>0.00</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0-2B05-4DC1-B892-049669FF7AEE}"/>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'BY STAFF Rates'!$A$27</c:f>
          <c:strCache>
            <c:ptCount val="1"/>
            <c:pt idx="0">
              <c:v>Hand Hygiene Compliance for Employee: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'BY STAFF Rates'!$C$8</c:f>
              <c:strCache>
                <c:ptCount val="1"/>
                <c:pt idx="0">
                  <c:v>Hand Hygiene Compliance Rate</c:v>
                </c:pt>
              </c:strCache>
            </c:strRef>
          </c:tx>
          <c:spPr>
            <a:ln w="28575" cap="rnd">
              <a:solidFill>
                <a:srgbClr val="0070C0"/>
              </a:solidFill>
              <a:round/>
            </a:ln>
            <a:effectLst/>
          </c:spPr>
          <c:marker>
            <c:symbol val="circle"/>
            <c:size val="5"/>
            <c:spPr>
              <a:solidFill>
                <a:srgbClr val="002060"/>
              </a:solidFill>
              <a:ln w="9525">
                <a:solidFill>
                  <a:srgbClr val="002060"/>
                </a:solidFill>
              </a:ln>
              <a:effectLst/>
            </c:spPr>
          </c:marker>
          <c:cat>
            <c:strRef>
              <c:f>'BY STAFF Rates'!$D$5:$O$5</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'BY STAFF Rates'!$D$8:$O$8</c:f>
              <c:numCache>
                <c:formatCode>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0-F9F6-4104-88A1-865080AC766D}"/>
            </c:ext>
          </c:extLst>
        </c:ser>
        <c:ser>
          <c:idx val="1"/>
          <c:order val="1"/>
          <c:tx>
            <c:strRef>
              <c:f>'BY STAFF Rates'!$C$28</c:f>
              <c:strCache>
                <c:ptCount val="1"/>
                <c:pt idx="0">
                  <c:v>GOAL RATE: </c:v>
                </c:pt>
              </c:strCache>
            </c:strRef>
          </c:tx>
          <c:spPr>
            <a:ln w="28575" cap="rnd">
              <a:solidFill>
                <a:schemeClr val="accent6"/>
              </a:solidFill>
              <a:prstDash val="sysDash"/>
              <a:round/>
            </a:ln>
            <a:effectLst/>
          </c:spPr>
          <c:marker>
            <c:symbol val="none"/>
          </c:marker>
          <c:cat>
            <c:strRef>
              <c:f>'BY STAFF Rates'!$D$5:$O$5</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'BY STAFF Rates'!$D$28:$O$28</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1-F9F6-4104-88A1-865080AC766D}"/>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legend>
      <c:legendPos val="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'BY STAFF Rates'!$A$28</c:f>
          <c:strCache>
            <c:ptCount val="1"/>
            <c:pt idx="0">
              <c:v>Average # Failures per Assessment for Employee: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'BY STAFF Rates'!$C$9</c:f>
              <c:strCache>
                <c:ptCount val="1"/>
                <c:pt idx="0">
                  <c:v>Average # Failures per Assessment</c:v>
                </c:pt>
              </c:strCache>
            </c:strRef>
          </c:tx>
          <c:spPr>
            <a:ln w="28575" cap="rnd">
              <a:solidFill>
                <a:schemeClr val="accent2"/>
              </a:solidFill>
              <a:round/>
            </a:ln>
            <a:effectLst/>
          </c:spPr>
          <c:marker>
            <c:symbol val="x"/>
            <c:size val="5"/>
            <c:spPr>
              <a:solidFill>
                <a:schemeClr val="accent2">
                  <a:lumMod val="40000"/>
                  <a:lumOff val="60000"/>
                </a:schemeClr>
              </a:solidFill>
              <a:ln w="9525">
                <a:solidFill>
                  <a:schemeClr val="accent2">
                    <a:lumMod val="75000"/>
                  </a:schemeClr>
                </a:solidFill>
              </a:ln>
              <a:effectLst/>
            </c:spPr>
          </c:marker>
          <c:cat>
            <c:strRef>
              <c:f>'BY STAFF Rates'!$D$5:$O$5</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'BY STAFF Rates'!$D$9:$O$9</c:f>
              <c:numCache>
                <c:formatCode>0.00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0-6199-4758-8BDF-95500B902675}"/>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'BY STAFF Rates'!$A$27</c:f>
          <c:strCache>
            <c:ptCount val="1"/>
            <c:pt idx="0">
              <c:v>Hand Hygiene Compliance for Employee: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'BY STAFF Rates'!$C$49</c:f>
              <c:strCache>
                <c:ptCount val="1"/>
                <c:pt idx="0">
                  <c:v>Hand Hygiene Compliance Rate</c:v>
                </c:pt>
              </c:strCache>
            </c:strRef>
          </c:tx>
          <c:spPr>
            <a:ln w="28575" cap="rnd">
              <a:solidFill>
                <a:srgbClr val="0070C0"/>
              </a:solidFill>
              <a:round/>
            </a:ln>
            <a:effectLst/>
          </c:spPr>
          <c:marker>
            <c:symbol val="circle"/>
            <c:size val="5"/>
            <c:spPr>
              <a:solidFill>
                <a:srgbClr val="002060"/>
              </a:solidFill>
              <a:ln w="9525">
                <a:solidFill>
                  <a:srgbClr val="002060"/>
                </a:solidFill>
              </a:ln>
              <a:effectLst/>
            </c:spPr>
          </c:marker>
          <c:cat>
            <c:strRef>
              <c:f>'BY STAFF Rates'!$D$68:$M$68</c:f>
              <c:strCache>
                <c:ptCount val="10"/>
                <c:pt idx="0">
                  <c:v> - </c:v>
                </c:pt>
                <c:pt idx="1">
                  <c:v> - </c:v>
                </c:pt>
                <c:pt idx="2">
                  <c:v> - </c:v>
                </c:pt>
                <c:pt idx="3">
                  <c:v> - </c:v>
                </c:pt>
                <c:pt idx="4">
                  <c:v> - </c:v>
                </c:pt>
                <c:pt idx="5">
                  <c:v> - </c:v>
                </c:pt>
                <c:pt idx="6">
                  <c:v> - </c:v>
                </c:pt>
                <c:pt idx="7">
                  <c:v> - </c:v>
                </c:pt>
                <c:pt idx="8">
                  <c:v> - </c:v>
                </c:pt>
                <c:pt idx="9">
                  <c:v> - </c:v>
                </c:pt>
              </c:strCache>
            </c:strRef>
          </c:cat>
          <c:val>
            <c:numRef>
              <c:f>'BY STAFF Rates'!$D$49:$M$49</c:f>
              <c:numCache>
                <c:formatCode>0.0%</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0-BBD8-43CC-BEDC-14315DB425EB}"/>
            </c:ext>
          </c:extLst>
        </c:ser>
        <c:ser>
          <c:idx val="1"/>
          <c:order val="1"/>
          <c:tx>
            <c:strRef>
              <c:f>'BY STAFF Rates'!$C$28</c:f>
              <c:strCache>
                <c:ptCount val="1"/>
                <c:pt idx="0">
                  <c:v>GOAL RATE: </c:v>
                </c:pt>
              </c:strCache>
            </c:strRef>
          </c:tx>
          <c:spPr>
            <a:ln w="28575" cap="rnd">
              <a:solidFill>
                <a:schemeClr val="accent6"/>
              </a:solidFill>
              <a:prstDash val="sysDash"/>
              <a:round/>
            </a:ln>
            <a:effectLst/>
          </c:spPr>
          <c:marker>
            <c:symbol val="none"/>
          </c:marker>
          <c:cat>
            <c:strRef>
              <c:f>'BY STAFF Rates'!$D$68:$M$68</c:f>
              <c:strCache>
                <c:ptCount val="10"/>
                <c:pt idx="0">
                  <c:v> - </c:v>
                </c:pt>
                <c:pt idx="1">
                  <c:v> - </c:v>
                </c:pt>
                <c:pt idx="2">
                  <c:v> - </c:v>
                </c:pt>
                <c:pt idx="3">
                  <c:v> - </c:v>
                </c:pt>
                <c:pt idx="4">
                  <c:v> - </c:v>
                </c:pt>
                <c:pt idx="5">
                  <c:v> - </c:v>
                </c:pt>
                <c:pt idx="6">
                  <c:v> - </c:v>
                </c:pt>
                <c:pt idx="7">
                  <c:v> - </c:v>
                </c:pt>
                <c:pt idx="8">
                  <c:v> - </c:v>
                </c:pt>
                <c:pt idx="9">
                  <c:v> - </c:v>
                </c:pt>
              </c:strCache>
            </c:strRef>
          </c:cat>
          <c:val>
            <c:numRef>
              <c:f>'BY STAFF Rates'!$D$28:$M$28</c:f>
              <c:numCache>
                <c:formatCode>General</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1-BBD8-43CC-BEDC-14315DB425EB}"/>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legend>
      <c:legendPos val="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'BY STAFF Rates'!$A$28</c:f>
          <c:strCache>
            <c:ptCount val="1"/>
            <c:pt idx="0">
              <c:v>Average # Failures per Assessment for Employee: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'BY STAFF Rates'!$C$50</c:f>
              <c:strCache>
                <c:ptCount val="1"/>
                <c:pt idx="0">
                  <c:v>Average # Failures per Assessment</c:v>
                </c:pt>
              </c:strCache>
            </c:strRef>
          </c:tx>
          <c:spPr>
            <a:ln w="28575" cap="rnd">
              <a:solidFill>
                <a:schemeClr val="accent2"/>
              </a:solidFill>
              <a:round/>
            </a:ln>
            <a:effectLst/>
          </c:spPr>
          <c:marker>
            <c:symbol val="x"/>
            <c:size val="5"/>
            <c:spPr>
              <a:solidFill>
                <a:schemeClr val="accent2">
                  <a:lumMod val="40000"/>
                  <a:lumOff val="60000"/>
                </a:schemeClr>
              </a:solidFill>
              <a:ln w="9525">
                <a:solidFill>
                  <a:schemeClr val="accent2">
                    <a:lumMod val="75000"/>
                  </a:schemeClr>
                </a:solidFill>
              </a:ln>
              <a:effectLst/>
            </c:spPr>
          </c:marker>
          <c:cat>
            <c:strRef>
              <c:f>'BY STAFF Rates'!$D$68:$M$68</c:f>
              <c:strCache>
                <c:ptCount val="10"/>
                <c:pt idx="0">
                  <c:v> - </c:v>
                </c:pt>
                <c:pt idx="1">
                  <c:v> - </c:v>
                </c:pt>
                <c:pt idx="2">
                  <c:v> - </c:v>
                </c:pt>
                <c:pt idx="3">
                  <c:v> - </c:v>
                </c:pt>
                <c:pt idx="4">
                  <c:v> - </c:v>
                </c:pt>
                <c:pt idx="5">
                  <c:v> - </c:v>
                </c:pt>
                <c:pt idx="6">
                  <c:v> - </c:v>
                </c:pt>
                <c:pt idx="7">
                  <c:v> - </c:v>
                </c:pt>
                <c:pt idx="8">
                  <c:v> - </c:v>
                </c:pt>
                <c:pt idx="9">
                  <c:v> - </c:v>
                </c:pt>
              </c:strCache>
            </c:strRef>
          </c:cat>
          <c:val>
            <c:numRef>
              <c:f>'BY STAFF Rates'!$D$50:$M$50</c:f>
              <c:numCache>
                <c:formatCode>0.00</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0-B9F3-46E3-90AA-AE16E19419A2}"/>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'BY TIME Rates'!$A$27</c:f>
          <c:strCache>
            <c:ptCount val="1"/>
            <c:pt idx="0">
              <c:v>Hand Hygiene Compliance for Time Block: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'BY TIME Rates'!$C$8</c:f>
              <c:strCache>
                <c:ptCount val="1"/>
                <c:pt idx="0">
                  <c:v>Hand Hygiene Compliance Rate</c:v>
                </c:pt>
              </c:strCache>
            </c:strRef>
          </c:tx>
          <c:spPr>
            <a:ln w="28575" cap="rnd">
              <a:solidFill>
                <a:srgbClr val="0070C0"/>
              </a:solidFill>
              <a:round/>
            </a:ln>
            <a:effectLst/>
          </c:spPr>
          <c:marker>
            <c:symbol val="circle"/>
            <c:size val="5"/>
            <c:spPr>
              <a:solidFill>
                <a:srgbClr val="002060"/>
              </a:solidFill>
              <a:ln w="9525">
                <a:solidFill>
                  <a:srgbClr val="002060"/>
                </a:solidFill>
              </a:ln>
              <a:effectLst/>
            </c:spPr>
          </c:marker>
          <c:cat>
            <c:strRef>
              <c:f>'BY TIME Rates'!$D$5:$O$5</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'BY TIME Rates'!$D$8:$O$8</c:f>
              <c:numCache>
                <c:formatCode>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0-F521-4CA5-A339-7FFE78027297}"/>
            </c:ext>
          </c:extLst>
        </c:ser>
        <c:ser>
          <c:idx val="1"/>
          <c:order val="1"/>
          <c:tx>
            <c:strRef>
              <c:f>'BY TIME Rates'!$C$28</c:f>
              <c:strCache>
                <c:ptCount val="1"/>
                <c:pt idx="0">
                  <c:v>GOAL RATE: </c:v>
                </c:pt>
              </c:strCache>
            </c:strRef>
          </c:tx>
          <c:spPr>
            <a:ln w="28575" cap="rnd">
              <a:solidFill>
                <a:schemeClr val="accent6"/>
              </a:solidFill>
              <a:prstDash val="sysDash"/>
              <a:round/>
            </a:ln>
            <a:effectLst/>
          </c:spPr>
          <c:marker>
            <c:symbol val="none"/>
          </c:marker>
          <c:cat>
            <c:strRef>
              <c:f>'BY TIME Rates'!$D$5:$O$5</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'BY TIME Rates'!$D$28:$O$28</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1-F521-4CA5-A339-7FFE78027297}"/>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legend>
      <c:legendPos val="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'BY TIME Rates'!$A$28</c:f>
          <c:strCache>
            <c:ptCount val="1"/>
            <c:pt idx="0">
              <c:v>Average # Failures per Assessment for Time Block: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'BY TIME Rates'!$C$9</c:f>
              <c:strCache>
                <c:ptCount val="1"/>
                <c:pt idx="0">
                  <c:v>Average # Failures per Assessment</c:v>
                </c:pt>
              </c:strCache>
            </c:strRef>
          </c:tx>
          <c:spPr>
            <a:ln w="28575" cap="rnd">
              <a:solidFill>
                <a:schemeClr val="accent2"/>
              </a:solidFill>
              <a:round/>
            </a:ln>
            <a:effectLst/>
          </c:spPr>
          <c:marker>
            <c:symbol val="x"/>
            <c:size val="5"/>
            <c:spPr>
              <a:solidFill>
                <a:schemeClr val="accent2">
                  <a:lumMod val="40000"/>
                  <a:lumOff val="60000"/>
                </a:schemeClr>
              </a:solidFill>
              <a:ln w="9525">
                <a:solidFill>
                  <a:schemeClr val="accent2">
                    <a:lumMod val="75000"/>
                  </a:schemeClr>
                </a:solidFill>
              </a:ln>
              <a:effectLst/>
            </c:spPr>
          </c:marker>
          <c:cat>
            <c:strRef>
              <c:f>'BY TIME Rates'!$D$5:$O$5</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'BY TIME Rates'!$D$9:$O$9</c:f>
              <c:numCache>
                <c:formatCode>0.00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0-D8C2-435D-80BC-BAF63DD0158D}"/>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'BY TIME Rates'!$A$27</c:f>
          <c:strCache>
            <c:ptCount val="1"/>
            <c:pt idx="0">
              <c:v>Hand Hygiene Compliance for Time Block: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'BY TIME Rates'!$C$49</c:f>
              <c:strCache>
                <c:ptCount val="1"/>
                <c:pt idx="0">
                  <c:v>Hand Hygiene Compliance Rate</c:v>
                </c:pt>
              </c:strCache>
            </c:strRef>
          </c:tx>
          <c:spPr>
            <a:ln w="28575" cap="rnd">
              <a:solidFill>
                <a:srgbClr val="0070C0"/>
              </a:solidFill>
              <a:round/>
            </a:ln>
            <a:effectLst/>
          </c:spPr>
          <c:marker>
            <c:symbol val="circle"/>
            <c:size val="5"/>
            <c:spPr>
              <a:solidFill>
                <a:srgbClr val="002060"/>
              </a:solidFill>
              <a:ln w="9525">
                <a:solidFill>
                  <a:srgbClr val="002060"/>
                </a:solidFill>
              </a:ln>
              <a:effectLst/>
            </c:spPr>
          </c:marker>
          <c:cat>
            <c:strRef>
              <c:f>'BY TIME Rates'!$D$68:$M$68</c:f>
              <c:strCache>
                <c:ptCount val="10"/>
                <c:pt idx="0">
                  <c:v> - </c:v>
                </c:pt>
                <c:pt idx="1">
                  <c:v> - </c:v>
                </c:pt>
                <c:pt idx="2">
                  <c:v> - </c:v>
                </c:pt>
                <c:pt idx="3">
                  <c:v> - </c:v>
                </c:pt>
                <c:pt idx="4">
                  <c:v> - </c:v>
                </c:pt>
                <c:pt idx="5">
                  <c:v> - </c:v>
                </c:pt>
                <c:pt idx="6">
                  <c:v> - </c:v>
                </c:pt>
                <c:pt idx="7">
                  <c:v> - </c:v>
                </c:pt>
                <c:pt idx="8">
                  <c:v> - </c:v>
                </c:pt>
                <c:pt idx="9">
                  <c:v> - </c:v>
                </c:pt>
              </c:strCache>
            </c:strRef>
          </c:cat>
          <c:val>
            <c:numRef>
              <c:f>'BY TIME Rates'!$D$49:$M$49</c:f>
              <c:numCache>
                <c:formatCode>0.0%</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0-CAED-4173-B64E-2CAA21A4189F}"/>
            </c:ext>
          </c:extLst>
        </c:ser>
        <c:ser>
          <c:idx val="1"/>
          <c:order val="1"/>
          <c:tx>
            <c:strRef>
              <c:f>'BY TIME Rates'!$C$28</c:f>
              <c:strCache>
                <c:ptCount val="1"/>
                <c:pt idx="0">
                  <c:v>GOAL RATE: </c:v>
                </c:pt>
              </c:strCache>
            </c:strRef>
          </c:tx>
          <c:spPr>
            <a:ln w="28575" cap="rnd">
              <a:solidFill>
                <a:schemeClr val="accent6"/>
              </a:solidFill>
              <a:prstDash val="sysDash"/>
              <a:round/>
            </a:ln>
            <a:effectLst/>
          </c:spPr>
          <c:marker>
            <c:symbol val="none"/>
          </c:marker>
          <c:cat>
            <c:strRef>
              <c:f>'BY TIME Rates'!$D$68:$M$68</c:f>
              <c:strCache>
                <c:ptCount val="10"/>
                <c:pt idx="0">
                  <c:v> - </c:v>
                </c:pt>
                <c:pt idx="1">
                  <c:v> - </c:v>
                </c:pt>
                <c:pt idx="2">
                  <c:v> - </c:v>
                </c:pt>
                <c:pt idx="3">
                  <c:v> - </c:v>
                </c:pt>
                <c:pt idx="4">
                  <c:v> - </c:v>
                </c:pt>
                <c:pt idx="5">
                  <c:v> - </c:v>
                </c:pt>
                <c:pt idx="6">
                  <c:v> - </c:v>
                </c:pt>
                <c:pt idx="7">
                  <c:v> - </c:v>
                </c:pt>
                <c:pt idx="8">
                  <c:v> - </c:v>
                </c:pt>
                <c:pt idx="9">
                  <c:v> - </c:v>
                </c:pt>
              </c:strCache>
            </c:strRef>
          </c:cat>
          <c:val>
            <c:numRef>
              <c:f>'BY TIME Rates'!$D$28:$M$28</c:f>
              <c:numCache>
                <c:formatCode>General</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1-CAED-4173-B64E-2CAA21A4189F}"/>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legend>
      <c:legendPos val="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 Rates'!$C$8</c:f>
              <c:strCache>
                <c:ptCount val="1"/>
                <c:pt idx="0">
                  <c:v>Average # Failures per Assessment</c:v>
                </c:pt>
              </c:strCache>
            </c:strRef>
          </c:tx>
          <c:spPr>
            <a:ln w="28575" cap="rnd">
              <a:solidFill>
                <a:schemeClr val="accent2"/>
              </a:solidFill>
              <a:round/>
            </a:ln>
            <a:effectLst/>
          </c:spPr>
          <c:marker>
            <c:symbol val="x"/>
            <c:size val="5"/>
            <c:spPr>
              <a:solidFill>
                <a:schemeClr val="accent2">
                  <a:lumMod val="40000"/>
                  <a:lumOff val="60000"/>
                </a:schemeClr>
              </a:solidFill>
              <a:ln w="9525">
                <a:solidFill>
                  <a:schemeClr val="accent2">
                    <a:lumMod val="75000"/>
                  </a:schemeClr>
                </a:solidFill>
              </a:ln>
              <a:effectLst/>
            </c:spPr>
          </c:marker>
          <c:cat>
            <c:strRef>
              <c:f>'SUMMARY Rates'!$D$4:$O$4</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Rates'!$D$8:$O$8</c:f>
              <c:numCache>
                <c:formatCode>0.00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0-193D-426D-8BD8-F1BC924B4986}"/>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1"/>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'BY TIME Rates'!$A$28</c:f>
          <c:strCache>
            <c:ptCount val="1"/>
            <c:pt idx="0">
              <c:v>Average # Failures per Assessment for Time Block: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'BY TIME Rates'!$C$50</c:f>
              <c:strCache>
                <c:ptCount val="1"/>
                <c:pt idx="0">
                  <c:v>Average # Failures per Assessment</c:v>
                </c:pt>
              </c:strCache>
            </c:strRef>
          </c:tx>
          <c:spPr>
            <a:ln w="28575" cap="rnd">
              <a:solidFill>
                <a:schemeClr val="accent2"/>
              </a:solidFill>
              <a:round/>
            </a:ln>
            <a:effectLst/>
          </c:spPr>
          <c:marker>
            <c:symbol val="x"/>
            <c:size val="5"/>
            <c:spPr>
              <a:solidFill>
                <a:schemeClr val="accent2">
                  <a:lumMod val="40000"/>
                  <a:lumOff val="60000"/>
                </a:schemeClr>
              </a:solidFill>
              <a:ln w="9525">
                <a:solidFill>
                  <a:schemeClr val="accent2">
                    <a:lumMod val="75000"/>
                  </a:schemeClr>
                </a:solidFill>
              </a:ln>
              <a:effectLst/>
            </c:spPr>
          </c:marker>
          <c:cat>
            <c:strRef>
              <c:f>'BY TIME Rates'!$D$68:$M$68</c:f>
              <c:strCache>
                <c:ptCount val="10"/>
                <c:pt idx="0">
                  <c:v> - </c:v>
                </c:pt>
                <c:pt idx="1">
                  <c:v> - </c:v>
                </c:pt>
                <c:pt idx="2">
                  <c:v> - </c:v>
                </c:pt>
                <c:pt idx="3">
                  <c:v> - </c:v>
                </c:pt>
                <c:pt idx="4">
                  <c:v> - </c:v>
                </c:pt>
                <c:pt idx="5">
                  <c:v> - </c:v>
                </c:pt>
                <c:pt idx="6">
                  <c:v> - </c:v>
                </c:pt>
                <c:pt idx="7">
                  <c:v> - </c:v>
                </c:pt>
                <c:pt idx="8">
                  <c:v> - </c:v>
                </c:pt>
                <c:pt idx="9">
                  <c:v> - </c:v>
                </c:pt>
              </c:strCache>
            </c:strRef>
          </c:cat>
          <c:val>
            <c:numRef>
              <c:f>'BY TIME Rates'!$D$50:$M$50</c:f>
              <c:numCache>
                <c:formatCode>0.00</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0-626E-41F4-A5A4-552751BF9AE6}"/>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Hand Hygiene Compliance Rate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 Rates'!$C$49</c:f>
              <c:strCache>
                <c:ptCount val="1"/>
                <c:pt idx="0">
                  <c:v>Hand Hygiene Compliance Rate</c:v>
                </c:pt>
              </c:strCache>
            </c:strRef>
          </c:tx>
          <c:spPr>
            <a:ln w="28575" cap="rnd">
              <a:solidFill>
                <a:srgbClr val="0070C0"/>
              </a:solidFill>
              <a:round/>
            </a:ln>
            <a:effectLst/>
          </c:spPr>
          <c:marker>
            <c:symbol val="circle"/>
            <c:size val="5"/>
            <c:spPr>
              <a:solidFill>
                <a:srgbClr val="002060"/>
              </a:solidFill>
              <a:ln w="9525">
                <a:solidFill>
                  <a:srgbClr val="002060"/>
                </a:solidFill>
              </a:ln>
              <a:effectLst/>
            </c:spPr>
          </c:marker>
          <c:cat>
            <c:strRef>
              <c:f>'SUMMARY Rates'!$D$68:$M$68</c:f>
              <c:strCache>
                <c:ptCount val="10"/>
                <c:pt idx="0">
                  <c:v> - </c:v>
                </c:pt>
                <c:pt idx="1">
                  <c:v> - </c:v>
                </c:pt>
                <c:pt idx="2">
                  <c:v> - </c:v>
                </c:pt>
                <c:pt idx="3">
                  <c:v> - </c:v>
                </c:pt>
                <c:pt idx="4">
                  <c:v> - </c:v>
                </c:pt>
                <c:pt idx="5">
                  <c:v> - </c:v>
                </c:pt>
                <c:pt idx="6">
                  <c:v> - </c:v>
                </c:pt>
                <c:pt idx="7">
                  <c:v> - </c:v>
                </c:pt>
                <c:pt idx="8">
                  <c:v>01/00 - </c:v>
                </c:pt>
                <c:pt idx="9">
                  <c:v> - </c:v>
                </c:pt>
              </c:strCache>
            </c:strRef>
          </c:cat>
          <c:val>
            <c:numRef>
              <c:f>'SUMMARY Rates'!$D$49:$M$49</c:f>
              <c:numCache>
                <c:formatCode>0.0%</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0-9016-43C5-9C66-17126C7B6546}"/>
            </c:ext>
          </c:extLst>
        </c:ser>
        <c:ser>
          <c:idx val="1"/>
          <c:order val="1"/>
          <c:tx>
            <c:strRef>
              <c:f>'SUMMARY Rates'!$C$27</c:f>
              <c:strCache>
                <c:ptCount val="1"/>
                <c:pt idx="0">
                  <c:v>GOAL RATE: </c:v>
                </c:pt>
              </c:strCache>
            </c:strRef>
          </c:tx>
          <c:spPr>
            <a:ln w="28575" cap="rnd">
              <a:solidFill>
                <a:schemeClr val="accent6"/>
              </a:solidFill>
              <a:prstDash val="sysDash"/>
              <a:round/>
            </a:ln>
            <a:effectLst/>
          </c:spPr>
          <c:marker>
            <c:symbol val="none"/>
          </c:marker>
          <c:cat>
            <c:strRef>
              <c:f>'SUMMARY Rates'!$D$68:$M$68</c:f>
              <c:strCache>
                <c:ptCount val="10"/>
                <c:pt idx="0">
                  <c:v> - </c:v>
                </c:pt>
                <c:pt idx="1">
                  <c:v> - </c:v>
                </c:pt>
                <c:pt idx="2">
                  <c:v> - </c:v>
                </c:pt>
                <c:pt idx="3">
                  <c:v> - </c:v>
                </c:pt>
                <c:pt idx="4">
                  <c:v> - </c:v>
                </c:pt>
                <c:pt idx="5">
                  <c:v> - </c:v>
                </c:pt>
                <c:pt idx="6">
                  <c:v> - </c:v>
                </c:pt>
                <c:pt idx="7">
                  <c:v> - </c:v>
                </c:pt>
                <c:pt idx="8">
                  <c:v>01/00 - </c:v>
                </c:pt>
                <c:pt idx="9">
                  <c:v> - </c:v>
                </c:pt>
              </c:strCache>
            </c:strRef>
          </c:cat>
          <c:val>
            <c:numRef>
              <c:f>'SUMMARY Rates'!$D$27:$M$27</c:f>
              <c:numCache>
                <c:formatCode>General</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1-9016-43C5-9C66-17126C7B6546}"/>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legend>
      <c:legendPos val="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 Rates'!$C$50</c:f>
              <c:strCache>
                <c:ptCount val="1"/>
                <c:pt idx="0">
                  <c:v>Average # Failures per Assessment</c:v>
                </c:pt>
              </c:strCache>
            </c:strRef>
          </c:tx>
          <c:spPr>
            <a:ln w="28575" cap="rnd">
              <a:solidFill>
                <a:schemeClr val="accent2"/>
              </a:solidFill>
              <a:round/>
            </a:ln>
            <a:effectLst/>
          </c:spPr>
          <c:marker>
            <c:symbol val="x"/>
            <c:size val="5"/>
            <c:spPr>
              <a:solidFill>
                <a:schemeClr val="accent2">
                  <a:lumMod val="40000"/>
                  <a:lumOff val="60000"/>
                </a:schemeClr>
              </a:solidFill>
              <a:ln w="9525">
                <a:solidFill>
                  <a:schemeClr val="accent2">
                    <a:lumMod val="75000"/>
                  </a:schemeClr>
                </a:solidFill>
              </a:ln>
              <a:effectLst/>
            </c:spPr>
          </c:marker>
          <c:cat>
            <c:strRef>
              <c:f>'SUMMARY Rates'!$D$68:$M$68</c:f>
              <c:strCache>
                <c:ptCount val="10"/>
                <c:pt idx="0">
                  <c:v> - </c:v>
                </c:pt>
                <c:pt idx="1">
                  <c:v> - </c:v>
                </c:pt>
                <c:pt idx="2">
                  <c:v> - </c:v>
                </c:pt>
                <c:pt idx="3">
                  <c:v> - </c:v>
                </c:pt>
                <c:pt idx="4">
                  <c:v> - </c:v>
                </c:pt>
                <c:pt idx="5">
                  <c:v> - </c:v>
                </c:pt>
                <c:pt idx="6">
                  <c:v> - </c:v>
                </c:pt>
                <c:pt idx="7">
                  <c:v> - </c:v>
                </c:pt>
                <c:pt idx="8">
                  <c:v>01/00 - </c:v>
                </c:pt>
                <c:pt idx="9">
                  <c:v> - </c:v>
                </c:pt>
              </c:strCache>
            </c:strRef>
          </c:cat>
          <c:val>
            <c:numRef>
              <c:f>'SUMMARY Rates'!$D$50:$M$50</c:f>
              <c:numCache>
                <c:formatCode>0.00</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0-5183-4D6F-B90A-01A0A25F9DB2}"/>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'BY JOB Rates'!$A$27</c:f>
          <c:strCache>
            <c:ptCount val="1"/>
            <c:pt idx="0">
              <c:v> Hand Hygiene Compliance</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'BY JOB Rates'!$C$8</c:f>
              <c:strCache>
                <c:ptCount val="1"/>
                <c:pt idx="0">
                  <c:v>Hand Hygiene Compliance Rate</c:v>
                </c:pt>
              </c:strCache>
            </c:strRef>
          </c:tx>
          <c:spPr>
            <a:ln w="28575" cap="rnd">
              <a:solidFill>
                <a:srgbClr val="0070C0"/>
              </a:solidFill>
              <a:round/>
            </a:ln>
            <a:effectLst/>
          </c:spPr>
          <c:marker>
            <c:symbol val="circle"/>
            <c:size val="5"/>
            <c:spPr>
              <a:solidFill>
                <a:srgbClr val="002060"/>
              </a:solidFill>
              <a:ln w="9525">
                <a:solidFill>
                  <a:srgbClr val="002060"/>
                </a:solidFill>
              </a:ln>
              <a:effectLst/>
            </c:spPr>
          </c:marker>
          <c:cat>
            <c:strRef>
              <c:f>'BY JOB Rates'!$D$5:$O$5</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'BY JOB Rates'!$D$8:$O$8</c:f>
              <c:numCache>
                <c:formatCode>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0-DB23-4B94-AC49-C5E758B1862D}"/>
            </c:ext>
          </c:extLst>
        </c:ser>
        <c:ser>
          <c:idx val="1"/>
          <c:order val="1"/>
          <c:tx>
            <c:strRef>
              <c:f>'BY JOB Rates'!$C$28</c:f>
              <c:strCache>
                <c:ptCount val="1"/>
                <c:pt idx="0">
                  <c:v>GOAL RATE: </c:v>
                </c:pt>
              </c:strCache>
            </c:strRef>
          </c:tx>
          <c:spPr>
            <a:ln w="28575" cap="rnd">
              <a:solidFill>
                <a:schemeClr val="accent6"/>
              </a:solidFill>
              <a:prstDash val="sysDash"/>
              <a:round/>
            </a:ln>
            <a:effectLst/>
          </c:spPr>
          <c:marker>
            <c:symbol val="none"/>
          </c:marker>
          <c:cat>
            <c:strRef>
              <c:f>'BY JOB Rates'!$D$5:$O$5</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'BY JOB Rates'!$D$28:$O$28</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1-179D-4267-A9E5-C8BC3CE7A4FA}"/>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1"/>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legend>
      <c:legendPos val="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'BY JOB Rates'!$A$28</c:f>
          <c:strCache>
            <c:ptCount val="1"/>
            <c:pt idx="0">
              <c:v> Average # Failures per Assessment</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'BY JOB Rates'!$C$9</c:f>
              <c:strCache>
                <c:ptCount val="1"/>
                <c:pt idx="0">
                  <c:v>Average # Failures per Assessment</c:v>
                </c:pt>
              </c:strCache>
            </c:strRef>
          </c:tx>
          <c:spPr>
            <a:ln w="28575" cap="rnd">
              <a:solidFill>
                <a:schemeClr val="accent2"/>
              </a:solidFill>
              <a:round/>
            </a:ln>
            <a:effectLst/>
          </c:spPr>
          <c:marker>
            <c:symbol val="x"/>
            <c:size val="5"/>
            <c:spPr>
              <a:solidFill>
                <a:schemeClr val="accent2">
                  <a:lumMod val="40000"/>
                  <a:lumOff val="60000"/>
                </a:schemeClr>
              </a:solidFill>
              <a:ln w="9525">
                <a:solidFill>
                  <a:schemeClr val="accent2">
                    <a:lumMod val="75000"/>
                  </a:schemeClr>
                </a:solidFill>
              </a:ln>
              <a:effectLst/>
            </c:spPr>
          </c:marker>
          <c:cat>
            <c:strRef>
              <c:f>'BY JOB Rates'!$D$5:$O$5</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'BY JOB Rates'!$D$9:$O$9</c:f>
              <c:numCache>
                <c:formatCode>0.00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0-51C7-40B2-B852-4D0D962FE630}"/>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1"/>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'BY JOB Rates'!$A$27</c:f>
          <c:strCache>
            <c:ptCount val="1"/>
            <c:pt idx="0">
              <c:v> Hand Hygiene Compliance</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'BY JOB Rates'!$C$49</c:f>
              <c:strCache>
                <c:ptCount val="1"/>
                <c:pt idx="0">
                  <c:v>Hand Hygiene Compliance Rate</c:v>
                </c:pt>
              </c:strCache>
            </c:strRef>
          </c:tx>
          <c:spPr>
            <a:ln w="28575" cap="rnd">
              <a:solidFill>
                <a:srgbClr val="0070C0"/>
              </a:solidFill>
              <a:round/>
            </a:ln>
            <a:effectLst/>
          </c:spPr>
          <c:marker>
            <c:symbol val="circle"/>
            <c:size val="5"/>
            <c:spPr>
              <a:solidFill>
                <a:srgbClr val="002060"/>
              </a:solidFill>
              <a:ln w="9525">
                <a:solidFill>
                  <a:srgbClr val="002060"/>
                </a:solidFill>
              </a:ln>
              <a:effectLst/>
            </c:spPr>
          </c:marker>
          <c:cat>
            <c:strRef>
              <c:f>'BY JOB Rates'!$D$68:$M$68</c:f>
              <c:strCache>
                <c:ptCount val="10"/>
                <c:pt idx="0">
                  <c:v> - </c:v>
                </c:pt>
                <c:pt idx="1">
                  <c:v> - </c:v>
                </c:pt>
                <c:pt idx="2">
                  <c:v> - </c:v>
                </c:pt>
                <c:pt idx="3">
                  <c:v> - </c:v>
                </c:pt>
                <c:pt idx="4">
                  <c:v> - </c:v>
                </c:pt>
                <c:pt idx="5">
                  <c:v> - </c:v>
                </c:pt>
                <c:pt idx="6">
                  <c:v> - </c:v>
                </c:pt>
                <c:pt idx="7">
                  <c:v> - </c:v>
                </c:pt>
                <c:pt idx="8">
                  <c:v> - </c:v>
                </c:pt>
                <c:pt idx="9">
                  <c:v> - </c:v>
                </c:pt>
              </c:strCache>
            </c:strRef>
          </c:cat>
          <c:val>
            <c:numRef>
              <c:f>'BY JOB Rates'!$D$49:$M$49</c:f>
              <c:numCache>
                <c:formatCode>0.0%</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0-FDD2-4809-987F-603307880BDF}"/>
            </c:ext>
          </c:extLst>
        </c:ser>
        <c:ser>
          <c:idx val="1"/>
          <c:order val="1"/>
          <c:tx>
            <c:strRef>
              <c:f>'BY JOB Rates'!$C$28</c:f>
              <c:strCache>
                <c:ptCount val="1"/>
                <c:pt idx="0">
                  <c:v>GOAL RATE: </c:v>
                </c:pt>
              </c:strCache>
            </c:strRef>
          </c:tx>
          <c:spPr>
            <a:ln w="28575" cap="rnd">
              <a:solidFill>
                <a:schemeClr val="accent6"/>
              </a:solidFill>
              <a:prstDash val="sysDash"/>
              <a:round/>
            </a:ln>
            <a:effectLst/>
          </c:spPr>
          <c:marker>
            <c:symbol val="none"/>
          </c:marker>
          <c:cat>
            <c:strRef>
              <c:f>'BY JOB Rates'!$D$68:$M$68</c:f>
              <c:strCache>
                <c:ptCount val="10"/>
                <c:pt idx="0">
                  <c:v> - </c:v>
                </c:pt>
                <c:pt idx="1">
                  <c:v> - </c:v>
                </c:pt>
                <c:pt idx="2">
                  <c:v> - </c:v>
                </c:pt>
                <c:pt idx="3">
                  <c:v> - </c:v>
                </c:pt>
                <c:pt idx="4">
                  <c:v> - </c:v>
                </c:pt>
                <c:pt idx="5">
                  <c:v> - </c:v>
                </c:pt>
                <c:pt idx="6">
                  <c:v> - </c:v>
                </c:pt>
                <c:pt idx="7">
                  <c:v> - </c:v>
                </c:pt>
                <c:pt idx="8">
                  <c:v> - </c:v>
                </c:pt>
                <c:pt idx="9">
                  <c:v> - </c:v>
                </c:pt>
              </c:strCache>
            </c:strRef>
          </c:cat>
          <c:val>
            <c:numRef>
              <c:f>'BY JOB Rates'!$D$28:$M$28</c:f>
              <c:numCache>
                <c:formatCode>General</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1-FDD2-4809-987F-603307880BDF}"/>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legend>
      <c:legendPos val="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'BY JOB Rates'!$A$28</c:f>
          <c:strCache>
            <c:ptCount val="1"/>
            <c:pt idx="0">
              <c:v> Average # Failures per Assessment</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'BY JOB Rates'!$C$50</c:f>
              <c:strCache>
                <c:ptCount val="1"/>
                <c:pt idx="0">
                  <c:v>Average # Failures per Assessment</c:v>
                </c:pt>
              </c:strCache>
            </c:strRef>
          </c:tx>
          <c:spPr>
            <a:ln w="28575" cap="rnd">
              <a:solidFill>
                <a:schemeClr val="accent2"/>
              </a:solidFill>
              <a:round/>
            </a:ln>
            <a:effectLst/>
          </c:spPr>
          <c:marker>
            <c:symbol val="x"/>
            <c:size val="5"/>
            <c:spPr>
              <a:solidFill>
                <a:schemeClr val="accent2">
                  <a:lumMod val="40000"/>
                  <a:lumOff val="60000"/>
                </a:schemeClr>
              </a:solidFill>
              <a:ln w="9525">
                <a:solidFill>
                  <a:schemeClr val="accent2">
                    <a:lumMod val="75000"/>
                  </a:schemeClr>
                </a:solidFill>
              </a:ln>
              <a:effectLst/>
            </c:spPr>
          </c:marker>
          <c:cat>
            <c:strRef>
              <c:f>'BY JOB Rates'!$D$68:$M$68</c:f>
              <c:strCache>
                <c:ptCount val="10"/>
                <c:pt idx="0">
                  <c:v> - </c:v>
                </c:pt>
                <c:pt idx="1">
                  <c:v> - </c:v>
                </c:pt>
                <c:pt idx="2">
                  <c:v> - </c:v>
                </c:pt>
                <c:pt idx="3">
                  <c:v> - </c:v>
                </c:pt>
                <c:pt idx="4">
                  <c:v> - </c:v>
                </c:pt>
                <c:pt idx="5">
                  <c:v> - </c:v>
                </c:pt>
                <c:pt idx="6">
                  <c:v> - </c:v>
                </c:pt>
                <c:pt idx="7">
                  <c:v> - </c:v>
                </c:pt>
                <c:pt idx="8">
                  <c:v> - </c:v>
                </c:pt>
                <c:pt idx="9">
                  <c:v> - </c:v>
                </c:pt>
              </c:strCache>
            </c:strRef>
          </c:cat>
          <c:val>
            <c:numRef>
              <c:f>'BY JOB Rates'!$D$50:$M$50</c:f>
              <c:numCache>
                <c:formatCode>0.00</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0-1341-4A29-8427-55633956C7B0}"/>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'BY LOC Rates'!$A$27</c:f>
          <c:strCache>
            <c:ptCount val="1"/>
            <c:pt idx="0">
              <c:v>Hand Hygiene Compliance for Location: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'BY LOC Rates'!$C$8</c:f>
              <c:strCache>
                <c:ptCount val="1"/>
                <c:pt idx="0">
                  <c:v>Hand Hygiene Compliance Rate</c:v>
                </c:pt>
              </c:strCache>
            </c:strRef>
          </c:tx>
          <c:spPr>
            <a:ln w="28575" cap="rnd">
              <a:solidFill>
                <a:srgbClr val="0070C0"/>
              </a:solidFill>
              <a:round/>
            </a:ln>
            <a:effectLst/>
          </c:spPr>
          <c:marker>
            <c:symbol val="circle"/>
            <c:size val="5"/>
            <c:spPr>
              <a:solidFill>
                <a:srgbClr val="002060"/>
              </a:solidFill>
              <a:ln w="9525">
                <a:solidFill>
                  <a:srgbClr val="002060"/>
                </a:solidFill>
              </a:ln>
              <a:effectLst/>
            </c:spPr>
          </c:marker>
          <c:cat>
            <c:strRef>
              <c:f>'BY LOC Rates'!$D$5:$O$5</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'BY LOC Rates'!$D$8:$O$8</c:f>
              <c:numCache>
                <c:formatCode>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0-97B0-46FB-8ADE-B04D3A8302A9}"/>
            </c:ext>
          </c:extLst>
        </c:ser>
        <c:ser>
          <c:idx val="1"/>
          <c:order val="1"/>
          <c:tx>
            <c:strRef>
              <c:f>'BY LOC Rates'!$C$28</c:f>
              <c:strCache>
                <c:ptCount val="1"/>
                <c:pt idx="0">
                  <c:v>GOAL RATE: </c:v>
                </c:pt>
              </c:strCache>
            </c:strRef>
          </c:tx>
          <c:spPr>
            <a:ln w="28575" cap="rnd">
              <a:solidFill>
                <a:schemeClr val="accent6"/>
              </a:solidFill>
              <a:prstDash val="sysDash"/>
              <a:round/>
            </a:ln>
            <a:effectLst/>
          </c:spPr>
          <c:marker>
            <c:symbol val="none"/>
          </c:marker>
          <c:cat>
            <c:strRef>
              <c:f>'BY LOC Rates'!$D$5:$O$5</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'BY LOC Rates'!$D$28:$O$28</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1-97B0-46FB-8ADE-B04D3A8302A9}"/>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legend>
      <c:legendPos val="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3.png"/><Relationship Id="rId1" Type="http://schemas.openxmlformats.org/officeDocument/2006/relationships/chart" Target="../charts/chart1.xml"/><Relationship Id="rId5" Type="http://schemas.openxmlformats.org/officeDocument/2006/relationships/chart" Target="../charts/chart4.xml"/><Relationship Id="rId4"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image" Target="../media/image3.png"/><Relationship Id="rId5" Type="http://schemas.openxmlformats.org/officeDocument/2006/relationships/chart" Target="../charts/chart8.xml"/><Relationship Id="rId4" Type="http://schemas.openxmlformats.org/officeDocument/2006/relationships/chart" Target="../charts/chart7.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5" Type="http://schemas.openxmlformats.org/officeDocument/2006/relationships/image" Target="../media/image3.png"/><Relationship Id="rId4"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5" Type="http://schemas.openxmlformats.org/officeDocument/2006/relationships/image" Target="../media/image3.png"/><Relationship Id="rId4" Type="http://schemas.openxmlformats.org/officeDocument/2006/relationships/chart" Target="../charts/chart16.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 Id="rId5" Type="http://schemas.openxmlformats.org/officeDocument/2006/relationships/image" Target="../media/image3.png"/><Relationship Id="rId4" Type="http://schemas.openxmlformats.org/officeDocument/2006/relationships/chart" Target="../charts/chart20.xml"/></Relationships>
</file>

<file path=xl/drawings/drawing1.xml><?xml version="1.0" encoding="utf-8"?>
<xdr:wsDr xmlns:xdr="http://schemas.openxmlformats.org/drawingml/2006/spreadsheetDrawing" xmlns:a="http://schemas.openxmlformats.org/drawingml/2006/main">
  <xdr:twoCellAnchor editAs="oneCell">
    <xdr:from>
      <xdr:col>7</xdr:col>
      <xdr:colOff>314325</xdr:colOff>
      <xdr:row>0</xdr:row>
      <xdr:rowOff>76200</xdr:rowOff>
    </xdr:from>
    <xdr:to>
      <xdr:col>12</xdr:col>
      <xdr:colOff>63933</xdr:colOff>
      <xdr:row>1</xdr:row>
      <xdr:rowOff>305244</xdr:rowOff>
    </xdr:to>
    <xdr:pic>
      <xdr:nvPicPr>
        <xdr:cNvPr id="3" name="Picture 2">
          <a:extLst>
            <a:ext uri="{FF2B5EF4-FFF2-40B4-BE49-F238E27FC236}">
              <a16:creationId xmlns:a16="http://schemas.microsoft.com/office/drawing/2014/main" id="{E4CCF662-76E5-4854-A003-C7B7C80C56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619875" y="76200"/>
          <a:ext cx="2702358" cy="800544"/>
        </a:xfrm>
        <a:prstGeom prst="rect">
          <a:avLst/>
        </a:prstGeom>
      </xdr:spPr>
    </xdr:pic>
    <xdr:clientData/>
  </xdr:twoCellAnchor>
  <xdr:twoCellAnchor editAs="oneCell">
    <xdr:from>
      <xdr:col>0</xdr:col>
      <xdr:colOff>82343</xdr:colOff>
      <xdr:row>35</xdr:row>
      <xdr:rowOff>165735</xdr:rowOff>
    </xdr:from>
    <xdr:to>
      <xdr:col>0</xdr:col>
      <xdr:colOff>2139363</xdr:colOff>
      <xdr:row>35</xdr:row>
      <xdr:rowOff>657225</xdr:rowOff>
    </xdr:to>
    <xdr:pic>
      <xdr:nvPicPr>
        <xdr:cNvPr id="4" name="Picture 3">
          <a:extLst>
            <a:ext uri="{FF2B5EF4-FFF2-40B4-BE49-F238E27FC236}">
              <a16:creationId xmlns:a16="http://schemas.microsoft.com/office/drawing/2014/main" id="{3FDB9634-31B9-4BA5-BE71-C7344E7A00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82343" y="10614660"/>
          <a:ext cx="2052938" cy="4914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25</xdr:row>
      <xdr:rowOff>0</xdr:rowOff>
    </xdr:from>
    <xdr:to>
      <xdr:col>5</xdr:col>
      <xdr:colOff>716280</xdr:colOff>
      <xdr:row>40</xdr:row>
      <xdr:rowOff>0</xdr:rowOff>
    </xdr:to>
    <xdr:graphicFrame macro="">
      <xdr:nvGraphicFramePr>
        <xdr:cNvPr id="3" name="Chart 2">
          <a:extLst>
            <a:ext uri="{FF2B5EF4-FFF2-40B4-BE49-F238E27FC236}">
              <a16:creationId xmlns:a16="http://schemas.microsoft.com/office/drawing/2014/main" id="{7C33047C-920D-48CF-819C-881FD07ABE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11</xdr:col>
      <xdr:colOff>679130</xdr:colOff>
      <xdr:row>0</xdr:row>
      <xdr:rowOff>127019</xdr:rowOff>
    </xdr:from>
    <xdr:to>
      <xdr:col>14</xdr:col>
      <xdr:colOff>711632</xdr:colOff>
      <xdr:row>1</xdr:row>
      <xdr:rowOff>19050</xdr:rowOff>
    </xdr:to>
    <xdr:pic>
      <xdr:nvPicPr>
        <xdr:cNvPr id="5" name="Picture 4">
          <a:extLst>
            <a:ext uri="{FF2B5EF4-FFF2-40B4-BE49-F238E27FC236}">
              <a16:creationId xmlns:a16="http://schemas.microsoft.com/office/drawing/2014/main" id="{220524BA-9BCE-451D-9F67-CAFAE4E7276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0489880" y="127019"/>
          <a:ext cx="2175627" cy="644506"/>
        </a:xfrm>
        <a:prstGeom prst="rect">
          <a:avLst/>
        </a:prstGeom>
      </xdr:spPr>
    </xdr:pic>
    <xdr:clientData/>
  </xdr:twoCellAnchor>
  <xdr:twoCellAnchor>
    <xdr:from>
      <xdr:col>6</xdr:col>
      <xdr:colOff>0</xdr:colOff>
      <xdr:row>25</xdr:row>
      <xdr:rowOff>0</xdr:rowOff>
    </xdr:from>
    <xdr:to>
      <xdr:col>14</xdr:col>
      <xdr:colOff>487680</xdr:colOff>
      <xdr:row>40</xdr:row>
      <xdr:rowOff>0</xdr:rowOff>
    </xdr:to>
    <xdr:graphicFrame macro="">
      <xdr:nvGraphicFramePr>
        <xdr:cNvPr id="6" name="Chart 5">
          <a:extLst>
            <a:ext uri="{FF2B5EF4-FFF2-40B4-BE49-F238E27FC236}">
              <a16:creationId xmlns:a16="http://schemas.microsoft.com/office/drawing/2014/main" id="{1D9309EE-0491-4F84-9165-EA153C55E0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67</xdr:row>
      <xdr:rowOff>0</xdr:rowOff>
    </xdr:from>
    <xdr:to>
      <xdr:col>5</xdr:col>
      <xdr:colOff>76200</xdr:colOff>
      <xdr:row>82</xdr:row>
      <xdr:rowOff>0</xdr:rowOff>
    </xdr:to>
    <xdr:graphicFrame macro="">
      <xdr:nvGraphicFramePr>
        <xdr:cNvPr id="7" name="Chart 6">
          <a:extLst>
            <a:ext uri="{FF2B5EF4-FFF2-40B4-BE49-F238E27FC236}">
              <a16:creationId xmlns:a16="http://schemas.microsoft.com/office/drawing/2014/main" id="{3B00E232-369A-4537-B578-69BB12CBD5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137160</xdr:colOff>
      <xdr:row>67</xdr:row>
      <xdr:rowOff>0</xdr:rowOff>
    </xdr:from>
    <xdr:to>
      <xdr:col>12</xdr:col>
      <xdr:colOff>723900</xdr:colOff>
      <xdr:row>82</xdr:row>
      <xdr:rowOff>0</xdr:rowOff>
    </xdr:to>
    <xdr:graphicFrame macro="">
      <xdr:nvGraphicFramePr>
        <xdr:cNvPr id="8" name="Chart 7">
          <a:extLst>
            <a:ext uri="{FF2B5EF4-FFF2-40B4-BE49-F238E27FC236}">
              <a16:creationId xmlns:a16="http://schemas.microsoft.com/office/drawing/2014/main" id="{D8C375E8-4348-437B-B789-1CDF6B17F6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649605</xdr:colOff>
      <xdr:row>1</xdr:row>
      <xdr:rowOff>9525</xdr:rowOff>
    </xdr:from>
    <xdr:to>
      <xdr:col>14</xdr:col>
      <xdr:colOff>682107</xdr:colOff>
      <xdr:row>1</xdr:row>
      <xdr:rowOff>654031</xdr:rowOff>
    </xdr:to>
    <xdr:pic>
      <xdr:nvPicPr>
        <xdr:cNvPr id="7" name="Picture 6">
          <a:extLst>
            <a:ext uri="{FF2B5EF4-FFF2-40B4-BE49-F238E27FC236}">
              <a16:creationId xmlns:a16="http://schemas.microsoft.com/office/drawing/2014/main" id="{8F3617EA-8AF2-417A-A416-E72AF24D30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60355" y="219075"/>
          <a:ext cx="2175627" cy="644506"/>
        </a:xfrm>
        <a:prstGeom prst="rect">
          <a:avLst/>
        </a:prstGeom>
      </xdr:spPr>
    </xdr:pic>
    <xdr:clientData/>
  </xdr:twoCellAnchor>
  <xdr:twoCellAnchor>
    <xdr:from>
      <xdr:col>0</xdr:col>
      <xdr:colOff>0</xdr:colOff>
      <xdr:row>26</xdr:row>
      <xdr:rowOff>0</xdr:rowOff>
    </xdr:from>
    <xdr:to>
      <xdr:col>5</xdr:col>
      <xdr:colOff>716280</xdr:colOff>
      <xdr:row>41</xdr:row>
      <xdr:rowOff>0</xdr:rowOff>
    </xdr:to>
    <xdr:graphicFrame macro="">
      <xdr:nvGraphicFramePr>
        <xdr:cNvPr id="2" name="Chart 1">
          <a:extLst>
            <a:ext uri="{FF2B5EF4-FFF2-40B4-BE49-F238E27FC236}">
              <a16:creationId xmlns:a16="http://schemas.microsoft.com/office/drawing/2014/main" id="{4121E75F-FAA1-4354-9D9E-E11A55B7F2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0</xdr:colOff>
      <xdr:row>26</xdr:row>
      <xdr:rowOff>0</xdr:rowOff>
    </xdr:from>
    <xdr:to>
      <xdr:col>14</xdr:col>
      <xdr:colOff>487680</xdr:colOff>
      <xdr:row>41</xdr:row>
      <xdr:rowOff>0</xdr:rowOff>
    </xdr:to>
    <xdr:graphicFrame macro="">
      <xdr:nvGraphicFramePr>
        <xdr:cNvPr id="4" name="Chart 3">
          <a:extLst>
            <a:ext uri="{FF2B5EF4-FFF2-40B4-BE49-F238E27FC236}">
              <a16:creationId xmlns:a16="http://schemas.microsoft.com/office/drawing/2014/main" id="{2C813B85-7D61-4E94-A8C7-185646C720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67</xdr:row>
      <xdr:rowOff>0</xdr:rowOff>
    </xdr:from>
    <xdr:to>
      <xdr:col>5</xdr:col>
      <xdr:colOff>76200</xdr:colOff>
      <xdr:row>82</xdr:row>
      <xdr:rowOff>0</xdr:rowOff>
    </xdr:to>
    <xdr:graphicFrame macro="">
      <xdr:nvGraphicFramePr>
        <xdr:cNvPr id="5" name="Chart 4">
          <a:extLst>
            <a:ext uri="{FF2B5EF4-FFF2-40B4-BE49-F238E27FC236}">
              <a16:creationId xmlns:a16="http://schemas.microsoft.com/office/drawing/2014/main" id="{90483B22-4EFD-4B9D-AE23-5243B52FE8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45720</xdr:colOff>
      <xdr:row>67</xdr:row>
      <xdr:rowOff>0</xdr:rowOff>
    </xdr:from>
    <xdr:to>
      <xdr:col>12</xdr:col>
      <xdr:colOff>632460</xdr:colOff>
      <xdr:row>82</xdr:row>
      <xdr:rowOff>0</xdr:rowOff>
    </xdr:to>
    <xdr:graphicFrame macro="">
      <xdr:nvGraphicFramePr>
        <xdr:cNvPr id="6" name="Chart 5">
          <a:extLst>
            <a:ext uri="{FF2B5EF4-FFF2-40B4-BE49-F238E27FC236}">
              <a16:creationId xmlns:a16="http://schemas.microsoft.com/office/drawing/2014/main" id="{9B9A19A6-39CF-4C69-B9E6-046A718BE8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26</xdr:row>
      <xdr:rowOff>0</xdr:rowOff>
    </xdr:from>
    <xdr:to>
      <xdr:col>5</xdr:col>
      <xdr:colOff>716280</xdr:colOff>
      <xdr:row>41</xdr:row>
      <xdr:rowOff>0</xdr:rowOff>
    </xdr:to>
    <xdr:graphicFrame macro="">
      <xdr:nvGraphicFramePr>
        <xdr:cNvPr id="2" name="Chart 1">
          <a:extLst>
            <a:ext uri="{FF2B5EF4-FFF2-40B4-BE49-F238E27FC236}">
              <a16:creationId xmlns:a16="http://schemas.microsoft.com/office/drawing/2014/main" id="{688DC79E-0205-41AC-8221-BA13753986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26</xdr:row>
      <xdr:rowOff>0</xdr:rowOff>
    </xdr:from>
    <xdr:to>
      <xdr:col>14</xdr:col>
      <xdr:colOff>487680</xdr:colOff>
      <xdr:row>41</xdr:row>
      <xdr:rowOff>0</xdr:rowOff>
    </xdr:to>
    <xdr:graphicFrame macro="">
      <xdr:nvGraphicFramePr>
        <xdr:cNvPr id="4" name="Chart 3">
          <a:extLst>
            <a:ext uri="{FF2B5EF4-FFF2-40B4-BE49-F238E27FC236}">
              <a16:creationId xmlns:a16="http://schemas.microsoft.com/office/drawing/2014/main" id="{10D97161-BDC1-4361-AE88-49B5657B3D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67</xdr:row>
      <xdr:rowOff>0</xdr:rowOff>
    </xdr:from>
    <xdr:to>
      <xdr:col>5</xdr:col>
      <xdr:colOff>76200</xdr:colOff>
      <xdr:row>82</xdr:row>
      <xdr:rowOff>0</xdr:rowOff>
    </xdr:to>
    <xdr:graphicFrame macro="">
      <xdr:nvGraphicFramePr>
        <xdr:cNvPr id="5" name="Chart 4">
          <a:extLst>
            <a:ext uri="{FF2B5EF4-FFF2-40B4-BE49-F238E27FC236}">
              <a16:creationId xmlns:a16="http://schemas.microsoft.com/office/drawing/2014/main" id="{13143C5E-C3D2-4DB6-92A9-2620551019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68580</xdr:colOff>
      <xdr:row>66</xdr:row>
      <xdr:rowOff>160020</xdr:rowOff>
    </xdr:from>
    <xdr:to>
      <xdr:col>12</xdr:col>
      <xdr:colOff>655320</xdr:colOff>
      <xdr:row>81</xdr:row>
      <xdr:rowOff>160020</xdr:rowOff>
    </xdr:to>
    <xdr:graphicFrame macro="">
      <xdr:nvGraphicFramePr>
        <xdr:cNvPr id="6" name="Chart 5">
          <a:extLst>
            <a:ext uri="{FF2B5EF4-FFF2-40B4-BE49-F238E27FC236}">
              <a16:creationId xmlns:a16="http://schemas.microsoft.com/office/drawing/2014/main" id="{6052E172-86C5-4DF7-871B-DC262CFE4E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11</xdr:col>
      <xdr:colOff>695325</xdr:colOff>
      <xdr:row>1</xdr:row>
      <xdr:rowOff>47625</xdr:rowOff>
    </xdr:from>
    <xdr:to>
      <xdr:col>15</xdr:col>
      <xdr:colOff>13452</xdr:colOff>
      <xdr:row>1</xdr:row>
      <xdr:rowOff>692131</xdr:rowOff>
    </xdr:to>
    <xdr:pic>
      <xdr:nvPicPr>
        <xdr:cNvPr id="8" name="Picture 7">
          <a:extLst>
            <a:ext uri="{FF2B5EF4-FFF2-40B4-BE49-F238E27FC236}">
              <a16:creationId xmlns:a16="http://schemas.microsoft.com/office/drawing/2014/main" id="{396F4CA7-6F28-43DC-ABE4-62D4CEF4AE0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xdr:blipFill>
      <xdr:spPr>
        <a:xfrm>
          <a:off x="10506075" y="257175"/>
          <a:ext cx="2175627" cy="6445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26</xdr:row>
      <xdr:rowOff>0</xdr:rowOff>
    </xdr:from>
    <xdr:to>
      <xdr:col>5</xdr:col>
      <xdr:colOff>716280</xdr:colOff>
      <xdr:row>41</xdr:row>
      <xdr:rowOff>0</xdr:rowOff>
    </xdr:to>
    <xdr:graphicFrame macro="">
      <xdr:nvGraphicFramePr>
        <xdr:cNvPr id="2" name="Chart 1">
          <a:extLst>
            <a:ext uri="{FF2B5EF4-FFF2-40B4-BE49-F238E27FC236}">
              <a16:creationId xmlns:a16="http://schemas.microsoft.com/office/drawing/2014/main" id="{23781BD6-DCC1-4FD5-AC71-AE97DAC779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26</xdr:row>
      <xdr:rowOff>0</xdr:rowOff>
    </xdr:from>
    <xdr:to>
      <xdr:col>14</xdr:col>
      <xdr:colOff>487680</xdr:colOff>
      <xdr:row>41</xdr:row>
      <xdr:rowOff>0</xdr:rowOff>
    </xdr:to>
    <xdr:graphicFrame macro="">
      <xdr:nvGraphicFramePr>
        <xdr:cNvPr id="4" name="Chart 3">
          <a:extLst>
            <a:ext uri="{FF2B5EF4-FFF2-40B4-BE49-F238E27FC236}">
              <a16:creationId xmlns:a16="http://schemas.microsoft.com/office/drawing/2014/main" id="{50381377-324A-4657-9D0C-1A0DB1FC15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67</xdr:row>
      <xdr:rowOff>0</xdr:rowOff>
    </xdr:from>
    <xdr:to>
      <xdr:col>5</xdr:col>
      <xdr:colOff>76200</xdr:colOff>
      <xdr:row>82</xdr:row>
      <xdr:rowOff>0</xdr:rowOff>
    </xdr:to>
    <xdr:graphicFrame macro="">
      <xdr:nvGraphicFramePr>
        <xdr:cNvPr id="5" name="Chart 4">
          <a:extLst>
            <a:ext uri="{FF2B5EF4-FFF2-40B4-BE49-F238E27FC236}">
              <a16:creationId xmlns:a16="http://schemas.microsoft.com/office/drawing/2014/main" id="{93304E6A-AE39-4694-A83E-1B91AAE842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121920</xdr:colOff>
      <xdr:row>67</xdr:row>
      <xdr:rowOff>0</xdr:rowOff>
    </xdr:from>
    <xdr:to>
      <xdr:col>12</xdr:col>
      <xdr:colOff>708660</xdr:colOff>
      <xdr:row>82</xdr:row>
      <xdr:rowOff>0</xdr:rowOff>
    </xdr:to>
    <xdr:graphicFrame macro="">
      <xdr:nvGraphicFramePr>
        <xdr:cNvPr id="6" name="Chart 5">
          <a:extLst>
            <a:ext uri="{FF2B5EF4-FFF2-40B4-BE49-F238E27FC236}">
              <a16:creationId xmlns:a16="http://schemas.microsoft.com/office/drawing/2014/main" id="{556F3BA2-789B-4326-B148-9392B141B7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11</xdr:col>
      <xdr:colOff>647700</xdr:colOff>
      <xdr:row>1</xdr:row>
      <xdr:rowOff>76200</xdr:rowOff>
    </xdr:from>
    <xdr:to>
      <xdr:col>14</xdr:col>
      <xdr:colOff>680202</xdr:colOff>
      <xdr:row>1</xdr:row>
      <xdr:rowOff>720706</xdr:rowOff>
    </xdr:to>
    <xdr:pic>
      <xdr:nvPicPr>
        <xdr:cNvPr id="7" name="Picture 6">
          <a:extLst>
            <a:ext uri="{FF2B5EF4-FFF2-40B4-BE49-F238E27FC236}">
              <a16:creationId xmlns:a16="http://schemas.microsoft.com/office/drawing/2014/main" id="{648A1F46-75E1-40A2-801D-31EA121BF6AE}"/>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xdr:blipFill>
      <xdr:spPr>
        <a:xfrm>
          <a:off x="10458450" y="285750"/>
          <a:ext cx="2175627" cy="6445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26</xdr:row>
      <xdr:rowOff>0</xdr:rowOff>
    </xdr:from>
    <xdr:to>
      <xdr:col>5</xdr:col>
      <xdr:colOff>716280</xdr:colOff>
      <xdr:row>41</xdr:row>
      <xdr:rowOff>0</xdr:rowOff>
    </xdr:to>
    <xdr:graphicFrame macro="">
      <xdr:nvGraphicFramePr>
        <xdr:cNvPr id="2" name="Chart 1">
          <a:extLst>
            <a:ext uri="{FF2B5EF4-FFF2-40B4-BE49-F238E27FC236}">
              <a16:creationId xmlns:a16="http://schemas.microsoft.com/office/drawing/2014/main" id="{A96620C2-6F3F-4444-ABAF-FF017F624B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26</xdr:row>
      <xdr:rowOff>0</xdr:rowOff>
    </xdr:from>
    <xdr:to>
      <xdr:col>14</xdr:col>
      <xdr:colOff>487680</xdr:colOff>
      <xdr:row>41</xdr:row>
      <xdr:rowOff>0</xdr:rowOff>
    </xdr:to>
    <xdr:graphicFrame macro="">
      <xdr:nvGraphicFramePr>
        <xdr:cNvPr id="4" name="Chart 3">
          <a:extLst>
            <a:ext uri="{FF2B5EF4-FFF2-40B4-BE49-F238E27FC236}">
              <a16:creationId xmlns:a16="http://schemas.microsoft.com/office/drawing/2014/main" id="{EA376AEB-6221-4ED6-A37D-815F2E3B4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67</xdr:row>
      <xdr:rowOff>0</xdr:rowOff>
    </xdr:from>
    <xdr:to>
      <xdr:col>5</xdr:col>
      <xdr:colOff>76200</xdr:colOff>
      <xdr:row>82</xdr:row>
      <xdr:rowOff>0</xdr:rowOff>
    </xdr:to>
    <xdr:graphicFrame macro="">
      <xdr:nvGraphicFramePr>
        <xdr:cNvPr id="5" name="Chart 4">
          <a:extLst>
            <a:ext uri="{FF2B5EF4-FFF2-40B4-BE49-F238E27FC236}">
              <a16:creationId xmlns:a16="http://schemas.microsoft.com/office/drawing/2014/main" id="{5132EAE0-7956-4B67-A5C3-431202420B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121920</xdr:colOff>
      <xdr:row>67</xdr:row>
      <xdr:rowOff>0</xdr:rowOff>
    </xdr:from>
    <xdr:to>
      <xdr:col>12</xdr:col>
      <xdr:colOff>708660</xdr:colOff>
      <xdr:row>82</xdr:row>
      <xdr:rowOff>0</xdr:rowOff>
    </xdr:to>
    <xdr:graphicFrame macro="">
      <xdr:nvGraphicFramePr>
        <xdr:cNvPr id="6" name="Chart 5">
          <a:extLst>
            <a:ext uri="{FF2B5EF4-FFF2-40B4-BE49-F238E27FC236}">
              <a16:creationId xmlns:a16="http://schemas.microsoft.com/office/drawing/2014/main" id="{447AAFC2-83DA-421D-B283-6C40B99D40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12</xdr:col>
      <xdr:colOff>9525</xdr:colOff>
      <xdr:row>1</xdr:row>
      <xdr:rowOff>76200</xdr:rowOff>
    </xdr:from>
    <xdr:to>
      <xdr:col>15</xdr:col>
      <xdr:colOff>42027</xdr:colOff>
      <xdr:row>1</xdr:row>
      <xdr:rowOff>720706</xdr:rowOff>
    </xdr:to>
    <xdr:pic>
      <xdr:nvPicPr>
        <xdr:cNvPr id="7" name="Picture 6">
          <a:extLst>
            <a:ext uri="{FF2B5EF4-FFF2-40B4-BE49-F238E27FC236}">
              <a16:creationId xmlns:a16="http://schemas.microsoft.com/office/drawing/2014/main" id="{ABBDB0F1-13C2-48EC-82A0-1FE346460C9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xdr:blipFill>
      <xdr:spPr>
        <a:xfrm>
          <a:off x="10534650" y="285750"/>
          <a:ext cx="2175627" cy="64450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0244EF9-C856-4B55-871D-C4504C38D1DB}" name="Table2" displayName="Table2" ref="B3:U250" totalsRowShown="0" headerRowDxfId="296">
  <autoFilter ref="B3:U250" xr:uid="{E4BE5F67-DEFD-4AB4-BA81-CB1AEA38B35D}"/>
  <tableColumns count="20">
    <tableColumn id="1" xr3:uid="{ABFF668F-D580-423B-AF90-D148227CBD3B}" name="Employee Name" dataDxfId="295"/>
    <tableColumn id="2" xr3:uid="{5C4F6FBE-42FD-43B7-BF2F-9BEABC3F245B}" name="Job Title" dataDxfId="294"/>
    <tableColumn id="19" xr3:uid="{FE139E76-A931-4F74-AE83-1AFEDCFC7E16}" name="Location (e.g. Room #, Unit,..)" dataDxfId="293"/>
    <tableColumn id="3" xr3:uid="{6A19EC77-14BE-4346-B5FE-45C2EEDEE04E}" name="Assessment Date_x000a_(mm/dd/yyyy)" dataDxfId="292"/>
    <tableColumn id="20" xr3:uid="{77A8A57B-A219-420C-A2AE-771A2C711FB7}" name="Assessment Time Block" dataDxfId="291"/>
    <tableColumn id="4" xr3:uid="{2216DF24-DD95-4D77-BC11-DC2A6CB494A2}" name="Assessment Type" dataDxfId="290"/>
    <tableColumn id="5" xr3:uid="{4CBCF6BD-2D83-4CE6-9C38-E8905A58C7E2}" name="1. Checks that sink areas are supplied with soap and paper towels" dataDxfId="289"/>
    <tableColumn id="6" xr3:uid="{767FB0DD-39A0-4416-8ECF-2E358C050D04}" name="2. Turns on faucet and regulates water temperature" dataDxfId="288"/>
    <tableColumn id="7" xr3:uid="{EC89AC0A-5DE6-4CEB-8C89-B7C9CB022D54}" name="3. Wets hands and applies enough soap to cover all surfaces of hands" dataDxfId="287"/>
    <tableColumn id="8" xr3:uid="{FA6E1A16-C60C-4EA8-AA85-D9ED21C58E54}" name="4. Vigorously rubs hands for at least 20 seconds including palms, back ofhands, between fingers, and wrists" dataDxfId="286"/>
    <tableColumn id="9" xr3:uid="{391ECF6D-3D07-424B-B8C3-2E600242E484}" name="5. Rinses thoroughly keeping fingertips pointed down" dataDxfId="285"/>
    <tableColumn id="10" xr3:uid="{0BA60B9A-66D6-43B5-9041-D6B4F5DC5396}" name="6. Dries hands and wrists thoroughly with paper towels" dataDxfId="284"/>
    <tableColumn id="11" xr3:uid="{1BFD1536-0B08-4575-B68E-D67DD80E1C5D}" name="7.Discards paper towel in wastebasket" dataDxfId="283"/>
    <tableColumn id="12" xr3:uid="{58D47F72-88B3-4E70-847F-469484F8D091}" name="8.Uses paper towel to turn off faucet to prevent contamination to clean hands" dataDxfId="282"/>
    <tableColumn id="13" xr3:uid="{D3B46BC3-E92E-44D1-B2AB-702E36D4B71A}" name="9. Applies enough product to adequately cover all surfaces of hands" dataDxfId="281"/>
    <tableColumn id="14" xr3:uid="{411009B2-CA44-4554-9EBD-CA6697B78D8A}" name="10. Rubs hands including palms, back of hands, between fingers until allsurfaces dry" dataDxfId="280"/>
    <tableColumn id="15" xr3:uid="{B8C773F0-EE64-4A03-BA76-AA56DADC7C83}" name="11. Direct care providers—no artificial nails or enhancements" dataDxfId="279"/>
    <tableColumn id="16" xr3:uid="{4E5DCC2D-0751-41F2-BADF-2115DAB93E27}" name="12. Natural nails are clean, well groomed, and tips less than ¼ inch long" dataDxfId="278"/>
    <tableColumn id="17" xr3:uid="{3CE9AFBD-DDCC-4551-B602-F44687D0A42E}" name="13. Skin is intact without open wounds or rashes" dataDxfId="277"/>
    <tableColumn id="18" xr3:uid="{5F0A4664-A70B-4612-BA7C-18BD6FB83459}" name="# Failures" dataDxfId="276">
      <calculatedColumnFormula>IF(COUNTA(Table2[[#This Row],[Employee Name]:[13. Skin is intact without open wounds or rashes]])=0,"",COUNTIF(Table2[[#This Row],[1. Checks that sink areas are supplied with soap and paper towels]:[13. Skin is intact without open wounds or rashes]],"NO"))</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47388E5-5A95-409F-A4BD-D87F319E44B6}" name="Table212" displayName="Table212" ref="B3:U250" totalsRowShown="0" headerRowDxfId="107">
  <autoFilter ref="B3:U250" xr:uid="{E4BE5F67-DEFD-4AB4-BA81-CB1AEA38B35D}"/>
  <tableColumns count="20">
    <tableColumn id="1" xr3:uid="{2EC1D179-7203-4700-84B7-A2091291A5FE}" name="Employee Name" dataDxfId="106"/>
    <tableColumn id="2" xr3:uid="{77B0CF44-B64F-48E0-B07B-5A4501527D3E}" name="Job Title" dataDxfId="105"/>
    <tableColumn id="19" xr3:uid="{366C6AD0-5B3C-47A1-9B38-3AEBB73127A5}" name="Location (e.g. Room #, Unit,..)" dataDxfId="104"/>
    <tableColumn id="3" xr3:uid="{A5132B54-F41A-4F5E-B173-3CEC3798C44E}" name="Assessment Date_x000a_(mm/dd/yyyy)" dataDxfId="103"/>
    <tableColumn id="20" xr3:uid="{78DD3363-3728-4417-9D06-E17B1C159011}" name="Assessment Time Block" dataDxfId="102"/>
    <tableColumn id="4" xr3:uid="{1042F89E-4813-4DC1-8D31-F86E2025E230}" name="Assessment Type" dataDxfId="101"/>
    <tableColumn id="5" xr3:uid="{8BAAA0B0-C7C9-40CE-8C7B-028F0E7874F5}" name="1. Checks that sink areas are supplied with soap and paper towels" dataDxfId="100"/>
    <tableColumn id="6" xr3:uid="{310D5E5A-4EDB-4D4A-97FE-3A83FEAEF7FC}" name="2. Turns on faucet and regulates water temperature" dataDxfId="99"/>
    <tableColumn id="7" xr3:uid="{546FE6BA-AC09-4770-A187-2BBC93E28286}" name="3. Wets hands and applies enough soap to cover all surfaces of hands" dataDxfId="98"/>
    <tableColumn id="8" xr3:uid="{46273291-BB75-4BDC-B332-397EA5717C7C}" name="4. Vigorously rubs hands for at least 20 seconds including palms, back ofhands, between fingers, and wrists" dataDxfId="97"/>
    <tableColumn id="9" xr3:uid="{1E39A600-3CA2-4790-BD6D-11EEDFB50061}" name="5. Rinses thoroughly keeping fingertips pointed down" dataDxfId="96"/>
    <tableColumn id="10" xr3:uid="{F1E277E0-7C46-4B73-BBA2-1D94E66994E3}" name="6. Dries hands and wrists thoroughly with paper towels" dataDxfId="95"/>
    <tableColumn id="11" xr3:uid="{31888D26-792F-400F-BE04-AB20CB897489}" name="7.Discards paper towel in wastebasket" dataDxfId="94"/>
    <tableColumn id="12" xr3:uid="{DB649265-D310-4C34-AF42-C2A7F24AA006}" name="8.Uses paper towel to turn off faucet to prevent contamination to clean hands" dataDxfId="93"/>
    <tableColumn id="13" xr3:uid="{23D8ADC0-7D0A-4FAF-9665-5810AA058E16}" name="9. Applies enough product to adequately cover all surfaces of hands" dataDxfId="92"/>
    <tableColumn id="14" xr3:uid="{0EB461BC-EA2C-4DCF-8E41-F6A597E02935}" name="10. Rubs hands including palms, back of hands, between fingers until allsurfaces dry" dataDxfId="91"/>
    <tableColumn id="15" xr3:uid="{C8783B5F-CFE1-4FD3-B7C7-B1721A4461C3}" name="11. Direct care providers—no artificial nails or enhancements" dataDxfId="90"/>
    <tableColumn id="16" xr3:uid="{F8ABF4A1-7205-4744-80B3-B64B23BFDA41}" name="12. Natural nails are clean, well groomed, and tips less than ¼ inch long" dataDxfId="89"/>
    <tableColumn id="17" xr3:uid="{C24DC260-3460-4189-ACA0-57809E867EBB}" name="13. Skin is intact without open wounds or rashes" dataDxfId="88"/>
    <tableColumn id="18" xr3:uid="{E5B7E67A-E203-4F45-9766-814232E8E3E7}" name="# Failures" dataDxfId="87">
      <calculatedColumnFormula>IF(COUNTA(Table212[[#This Row],[Employee Name]:[13. Skin is intact without open wounds or rashes]])=0,"",COUNTIF(Table212[[#This Row],[1. Checks that sink areas are supplied with soap and paper towels]:[13. Skin is intact without open wounds or rashes]],"NO"))</calculatedColumnFormula>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CC3B035-30CE-4753-8CE3-F05E625FE8BB}" name="Table213" displayName="Table213" ref="B3:U250" totalsRowShown="0" headerRowDxfId="86">
  <autoFilter ref="B3:U250" xr:uid="{E4BE5F67-DEFD-4AB4-BA81-CB1AEA38B35D}"/>
  <tableColumns count="20">
    <tableColumn id="1" xr3:uid="{5D2244F8-4234-45F6-ACFC-2DA529685464}" name="Employee Name" dataDxfId="85"/>
    <tableColumn id="2" xr3:uid="{85580DE0-9E4D-4DC2-987B-0B7832A86DFC}" name="Job Title" dataDxfId="84"/>
    <tableColumn id="19" xr3:uid="{A9796410-1363-4AED-BF4F-5FE45A699C64}" name="Location (e.g. Room #, Unit,..)" dataDxfId="83"/>
    <tableColumn id="3" xr3:uid="{CEC49A38-C485-4EA1-9849-99784FD2DB18}" name="Assessment Date_x000a_(mm/dd/yyyy)" dataDxfId="82"/>
    <tableColumn id="20" xr3:uid="{728106DD-8EEA-466B-B86C-B078DEA4E924}" name="Assessment Time Block" dataDxfId="81"/>
    <tableColumn id="4" xr3:uid="{3CCECC7B-6209-4E50-B76E-DA911387668D}" name="Assessment Type" dataDxfId="80"/>
    <tableColumn id="5" xr3:uid="{98F3E63E-FABF-4447-852A-C26941FE2F1B}" name="1. Checks that sink areas are supplied with soap and paper towels" dataDxfId="79"/>
    <tableColumn id="6" xr3:uid="{96F7FEE5-A418-404A-8142-809DB33E4A37}" name="2. Turns on faucet and regulates water temperature" dataDxfId="78"/>
    <tableColumn id="7" xr3:uid="{F54B3D82-86BE-4DA5-A313-0CDB08D2E2AA}" name="3. Wets hands and applies enough soap to cover all surfaces of hands" dataDxfId="77"/>
    <tableColumn id="8" xr3:uid="{A0992660-DD93-4108-9682-63EE44107B4F}" name="4. Vigorously rubs hands for at least 20 seconds including palms, back ofhands, between fingers, and wrists" dataDxfId="76"/>
    <tableColumn id="9" xr3:uid="{2516130F-1E65-45E1-8ADC-8D2852BBAD6F}" name="5. Rinses thoroughly keeping fingertips pointed down" dataDxfId="75"/>
    <tableColumn id="10" xr3:uid="{B40732AE-BE85-4CF2-A0A1-23F1A6389DB2}" name="6. Dries hands and wrists thoroughly with paper towels" dataDxfId="74"/>
    <tableColumn id="11" xr3:uid="{95FC7A74-09F4-409C-8D86-3779F6BB1D60}" name="7.Discards paper towel in wastebasket" dataDxfId="73"/>
    <tableColumn id="12" xr3:uid="{13C968F1-8B59-42E6-AA6C-BB7EEFC4A5A2}" name="8.Uses paper towel to turn off faucet to prevent contamination to clean hands" dataDxfId="72"/>
    <tableColumn id="13" xr3:uid="{B4C87AC3-76A7-4A2F-BF83-704DBEDB2687}" name="9. Applies enough product to adequately cover all surfaces of hands" dataDxfId="71"/>
    <tableColumn id="14" xr3:uid="{48F72A8B-81FE-4E48-AE26-4419C69F772E}" name="10. Rubs hands including palms, back of hands, between fingers until allsurfaces dry" dataDxfId="70"/>
    <tableColumn id="15" xr3:uid="{F97FDCCF-784B-4D5C-AEAC-5D90309981DC}" name="11. Direct care providers—no artificial nails or enhancements" dataDxfId="69"/>
    <tableColumn id="16" xr3:uid="{246E0623-2D86-4A8B-9D59-EEFA4CFFE34B}" name="12. Natural nails are clean, well groomed, and tips less than ¼ inch long" dataDxfId="68"/>
    <tableColumn id="17" xr3:uid="{CF24AA9D-2261-4886-99FE-44C0991C046A}" name="13. Skin is intact without open wounds or rashes" dataDxfId="67"/>
    <tableColumn id="18" xr3:uid="{411A5DAB-0DCD-44FD-83A8-E904C1861C50}" name="# Failures" dataDxfId="66">
      <calculatedColumnFormula>IF(COUNTA(Table213[[#This Row],[Employee Name]:[13. Skin is intact without open wounds or rashes]])=0,"",COUNTIF(Table213[[#This Row],[1. Checks that sink areas are supplied with soap and paper towels]:[13. Skin is intact without open wounds or rashes]],"NO"))</calculatedColumn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122AFB18-E197-44F7-B8FF-98FCA0634FAF}" name="Table214" displayName="Table214" ref="B3:U250" totalsRowShown="0" headerRowDxfId="65">
  <autoFilter ref="B3:U250" xr:uid="{E4BE5F67-DEFD-4AB4-BA81-CB1AEA38B35D}"/>
  <tableColumns count="20">
    <tableColumn id="1" xr3:uid="{0CFBC734-B540-47D1-9A4F-2ABB6085E336}" name="Employee Name" dataDxfId="64"/>
    <tableColumn id="2" xr3:uid="{33A90BDA-628D-41D9-A30D-0383660EAB02}" name="Job Title" dataDxfId="63"/>
    <tableColumn id="19" xr3:uid="{E1E25FD7-5F3B-45B4-9267-BAEE1C516453}" name="Location (e.g. Room #, Unit,..)" dataDxfId="62"/>
    <tableColumn id="3" xr3:uid="{03E1EE4C-0A91-424C-9B9F-06532C5D395C}" name="Assessment Date_x000a_(mm/dd/yyyy)" dataDxfId="61"/>
    <tableColumn id="20" xr3:uid="{8C811D6D-7ABD-4E5A-80CC-05007141BA1F}" name="Assessment Time Block" dataDxfId="60"/>
    <tableColumn id="4" xr3:uid="{71AA9BF5-EDF0-47EF-9EF5-0C62ABA07482}" name="Assessment Type" dataDxfId="59"/>
    <tableColumn id="5" xr3:uid="{FFFE4A22-2791-40D6-8C3C-144F4A9B9CE4}" name="1. Checks that sink areas are supplied with soap and paper towels" dataDxfId="58"/>
    <tableColumn id="6" xr3:uid="{A1500A6A-934C-4259-8216-4FC4B278D9DF}" name="2. Turns on faucet and regulates water temperature" dataDxfId="57"/>
    <tableColumn id="7" xr3:uid="{C07D0125-CBBB-480B-B842-ACC5659EB2DC}" name="3. Wets hands and applies enough soap to cover all surfaces of hands" dataDxfId="56"/>
    <tableColumn id="8" xr3:uid="{98898194-B86E-441F-9764-D018C2D9B04A}" name="4. Vigorously rubs hands for at least 20 seconds including palms, back ofhands, between fingers, and wrists" dataDxfId="55"/>
    <tableColumn id="9" xr3:uid="{E4BC9A3D-2DEE-4844-AAA0-B4C1496F3B76}" name="5. Rinses thoroughly keeping fingertips pointed down" dataDxfId="54"/>
    <tableColumn id="10" xr3:uid="{13978495-CB2F-4A77-A334-56CE6502527F}" name="6. Dries hands and wrists thoroughly with paper towels" dataDxfId="53"/>
    <tableColumn id="11" xr3:uid="{9A4DC310-F798-4355-90A7-F0558E774592}" name="7.Discards paper towel in wastebasket" dataDxfId="52"/>
    <tableColumn id="12" xr3:uid="{A24C1A6D-500E-433B-85FF-DB1FFC1E6A55}" name="8.Uses paper towel to turn off faucet to prevent contamination to clean hands" dataDxfId="51"/>
    <tableColumn id="13" xr3:uid="{F2870757-3D93-48AD-988C-7F0E09F1075A}" name="9. Applies enough product to adequately cover all surfaces of hands" dataDxfId="50"/>
    <tableColumn id="14" xr3:uid="{5088D96F-FC96-4F00-BFF3-E25F646D06BC}" name="10. Rubs hands including palms, back of hands, between fingers until allsurfaces dry" dataDxfId="49"/>
    <tableColumn id="15" xr3:uid="{805299DB-568D-4C40-BA40-6E3BA46CC6E9}" name="11. Direct care providers—no artificial nails or enhancements" dataDxfId="48"/>
    <tableColumn id="16" xr3:uid="{C1608C8E-85D9-43F5-9A3B-36BE271CF9A4}" name="12. Natural nails are clean, well groomed, and tips less than ¼ inch long" dataDxfId="47"/>
    <tableColumn id="17" xr3:uid="{EC64F4E2-B5F0-4D34-84E2-8BF876C98A6A}" name="13. Skin is intact without open wounds or rashes" dataDxfId="46"/>
    <tableColumn id="18" xr3:uid="{529898DC-A2FF-41B6-AACA-0C0395CF187E}" name="# Failures" dataDxfId="45">
      <calculatedColumnFormula>IF(COUNTA(Table214[[#This Row],[Employee Name]:[13. Skin is intact without open wounds or rashes]])=0,"",COUNTIF(Table214[[#This Row],[1. Checks that sink areas are supplied with soap and paper towels]:[13. Skin is intact without open wounds or rashes]],"NO"))</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C8F5385-1F76-4C14-B105-FBECDF4741C2}" name="Table24" displayName="Table24" ref="B3:U250" totalsRowShown="0" headerRowDxfId="275">
  <autoFilter ref="B3:U250" xr:uid="{E4BE5F67-DEFD-4AB4-BA81-CB1AEA38B35D}"/>
  <tableColumns count="20">
    <tableColumn id="1" xr3:uid="{7CD2B1FA-1006-4A5C-BF0F-A84F7C015061}" name="Employee Name" dataDxfId="274"/>
    <tableColumn id="2" xr3:uid="{4AB1FAC2-2BD8-4CE8-B1E4-8CBA738B9811}" name="Job Title" dataDxfId="273"/>
    <tableColumn id="19" xr3:uid="{4C76E82F-FB74-4AD9-B306-D9F1E60DC030}" name="Location (e.g. Room #, Unit,..)" dataDxfId="272"/>
    <tableColumn id="3" xr3:uid="{3B350B24-B665-432A-BAF9-23F4F582C6E3}" name="Assessment Date_x000a_(mm/dd/yyyy)" dataDxfId="271"/>
    <tableColumn id="20" xr3:uid="{C87BB290-5F58-4A39-A591-250E36D46F76}" name="Assessment Time Block" dataDxfId="270"/>
    <tableColumn id="4" xr3:uid="{69B5B842-6E54-47D5-AA67-FF220CA9FE57}" name="Assessment Type" dataDxfId="269"/>
    <tableColumn id="5" xr3:uid="{6933E21D-2F30-4BE8-B9A4-38BDEF95080F}" name="1. Checks that sink areas are supplied with soap and paper towels" dataDxfId="268"/>
    <tableColumn id="6" xr3:uid="{674AF1A6-CA8F-48A0-960B-59762C11E1C7}" name="2. Turns on faucet and regulates water temperature" dataDxfId="267"/>
    <tableColumn id="7" xr3:uid="{7D881E23-FB5E-4D47-B288-A6744B5CFBB6}" name="3. Wets hands and applies enough soap to cover all surfaces of hands" dataDxfId="266"/>
    <tableColumn id="8" xr3:uid="{D5BB9AA9-EEF5-4453-8753-59E3A185392E}" name="4. Vigorously rubs hands for at least 20 seconds including palms, back ofhands, between fingers, and wrists" dataDxfId="265"/>
    <tableColumn id="9" xr3:uid="{432CC02F-DC8E-42EC-B28D-9FDC4CB861AA}" name="5. Rinses thoroughly keeping fingertips pointed down" dataDxfId="264"/>
    <tableColumn id="10" xr3:uid="{D44BC428-12CD-4482-8AC2-A42D868CCD4E}" name="6. Dries hands and wrists thoroughly with paper towels" dataDxfId="263"/>
    <tableColumn id="11" xr3:uid="{DF207AA7-8874-41EE-B8F0-ABF3C0349708}" name="7.Discards paper towel in wastebasket" dataDxfId="262"/>
    <tableColumn id="12" xr3:uid="{80D7DE33-0931-4494-804E-0DDE80A0DE28}" name="8.Uses paper towel to turn off faucet to prevent contamination to clean hands" dataDxfId="261"/>
    <tableColumn id="13" xr3:uid="{8F5713AA-C5AF-4672-97B1-0DCB8BE0D419}" name="9. Applies enough product to adequately cover all surfaces of hands" dataDxfId="260"/>
    <tableColumn id="14" xr3:uid="{56C68ED9-4249-484D-A2FA-53D485C391DA}" name="10. Rubs hands including palms, back of hands, between fingers until allsurfaces dry" dataDxfId="259"/>
    <tableColumn id="15" xr3:uid="{39DC8F3B-B5D9-4F64-BF21-4872EF0D15D4}" name="11. Direct care providers—no artificial nails or enhancements" dataDxfId="258"/>
    <tableColumn id="16" xr3:uid="{3B1F7811-0700-4726-A06F-B47E526A8F0D}" name="12. Natural nails are clean, well groomed, and tips less than ¼ inch long" dataDxfId="257"/>
    <tableColumn id="17" xr3:uid="{5A94483C-DC2D-4FAF-83F3-12CCA5078525}" name="13. Skin is intact without open wounds or rashes" dataDxfId="256"/>
    <tableColumn id="18" xr3:uid="{3C201105-CD49-4E11-BA37-D10FD30A8BDE}" name="# Failures" dataDxfId="255">
      <calculatedColumnFormula>IF(COUNTA(Table24[[#This Row],[Employee Name]:[13. Skin is intact without open wounds or rashes]])=0,"",COUNTIF(Table24[[#This Row],[1. Checks that sink areas are supplied with soap and paper towels]:[13. Skin is intact without open wounds or rashes]],"NO"))</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780447A-E642-44DA-9BAC-8880C563E330}" name="Table25" displayName="Table25" ref="B3:U250" totalsRowShown="0" headerRowDxfId="254">
  <autoFilter ref="B3:U250" xr:uid="{E4BE5F67-DEFD-4AB4-BA81-CB1AEA38B35D}"/>
  <tableColumns count="20">
    <tableColumn id="1" xr3:uid="{37C02C39-66BB-4E65-8F09-11E1929A6ED4}" name="Employee Name" dataDxfId="253"/>
    <tableColumn id="2" xr3:uid="{AEC5F52B-E567-4A0A-910B-216934898395}" name="Job Title" dataDxfId="252"/>
    <tableColumn id="19" xr3:uid="{DD0AF57A-9D15-4569-893C-C9DDC73AE05D}" name="Location (e.g. Room #, Unit,..)" dataDxfId="251"/>
    <tableColumn id="3" xr3:uid="{C5B8CC32-BC34-4532-A84D-97CF2B687BA2}" name="Assessment Date_x000a_(mm/dd/yyyy)" dataDxfId="250"/>
    <tableColumn id="20" xr3:uid="{15D7733B-D878-48CF-8B7B-3E022DD54FB2}" name="Assessment Time Block" dataDxfId="249"/>
    <tableColumn id="4" xr3:uid="{2F5588B2-538E-43E5-9479-54C15D039E23}" name="Assessment Type" dataDxfId="248"/>
    <tableColumn id="5" xr3:uid="{5A4E5127-1965-406B-888D-F83BA62E99A7}" name="1. Checks that sink areas are supplied with soap and paper towels" dataDxfId="247"/>
    <tableColumn id="6" xr3:uid="{E9463C9E-9C77-489A-91F9-86336436608A}" name="2. Turns on faucet and regulates water temperature" dataDxfId="246"/>
    <tableColumn id="7" xr3:uid="{8BA61FBA-E466-4AE0-9829-A6264339E4A4}" name="3. Wets hands and applies enough soap to cover all surfaces of hands" dataDxfId="245"/>
    <tableColumn id="8" xr3:uid="{22082B84-ED79-4D6F-8D29-FDC8204B578A}" name="4. Vigorously rubs hands for at least 20 seconds including palms, back ofhands, between fingers, and wrists" dataDxfId="244"/>
    <tableColumn id="9" xr3:uid="{AA82A61B-254D-404F-A2E7-176B792783C9}" name="5. Rinses thoroughly keeping fingertips pointed down" dataDxfId="243"/>
    <tableColumn id="10" xr3:uid="{5025E120-B856-4758-A341-9E9DC566DD33}" name="6. Dries hands and wrists thoroughly with paper towels" dataDxfId="242"/>
    <tableColumn id="11" xr3:uid="{346FB4D7-92B3-440F-92E2-1FA1AB5438DC}" name="7.Discards paper towel in wastebasket" dataDxfId="241"/>
    <tableColumn id="12" xr3:uid="{D3536B28-B5F9-4A33-A8FE-E65A49B77915}" name="8.Uses paper towel to turn off faucet to prevent contamination to clean hands" dataDxfId="240"/>
    <tableColumn id="13" xr3:uid="{84618784-33C4-47AD-9767-EBFCBDF97938}" name="9. Applies enough product to adequately cover all surfaces of hands" dataDxfId="239"/>
    <tableColumn id="14" xr3:uid="{9D2A09B9-B77F-4001-998B-3D788A091977}" name="10. Rubs hands including palms, back of hands, between fingers until allsurfaces dry" dataDxfId="238"/>
    <tableColumn id="15" xr3:uid="{34F34AD9-3217-4A9F-9A21-8016BDC8CD5D}" name="11. Direct care providers—no artificial nails or enhancements" dataDxfId="237"/>
    <tableColumn id="16" xr3:uid="{0A402B5A-D6C9-46BE-B6AF-860F1D706E36}" name="12. Natural nails are clean, well groomed, and tips less than ¼ inch long" dataDxfId="236"/>
    <tableColumn id="17" xr3:uid="{26A63178-E20C-4FA9-9479-8D7DFA20B084}" name="13. Skin is intact without open wounds or rashes" dataDxfId="235"/>
    <tableColumn id="18" xr3:uid="{039E88D9-3F58-4405-90C6-5C6A1043BE5B}" name="# Failures" dataDxfId="234">
      <calculatedColumnFormula>IF(COUNTA(Table25[[#This Row],[Employee Name]:[13. Skin is intact without open wounds or rashes]])=0,"",COUNTIF(Table25[[#This Row],[1. Checks that sink areas are supplied with soap and paper towels]:[13. Skin is intact without open wounds or rashes]],"NO"))</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E92495F-5D4F-4CE4-A6F7-937D956D9649}" name="Table26" displayName="Table26" ref="B3:U250" totalsRowShown="0" headerRowDxfId="233">
  <autoFilter ref="B3:U250" xr:uid="{E4BE5F67-DEFD-4AB4-BA81-CB1AEA38B35D}"/>
  <tableColumns count="20">
    <tableColumn id="1" xr3:uid="{0A80A25F-445C-45D9-89F2-EE23B76F6940}" name="Employee Name" dataDxfId="232"/>
    <tableColumn id="2" xr3:uid="{570FEF72-9665-4A0F-A9C4-B4287945EDD6}" name="Job Title" dataDxfId="231"/>
    <tableColumn id="19" xr3:uid="{CDA38940-8DEE-4257-AC05-45FF9B4F6AD2}" name="Location (e.g. Room #, Unit,..)" dataDxfId="230"/>
    <tableColumn id="3" xr3:uid="{7EFF7272-FF5C-401C-AE9E-B3B03D4D05D9}" name="Assessment Date_x000a_(mm/dd/yyyy)" dataDxfId="229"/>
    <tableColumn id="20" xr3:uid="{E2F55F4E-C058-4BB9-A522-9DD75198DCC5}" name="Assessment Time Block" dataDxfId="228"/>
    <tableColumn id="4" xr3:uid="{FD719AFA-BE4F-4BFC-BF8B-C33E63781268}" name="Assessment Type" dataDxfId="227"/>
    <tableColumn id="5" xr3:uid="{18A116C8-D074-4680-9D71-C77373DC27A5}" name="1. Checks that sink areas are supplied with soap and paper towels" dataDxfId="226"/>
    <tableColumn id="6" xr3:uid="{7FAFA246-5D08-4B49-B400-6FB24159D7F3}" name="2. Turns on faucet and regulates water temperature" dataDxfId="225"/>
    <tableColumn id="7" xr3:uid="{5E9A11A3-CE88-4571-B7E4-FCCAC08C4295}" name="3. Wets hands and applies enough soap to cover all surfaces of hands" dataDxfId="224"/>
    <tableColumn id="8" xr3:uid="{A46199F1-F9BC-4C60-9315-E05E55968914}" name="4. Vigorously rubs hands for at least 20 seconds including palms, back ofhands, between fingers, and wrists" dataDxfId="223"/>
    <tableColumn id="9" xr3:uid="{4E77EAD4-56D5-44E5-980B-955BBD2F5ADE}" name="5. Rinses thoroughly keeping fingertips pointed down" dataDxfId="222"/>
    <tableColumn id="10" xr3:uid="{85BE261C-0FBC-4103-BFA0-EC07A0302E98}" name="6. Dries hands and wrists thoroughly with paper towels" dataDxfId="221"/>
    <tableColumn id="11" xr3:uid="{8B22C873-B2B4-4C79-A583-1E129471045F}" name="7.Discards paper towel in wastebasket" dataDxfId="220"/>
    <tableColumn id="12" xr3:uid="{BA042DC3-2291-4D4A-9839-AF67DC60C3D0}" name="8.Uses paper towel to turn off faucet to prevent contamination to clean hands" dataDxfId="219"/>
    <tableColumn id="13" xr3:uid="{9C1219D8-DC47-47E5-AAA6-4099EB30ACD0}" name="9. Applies enough product to adequately cover all surfaces of hands" dataDxfId="218"/>
    <tableColumn id="14" xr3:uid="{CAFD0F3F-A2E3-4C14-99F3-BFA68FA3DF48}" name="10. Rubs hands including palms, back of hands, between fingers until allsurfaces dry" dataDxfId="217"/>
    <tableColumn id="15" xr3:uid="{35D0D0FE-7932-4DE1-B73F-10D018CF0592}" name="11. Direct care providers—no artificial nails or enhancements" dataDxfId="216"/>
    <tableColumn id="16" xr3:uid="{0F630C42-9535-4FF7-A404-FF002417706B}" name="12. Natural nails are clean, well groomed, and tips less than ¼ inch long" dataDxfId="215"/>
    <tableColumn id="17" xr3:uid="{331E64FF-808D-49EA-A075-360C5E8B0ADF}" name="13. Skin is intact without open wounds or rashes" dataDxfId="214"/>
    <tableColumn id="18" xr3:uid="{7CF43D18-3446-4866-8158-314C52427DCC}" name="# Failures" dataDxfId="213">
      <calculatedColumnFormula>IF(COUNTA(Table26[[#This Row],[Employee Name]:[13. Skin is intact without open wounds or rashes]])=0,"",COUNTIF(Table26[[#This Row],[1. Checks that sink areas are supplied with soap and paper towels]:[13. Skin is intact without open wounds or rashes]],"NO"))</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B610418-9D07-48BA-92F6-E12B93CAA3CD}" name="Table27" displayName="Table27" ref="B3:U250" totalsRowShown="0" headerRowDxfId="212">
  <autoFilter ref="B3:U250" xr:uid="{E4BE5F67-DEFD-4AB4-BA81-CB1AEA38B35D}"/>
  <tableColumns count="20">
    <tableColumn id="1" xr3:uid="{FEBCA5AE-995C-4125-B53D-1FEF3C54FB25}" name="Employee Name" dataDxfId="211"/>
    <tableColumn id="2" xr3:uid="{868E9890-C85A-4984-A6F9-78694A68CD8D}" name="Job Title" dataDxfId="210"/>
    <tableColumn id="19" xr3:uid="{3B6DAF82-75AA-4497-9FAF-50D7673C0148}" name="Location (e.g. Room #, Unit,..)" dataDxfId="209"/>
    <tableColumn id="3" xr3:uid="{CF2C0C50-A0AC-4082-8507-8529864F0695}" name="Assessment Date_x000a_(mm/dd/yyyy)" dataDxfId="208"/>
    <tableColumn id="20" xr3:uid="{BB1CB0B0-B678-435A-884B-0BB038801BFE}" name="Assessment Time Block" dataDxfId="207"/>
    <tableColumn id="4" xr3:uid="{7C10DCD4-4BFC-4B27-8C89-DE7942E42E09}" name="Assessment Type" dataDxfId="206"/>
    <tableColumn id="5" xr3:uid="{D2C27122-CC20-46C9-B71B-8A53C3B6646D}" name="1. Checks that sink areas are supplied with soap and paper towels" dataDxfId="205"/>
    <tableColumn id="6" xr3:uid="{982020AE-0045-41D3-8755-AD0313A35E72}" name="2. Turns on faucet and regulates water temperature" dataDxfId="204"/>
    <tableColumn id="7" xr3:uid="{12DD0421-05FE-4AB6-A889-54B4E06B029E}" name="3. Wets hands and applies enough soap to cover all surfaces of hands" dataDxfId="203"/>
    <tableColumn id="8" xr3:uid="{6537EF42-8CED-4DA6-A5C9-D69EE4D86984}" name="4. Vigorously rubs hands for at least 20 seconds including palms, back ofhands, between fingers, and wrists" dataDxfId="202"/>
    <tableColumn id="9" xr3:uid="{EFB605D0-C9AF-4C35-B714-BF8D8BBFA178}" name="5. Rinses thoroughly keeping fingertips pointed down" dataDxfId="201"/>
    <tableColumn id="10" xr3:uid="{238848FE-A711-4C35-8B74-72D51486B79D}" name="6. Dries hands and wrists thoroughly with paper towels" dataDxfId="200"/>
    <tableColumn id="11" xr3:uid="{4DD94C59-0940-43E5-BB00-7F4D18F8BE4E}" name="7.Discards paper towel in wastebasket" dataDxfId="199"/>
    <tableColumn id="12" xr3:uid="{DDE2FEAE-008E-4269-A9DF-498699025549}" name="8.Uses paper towel to turn off faucet to prevent contamination to clean hands" dataDxfId="198"/>
    <tableColumn id="13" xr3:uid="{C56DFDC8-1B8A-4D4A-8605-361462F2BD9F}" name="9. Applies enough product to adequately cover all surfaces of hands" dataDxfId="197"/>
    <tableColumn id="14" xr3:uid="{A1856B2B-0132-4BFC-8AC9-EA66BBF3E514}" name="10. Rubs hands including palms, back of hands, between fingers until allsurfaces dry" dataDxfId="196"/>
    <tableColumn id="15" xr3:uid="{DF736B5A-6EA6-4198-8FC3-547133B3C1B7}" name="11. Direct care providers—no artificial nails or enhancements" dataDxfId="195"/>
    <tableColumn id="16" xr3:uid="{C74183C2-6221-4AEB-818D-701D8EF9ACAB}" name="12. Natural nails are clean, well groomed, and tips less than ¼ inch long" dataDxfId="194"/>
    <tableColumn id="17" xr3:uid="{AD7747F5-F8F7-46F7-A501-0DFA35566551}" name="13. Skin is intact without open wounds or rashes" dataDxfId="193"/>
    <tableColumn id="18" xr3:uid="{1EC90F2F-6ECB-49C0-B3D3-7A6F35D794FB}" name="# Failures" dataDxfId="192">
      <calculatedColumnFormula>IF(COUNTA(Table27[[#This Row],[Employee Name]:[13. Skin is intact without open wounds or rashes]])=0,"",COUNTIF(Table27[[#This Row],[1. Checks that sink areas are supplied with soap and paper towels]:[13. Skin is intact without open wounds or rashes]],"NO"))</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A6596C5-0573-446D-851C-476DB3986FAD}" name="Table28" displayName="Table28" ref="B3:U250" totalsRowShown="0" headerRowDxfId="191">
  <autoFilter ref="B3:U250" xr:uid="{E4BE5F67-DEFD-4AB4-BA81-CB1AEA38B35D}"/>
  <tableColumns count="20">
    <tableColumn id="1" xr3:uid="{A114A655-D989-4F8B-A5B3-2DE855DA3FD1}" name="Employee Name" dataDxfId="190"/>
    <tableColumn id="2" xr3:uid="{4FCCD17D-BDF2-405F-97F1-4AFEC3CC3062}" name="Job Title" dataDxfId="189"/>
    <tableColumn id="19" xr3:uid="{BDEEAF76-9552-45D0-A947-7D29EADF6E5A}" name="Location (e.g. Room #, Unit,..)" dataDxfId="188"/>
    <tableColumn id="3" xr3:uid="{E8391DB0-6AA7-4FDB-826E-AA6EDB14C29A}" name="Assessment Date_x000a_(mm/dd/yyyy)" dataDxfId="187"/>
    <tableColumn id="20" xr3:uid="{6FF339DA-A626-4C7B-B2D5-E7869AF3753A}" name="Assessment Time Block" dataDxfId="186"/>
    <tableColumn id="4" xr3:uid="{EE9393BE-A0B1-494B-9B0E-1A59DA2D05D4}" name="Assessment Type" dataDxfId="185"/>
    <tableColumn id="5" xr3:uid="{0FD92E6A-A785-4723-BDC5-950F0B1FE0E0}" name="1. Checks that sink areas are supplied with soap and paper towels" dataDxfId="184"/>
    <tableColumn id="6" xr3:uid="{A9B7DDD1-FF73-4A54-A02C-C62D8FF85FD6}" name="2. Turns on faucet and regulates water temperature" dataDxfId="183"/>
    <tableColumn id="7" xr3:uid="{298E5C4B-A1F7-4770-9E56-3D7C6AFDEB18}" name="3. Wets hands and applies enough soap to cover all surfaces of hands" dataDxfId="182"/>
    <tableColumn id="8" xr3:uid="{A95F666C-FAEE-4A07-BD30-370985B1563D}" name="4. Vigorously rubs hands for at least 20 seconds including palms, back ofhands, between fingers, and wrists" dataDxfId="181"/>
    <tableColumn id="9" xr3:uid="{09EC4D51-D23D-4836-BC76-60E96B7F13BD}" name="5. Rinses thoroughly keeping fingertips pointed down" dataDxfId="180"/>
    <tableColumn id="10" xr3:uid="{6CFF27C7-92AC-425B-BE88-4A967DF0A401}" name="6. Dries hands and wrists thoroughly with paper towels" dataDxfId="179"/>
    <tableColumn id="11" xr3:uid="{0C473F84-70E1-4C3E-A807-DC85451BA8FE}" name="7.Discards paper towel in wastebasket" dataDxfId="178"/>
    <tableColumn id="12" xr3:uid="{86A7E8EB-81DC-4370-A295-43892E98291D}" name="8.Uses paper towel to turn off faucet to prevent contamination to clean hands" dataDxfId="177"/>
    <tableColumn id="13" xr3:uid="{8FF86022-AB55-4BFF-A310-9E2D264A89F8}" name="9. Applies enough product to adequately cover all surfaces of hands" dataDxfId="176"/>
    <tableColumn id="14" xr3:uid="{97AF907B-0688-47F6-AD8C-69A82C8911E7}" name="10. Rubs hands including palms, back of hands, between fingers until allsurfaces dry" dataDxfId="175"/>
    <tableColumn id="15" xr3:uid="{61EC6D8C-9B46-486D-B8DE-68DC354FE77F}" name="11. Direct care providers—no artificial nails or enhancements" dataDxfId="174"/>
    <tableColumn id="16" xr3:uid="{C331A67F-0C6C-43B6-AFFF-DE47C2222446}" name="12. Natural nails are clean, well groomed, and tips less than ¼ inch long" dataDxfId="173"/>
    <tableColumn id="17" xr3:uid="{31BF2663-4DFA-4622-9833-68DEF4430C00}" name="13. Skin is intact without open wounds or rashes" dataDxfId="172"/>
    <tableColumn id="18" xr3:uid="{1F3F3E14-DBD2-4A2D-BCCF-29098440383A}" name="# Failures" dataDxfId="171">
      <calculatedColumnFormula>IF(COUNTA(Table28[[#This Row],[Employee Name]:[13. Skin is intact without open wounds or rashes]])=0,"",COUNTIF(Table28[[#This Row],[1. Checks that sink areas are supplied with soap and paper towels]:[13. Skin is intact without open wounds or rashes]],"NO"))</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7229D08-EED4-4731-B5C2-E82A49EB7FD3}" name="Table29" displayName="Table29" ref="B3:U250" totalsRowShown="0" headerRowDxfId="170">
  <autoFilter ref="B3:U250" xr:uid="{E4BE5F67-DEFD-4AB4-BA81-CB1AEA38B35D}"/>
  <tableColumns count="20">
    <tableColumn id="1" xr3:uid="{E7298064-0DCC-4977-B78E-A85CE2E979C0}" name="Employee Name" dataDxfId="169"/>
    <tableColumn id="2" xr3:uid="{E2EB6FBB-538D-4142-A959-7FB0686E30A7}" name="Job Title" dataDxfId="168"/>
    <tableColumn id="19" xr3:uid="{135DB5AB-AB0A-4479-8CC5-81D320DB59C8}" name="Location (e.g. Room #, Unit,..)" dataDxfId="167"/>
    <tableColumn id="3" xr3:uid="{9234AE2E-680B-4F55-9A40-DE76B0187C9A}" name="Assessment Date_x000a_(mm/dd/yyyy)" dataDxfId="166"/>
    <tableColumn id="20" xr3:uid="{FD04E10A-B53A-4446-ACF8-BE52BF4381F8}" name="Assessment Time Block" dataDxfId="165"/>
    <tableColumn id="4" xr3:uid="{A63A5869-02F0-416B-9B19-FE4A2885111D}" name="Assessment Type" dataDxfId="164"/>
    <tableColumn id="5" xr3:uid="{4C63E644-28FE-4A51-9BF2-109DE014E9FA}" name="1. Checks that sink areas are supplied with soap and paper towels" dataDxfId="163"/>
    <tableColumn id="6" xr3:uid="{6704770F-5C3C-4701-82DC-8FB939DE157E}" name="2. Turns on faucet and regulates water temperature" dataDxfId="162"/>
    <tableColumn id="7" xr3:uid="{A92ECA3B-24F0-4506-9969-42FF2ED9DE6A}" name="3. Wets hands and applies enough soap to cover all surfaces of hands" dataDxfId="161"/>
    <tableColumn id="8" xr3:uid="{22D9DFA4-E3CF-4C37-B5D6-164A567DC4C5}" name="4. Vigorously rubs hands for at least 20 seconds including palms, back ofhands, between fingers, and wrists" dataDxfId="160"/>
    <tableColumn id="9" xr3:uid="{ACD1160E-ADA7-45DA-B74A-A388823FB50F}" name="5. Rinses thoroughly keeping fingertips pointed down" dataDxfId="159"/>
    <tableColumn id="10" xr3:uid="{417FBB0C-DD99-4884-A4C2-08EE98618010}" name="6. Dries hands and wrists thoroughly with paper towels" dataDxfId="158"/>
    <tableColumn id="11" xr3:uid="{6BCC2B1F-BF85-467C-A0A2-AA18037DF0DB}" name="7.Discards paper towel in wastebasket" dataDxfId="157"/>
    <tableColumn id="12" xr3:uid="{ED53893E-4564-4F88-9FD5-8417D75B6C61}" name="8.Uses paper towel to turn off faucet to prevent contamination to clean hands" dataDxfId="156"/>
    <tableColumn id="13" xr3:uid="{D05D979E-B183-4371-9760-4722B7968572}" name="9. Applies enough product to adequately cover all surfaces of hands" dataDxfId="155"/>
    <tableColumn id="14" xr3:uid="{2C43E2ED-56E1-42B1-B17B-0CA826F4067C}" name="10. Rubs hands including palms, back of hands, between fingers until allsurfaces dry" dataDxfId="154"/>
    <tableColumn id="15" xr3:uid="{6597D1CD-2F2B-4A8F-A17C-4CAE51CA0BE4}" name="11. Direct care providers—no artificial nails or enhancements" dataDxfId="153"/>
    <tableColumn id="16" xr3:uid="{053418F8-3050-4618-B6E7-056FFD2B7CB0}" name="12. Natural nails are clean, well groomed, and tips less than ¼ inch long" dataDxfId="152"/>
    <tableColumn id="17" xr3:uid="{82BE31AF-5C3E-4441-936A-1BB596529A4E}" name="13. Skin is intact without open wounds or rashes" dataDxfId="151"/>
    <tableColumn id="18" xr3:uid="{4EBB8018-DAE2-4A98-87DC-1E312FEBF980}" name="# Failures" dataDxfId="150">
      <calculatedColumnFormula>IF(COUNTA(Table29[[#This Row],[Employee Name]:[13. Skin is intact without open wounds or rashes]])=0,"",COUNTIF(Table29[[#This Row],[1. Checks that sink areas are supplied with soap and paper towels]:[13. Skin is intact without open wounds or rashes]],"NO"))</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1D00A70-BC82-4006-9BA5-544482F8F622}" name="Table210" displayName="Table210" ref="B3:U250" totalsRowShown="0" headerRowDxfId="149">
  <autoFilter ref="B3:U250" xr:uid="{E4BE5F67-DEFD-4AB4-BA81-CB1AEA38B35D}"/>
  <tableColumns count="20">
    <tableColumn id="1" xr3:uid="{B59E700D-8472-417E-B142-1B63BED77428}" name="Employee Name" dataDxfId="148"/>
    <tableColumn id="2" xr3:uid="{097E1DDB-1E1D-46F2-ABC7-2D21A7B068B8}" name="Job Title" dataDxfId="147"/>
    <tableColumn id="19" xr3:uid="{4045AF7E-6DB9-4C05-83CA-8AFC3DEBF1A2}" name="Location (e.g. Room #, Unit,..)" dataDxfId="146"/>
    <tableColumn id="3" xr3:uid="{D3ED3FDB-E289-4DC4-9A69-6DFA513C3D8E}" name="Assessment Date_x000a_(mm/dd/yyyy)" dataDxfId="145"/>
    <tableColumn id="20" xr3:uid="{CD25C626-FEA4-437C-8847-14908C123103}" name="Assessment Time Block" dataDxfId="144"/>
    <tableColumn id="4" xr3:uid="{8533978C-E267-43A9-877A-1A0A46D64E75}" name="Assessment Type" dataDxfId="143"/>
    <tableColumn id="5" xr3:uid="{17C78300-B2BC-4CDC-95A2-74C4B615F2FC}" name="1. Checks that sink areas are supplied with soap and paper towels" dataDxfId="142"/>
    <tableColumn id="6" xr3:uid="{FC46E35C-F8B4-41E9-BA87-D5263EC7083C}" name="2. Turns on faucet and regulates water temperature" dataDxfId="141"/>
    <tableColumn id="7" xr3:uid="{3772A089-1AA4-4E35-B56F-1733DEB122B7}" name="3. Wets hands and applies enough soap to cover all surfaces of hands" dataDxfId="140"/>
    <tableColumn id="8" xr3:uid="{02CC4763-C8C6-49F0-BB0A-A1C0458F08B6}" name="4. Vigorously rubs hands for at least 20 seconds including palms, back ofhands, between fingers, and wrists" dataDxfId="139"/>
    <tableColumn id="9" xr3:uid="{440A4F68-336D-4F63-A9D4-A7E91C450280}" name="5. Rinses thoroughly keeping fingertips pointed down" dataDxfId="138"/>
    <tableColumn id="10" xr3:uid="{D3485709-45FE-486D-85F9-1AE136E2DB0C}" name="6. Dries hands and wrists thoroughly with paper towels" dataDxfId="137"/>
    <tableColumn id="11" xr3:uid="{10764AB9-EFC3-4EE5-9D33-08EEE69180D1}" name="7.Discards paper towel in wastebasket" dataDxfId="136"/>
    <tableColumn id="12" xr3:uid="{694BC61C-8CED-4365-8DCC-D7724DA56803}" name="8.Uses paper towel to turn off faucet to prevent contamination to clean hands" dataDxfId="135"/>
    <tableColumn id="13" xr3:uid="{3347FBA8-0672-4F2E-8A6B-03F5A135058E}" name="9. Applies enough product to adequately cover all surfaces of hands" dataDxfId="134"/>
    <tableColumn id="14" xr3:uid="{2C09B595-4108-44D2-963C-B111FFBEA03E}" name="10. Rubs hands including palms, back of hands, between fingers until allsurfaces dry" dataDxfId="133"/>
    <tableColumn id="15" xr3:uid="{BB94F4DE-FE07-4719-83AF-249788D2AE3C}" name="11. Direct care providers—no artificial nails or enhancements" dataDxfId="132"/>
    <tableColumn id="16" xr3:uid="{1D6E6043-1C3A-43AB-A97E-D33AE62C0083}" name="12. Natural nails are clean, well groomed, and tips less than ¼ inch long" dataDxfId="131"/>
    <tableColumn id="17" xr3:uid="{CD213703-4438-413A-B01E-E9F0D834D5F9}" name="13. Skin is intact without open wounds or rashes" dataDxfId="130"/>
    <tableColumn id="18" xr3:uid="{3D34CE39-D739-4C49-84FF-3EBF954132DC}" name="# Failures" dataDxfId="129">
      <calculatedColumnFormula>IF(COUNTA(Table210[[#This Row],[Employee Name]:[13. Skin is intact without open wounds or rashes]])=0,"",COUNTIF(Table210[[#This Row],[1. Checks that sink areas are supplied with soap and paper towels]:[13. Skin is intact without open wounds or rashes]],"NO"))</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F27C4A17-BB6F-4C27-BFDA-8848B52197D3}" name="Table211" displayName="Table211" ref="B3:U250" totalsRowShown="0" headerRowDxfId="128">
  <autoFilter ref="B3:U250" xr:uid="{E4BE5F67-DEFD-4AB4-BA81-CB1AEA38B35D}"/>
  <tableColumns count="20">
    <tableColumn id="1" xr3:uid="{36C702AC-0ECF-4AA0-889D-54A06E13A3E9}" name="Employee Name" dataDxfId="127"/>
    <tableColumn id="2" xr3:uid="{EEB3E60D-D824-4DB1-A676-9DA58C141451}" name="Job Title" dataDxfId="126"/>
    <tableColumn id="19" xr3:uid="{BA29C1AE-1E03-4942-A9C0-FE28C33C0EB5}" name="Location (e.g. Room #, Unit,..)" dataDxfId="125"/>
    <tableColumn id="3" xr3:uid="{34862C3A-1E57-4F2C-A402-3479B77087E5}" name="Assessment Date_x000a_(mm/dd/yyyy)" dataDxfId="124"/>
    <tableColumn id="20" xr3:uid="{30FB7A76-3855-4E59-A63D-7182C07A0572}" name="Assessment Time Block" dataDxfId="123"/>
    <tableColumn id="4" xr3:uid="{EBCEBF66-945C-4ECD-8AE1-175F6E9F3ADF}" name="Assessment Type" dataDxfId="122"/>
    <tableColumn id="5" xr3:uid="{DA698714-83DA-49E3-9633-5CA173245CB1}" name="1. Checks that sink areas are supplied with soap and paper towels" dataDxfId="121"/>
    <tableColumn id="6" xr3:uid="{F3A34C21-9B0D-41E7-B2BF-5F896EB3D326}" name="2. Turns on faucet and regulates water temperature" dataDxfId="120"/>
    <tableColumn id="7" xr3:uid="{0497D0B7-3456-4E50-B80F-E43DA13C1354}" name="3. Wets hands and applies enough soap to cover all surfaces of hands" dataDxfId="119"/>
    <tableColumn id="8" xr3:uid="{519D59D0-61F1-4359-AA4D-82AB259710E1}" name="4. Vigorously rubs hands for at least 20 seconds including palms, back ofhands, between fingers, and wrists" dataDxfId="118"/>
    <tableColumn id="9" xr3:uid="{60EE88DC-66E6-4C72-B48B-A8FF016F88EA}" name="5. Rinses thoroughly keeping fingertips pointed down" dataDxfId="117"/>
    <tableColumn id="10" xr3:uid="{0F6D0D49-71C2-49C2-A750-6EED90487221}" name="6. Dries hands and wrists thoroughly with paper towels" dataDxfId="116"/>
    <tableColumn id="11" xr3:uid="{6B3C3F7C-E151-4916-A5F4-9521612EDDDA}" name="7.Discards paper towel in wastebasket" dataDxfId="115"/>
    <tableColumn id="12" xr3:uid="{18075FED-5E9D-4B39-9E78-80C194DE407F}" name="8.Uses paper towel to turn off faucet to prevent contamination to clean hands" dataDxfId="114"/>
    <tableColumn id="13" xr3:uid="{A06432FB-C9C9-4BC5-9D1C-86B65EF8C855}" name="9. Applies enough product to adequately cover all surfaces of hands" dataDxfId="113"/>
    <tableColumn id="14" xr3:uid="{458B5F1C-90DC-4FB7-9C01-CF47B02F7AFC}" name="10. Rubs hands including palms, back of hands, between fingers until allsurfaces dry" dataDxfId="112"/>
    <tableColumn id="15" xr3:uid="{1589AAA4-06DB-4DEE-8BA1-AF9E13403C3A}" name="11. Direct care providers—no artificial nails or enhancements" dataDxfId="111"/>
    <tableColumn id="16" xr3:uid="{D83B8FE7-1E55-4F09-8520-62FB95019E8D}" name="12. Natural nails are clean, well groomed, and tips less than ¼ inch long" dataDxfId="110"/>
    <tableColumn id="17" xr3:uid="{320C0CC3-B095-4C4D-B665-9AB406774198}" name="13. Skin is intact without open wounds or rashes" dataDxfId="109"/>
    <tableColumn id="18" xr3:uid="{4188328A-946E-4675-BA34-958CCEFB674C}" name="# Failures" dataDxfId="108">
      <calculatedColumnFormula>IF(COUNTA(Table211[[#This Row],[Employee Name]:[13. Skin is intact without open wounds or rashes]])=0,"",COUNTIF(Table211[[#This Row],[1. Checks that sink areas are supplied with soap and paper towels]:[13. Skin is intact without open wounds or rashes]],"NO"))</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table" Target="../tables/table2.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5.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southeastqinqio.org/" TargetMode="External"/></Relationships>
</file>

<file path=xl/worksheets/_rels/sheet20.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9AB40-0440-4CD6-B96D-90FAF9C01777}">
  <dimension ref="A1:P523"/>
  <sheetViews>
    <sheetView topLeftCell="A51" workbookViewId="0">
      <selection activeCell="M67" sqref="M67"/>
    </sheetView>
  </sheetViews>
  <sheetFormatPr defaultRowHeight="15"/>
  <cols>
    <col min="1" max="1" width="31.42578125" customWidth="1"/>
    <col min="3" max="3" width="4.140625" customWidth="1"/>
    <col min="4" max="4" width="31.42578125" customWidth="1"/>
    <col min="5" max="5" width="8.7109375" customWidth="1"/>
    <col min="6" max="6" width="4.140625" customWidth="1"/>
    <col min="7" max="7" width="31.42578125" customWidth="1"/>
    <col min="8" max="8" width="8.7109375" customWidth="1"/>
    <col min="9" max="9" width="4.140625" customWidth="1"/>
    <col min="10" max="10" width="31.42578125" customWidth="1"/>
    <col min="11" max="11" width="8.7109375" customWidth="1"/>
    <col min="12" max="12" width="4.140625" customWidth="1"/>
    <col min="13" max="13" width="14.28515625" bestFit="1" customWidth="1"/>
  </cols>
  <sheetData>
    <row r="1" spans="1:16">
      <c r="A1" t="s">
        <v>28</v>
      </c>
      <c r="B1" t="s">
        <v>26</v>
      </c>
      <c r="D1" t="s">
        <v>31</v>
      </c>
      <c r="E1" t="s">
        <v>26</v>
      </c>
      <c r="G1" t="s">
        <v>30</v>
      </c>
      <c r="H1" t="s">
        <v>26</v>
      </c>
      <c r="J1" t="s">
        <v>29</v>
      </c>
      <c r="K1" t="s">
        <v>26</v>
      </c>
      <c r="M1" s="12">
        <v>46023</v>
      </c>
      <c r="O1" t="s">
        <v>56</v>
      </c>
      <c r="P1" t="s">
        <v>2729</v>
      </c>
    </row>
    <row r="2" spans="1:16">
      <c r="A2" t="s">
        <v>54</v>
      </c>
      <c r="B2" t="s">
        <v>55</v>
      </c>
      <c r="D2" t="s">
        <v>717</v>
      </c>
      <c r="E2" t="s">
        <v>718</v>
      </c>
      <c r="G2" t="s">
        <v>1762</v>
      </c>
      <c r="H2" t="s">
        <v>1763</v>
      </c>
      <c r="J2" t="s">
        <v>2145</v>
      </c>
      <c r="K2" t="s">
        <v>2146</v>
      </c>
      <c r="M2" s="12">
        <v>46054</v>
      </c>
      <c r="O2" t="s">
        <v>719</v>
      </c>
      <c r="P2" t="s">
        <v>2730</v>
      </c>
    </row>
    <row r="3" spans="1:16">
      <c r="A3" t="s">
        <v>57</v>
      </c>
      <c r="B3" t="s">
        <v>58</v>
      </c>
      <c r="D3" t="s">
        <v>720</v>
      </c>
      <c r="E3" t="s">
        <v>721</v>
      </c>
      <c r="G3" t="s">
        <v>1765</v>
      </c>
      <c r="H3" t="s">
        <v>1766</v>
      </c>
      <c r="J3" t="s">
        <v>2148</v>
      </c>
      <c r="K3" t="s">
        <v>2149</v>
      </c>
      <c r="M3" s="12">
        <v>46082</v>
      </c>
      <c r="O3" t="s">
        <v>1764</v>
      </c>
      <c r="P3" t="s">
        <v>2731</v>
      </c>
    </row>
    <row r="4" spans="1:16">
      <c r="A4" t="s">
        <v>59</v>
      </c>
      <c r="B4" t="s">
        <v>60</v>
      </c>
      <c r="D4" t="s">
        <v>722</v>
      </c>
      <c r="E4" t="s">
        <v>723</v>
      </c>
      <c r="G4" t="s">
        <v>1767</v>
      </c>
      <c r="H4" t="s">
        <v>1768</v>
      </c>
      <c r="J4" t="s">
        <v>2150</v>
      </c>
      <c r="K4" t="s">
        <v>2151</v>
      </c>
      <c r="M4" s="12">
        <v>46113</v>
      </c>
      <c r="O4" t="s">
        <v>2147</v>
      </c>
      <c r="P4" t="s">
        <v>2732</v>
      </c>
    </row>
    <row r="5" spans="1:16">
      <c r="A5" t="s">
        <v>61</v>
      </c>
      <c r="B5" t="s">
        <v>62</v>
      </c>
      <c r="D5" t="s">
        <v>724</v>
      </c>
      <c r="E5" t="s">
        <v>725</v>
      </c>
      <c r="G5" t="s">
        <v>1769</v>
      </c>
      <c r="H5" t="s">
        <v>1770</v>
      </c>
      <c r="J5" t="s">
        <v>2152</v>
      </c>
      <c r="K5" t="s">
        <v>2153</v>
      </c>
      <c r="M5" s="12">
        <v>46143</v>
      </c>
    </row>
    <row r="6" spans="1:16">
      <c r="A6" t="s">
        <v>63</v>
      </c>
      <c r="B6" t="s">
        <v>64</v>
      </c>
      <c r="D6" t="s">
        <v>726</v>
      </c>
      <c r="E6" t="s">
        <v>727</v>
      </c>
      <c r="G6" t="s">
        <v>1771</v>
      </c>
      <c r="H6" t="s">
        <v>1772</v>
      </c>
      <c r="J6" t="s">
        <v>2154</v>
      </c>
      <c r="K6" t="s">
        <v>2155</v>
      </c>
      <c r="M6" s="12">
        <v>46174</v>
      </c>
    </row>
    <row r="7" spans="1:16">
      <c r="A7" t="s">
        <v>65</v>
      </c>
      <c r="B7" t="s">
        <v>66</v>
      </c>
      <c r="D7" t="s">
        <v>728</v>
      </c>
      <c r="E7" t="s">
        <v>729</v>
      </c>
      <c r="G7" t="s">
        <v>1773</v>
      </c>
      <c r="H7" t="s">
        <v>1774</v>
      </c>
      <c r="J7" t="s">
        <v>2156</v>
      </c>
      <c r="K7" t="s">
        <v>2157</v>
      </c>
      <c r="M7" s="12">
        <v>46204</v>
      </c>
    </row>
    <row r="8" spans="1:16">
      <c r="A8" t="s">
        <v>67</v>
      </c>
      <c r="B8" t="s">
        <v>68</v>
      </c>
      <c r="D8" t="s">
        <v>730</v>
      </c>
      <c r="E8" t="s">
        <v>731</v>
      </c>
      <c r="G8" t="s">
        <v>1775</v>
      </c>
      <c r="H8" t="s">
        <v>1776</v>
      </c>
      <c r="J8" t="s">
        <v>2158</v>
      </c>
      <c r="K8" t="s">
        <v>2159</v>
      </c>
      <c r="M8" s="12">
        <v>46235</v>
      </c>
    </row>
    <row r="9" spans="1:16">
      <c r="A9" t="s">
        <v>69</v>
      </c>
      <c r="B9" t="s">
        <v>70</v>
      </c>
      <c r="D9" t="s">
        <v>732</v>
      </c>
      <c r="E9" t="s">
        <v>733</v>
      </c>
      <c r="G9" t="s">
        <v>1777</v>
      </c>
      <c r="H9" t="s">
        <v>1778</v>
      </c>
      <c r="J9" t="s">
        <v>2160</v>
      </c>
      <c r="K9" t="s">
        <v>2161</v>
      </c>
      <c r="M9" s="12">
        <v>46266</v>
      </c>
    </row>
    <row r="10" spans="1:16">
      <c r="A10" t="s">
        <v>71</v>
      </c>
      <c r="B10" t="s">
        <v>72</v>
      </c>
      <c r="D10" t="s">
        <v>734</v>
      </c>
      <c r="E10" t="s">
        <v>735</v>
      </c>
      <c r="G10" t="s">
        <v>1779</v>
      </c>
      <c r="H10" t="s">
        <v>1780</v>
      </c>
      <c r="J10" t="s">
        <v>2162</v>
      </c>
      <c r="K10" t="s">
        <v>2163</v>
      </c>
      <c r="M10" s="12">
        <v>46296</v>
      </c>
    </row>
    <row r="11" spans="1:16">
      <c r="A11" t="s">
        <v>73</v>
      </c>
      <c r="B11" t="s">
        <v>74</v>
      </c>
      <c r="D11" t="s">
        <v>736</v>
      </c>
      <c r="E11" t="s">
        <v>737</v>
      </c>
      <c r="G11" t="s">
        <v>1781</v>
      </c>
      <c r="H11" t="s">
        <v>1782</v>
      </c>
      <c r="J11" t="s">
        <v>2164</v>
      </c>
      <c r="K11" t="s">
        <v>2165</v>
      </c>
      <c r="M11" s="12">
        <v>46327</v>
      </c>
    </row>
    <row r="12" spans="1:16">
      <c r="A12" t="s">
        <v>75</v>
      </c>
      <c r="B12" t="s">
        <v>76</v>
      </c>
      <c r="D12" t="s">
        <v>738</v>
      </c>
      <c r="E12" t="s">
        <v>739</v>
      </c>
      <c r="G12" t="s">
        <v>1783</v>
      </c>
      <c r="H12" t="s">
        <v>1784</v>
      </c>
      <c r="J12" t="s">
        <v>2166</v>
      </c>
      <c r="K12" t="s">
        <v>2167</v>
      </c>
      <c r="M12" s="12">
        <v>46357</v>
      </c>
    </row>
    <row r="13" spans="1:16">
      <c r="A13" t="s">
        <v>77</v>
      </c>
      <c r="B13" t="s">
        <v>78</v>
      </c>
      <c r="D13" t="s">
        <v>740</v>
      </c>
      <c r="E13" t="s">
        <v>741</v>
      </c>
      <c r="G13" t="s">
        <v>1785</v>
      </c>
      <c r="H13" t="s">
        <v>1786</v>
      </c>
      <c r="J13" t="s">
        <v>2168</v>
      </c>
      <c r="K13" t="s">
        <v>2169</v>
      </c>
      <c r="M13" s="12">
        <v>46388</v>
      </c>
    </row>
    <row r="14" spans="1:16">
      <c r="A14" t="s">
        <v>79</v>
      </c>
      <c r="B14" t="s">
        <v>80</v>
      </c>
      <c r="D14" t="s">
        <v>742</v>
      </c>
      <c r="E14" t="s">
        <v>743</v>
      </c>
      <c r="G14" t="s">
        <v>1787</v>
      </c>
      <c r="H14" t="s">
        <v>1788</v>
      </c>
      <c r="J14" t="s">
        <v>2170</v>
      </c>
      <c r="K14" t="s">
        <v>2171</v>
      </c>
      <c r="M14" s="12">
        <v>46419</v>
      </c>
    </row>
    <row r="15" spans="1:16">
      <c r="A15" t="s">
        <v>81</v>
      </c>
      <c r="B15" t="s">
        <v>82</v>
      </c>
      <c r="D15" t="s">
        <v>744</v>
      </c>
      <c r="E15" t="s">
        <v>745</v>
      </c>
      <c r="G15" t="s">
        <v>1789</v>
      </c>
      <c r="H15" t="s">
        <v>1790</v>
      </c>
      <c r="J15" t="s">
        <v>2172</v>
      </c>
      <c r="K15" t="s">
        <v>2173</v>
      </c>
      <c r="M15" s="12">
        <v>46447</v>
      </c>
    </row>
    <row r="16" spans="1:16">
      <c r="A16" t="s">
        <v>83</v>
      </c>
      <c r="B16" t="s">
        <v>84</v>
      </c>
      <c r="D16" t="s">
        <v>746</v>
      </c>
      <c r="E16" t="s">
        <v>747</v>
      </c>
      <c r="G16" t="s">
        <v>1791</v>
      </c>
      <c r="H16" t="s">
        <v>1792</v>
      </c>
      <c r="J16" t="s">
        <v>2174</v>
      </c>
      <c r="K16" t="s">
        <v>2175</v>
      </c>
      <c r="M16" s="12">
        <v>46478</v>
      </c>
    </row>
    <row r="17" spans="1:13">
      <c r="A17" t="s">
        <v>85</v>
      </c>
      <c r="B17" t="s">
        <v>86</v>
      </c>
      <c r="D17" t="s">
        <v>748</v>
      </c>
      <c r="E17" t="s">
        <v>749</v>
      </c>
      <c r="G17" t="s">
        <v>1793</v>
      </c>
      <c r="H17" t="s">
        <v>1794</v>
      </c>
      <c r="J17" t="s">
        <v>2176</v>
      </c>
      <c r="K17" t="s">
        <v>2177</v>
      </c>
      <c r="M17" s="12">
        <v>46508</v>
      </c>
    </row>
    <row r="18" spans="1:13">
      <c r="A18" t="s">
        <v>87</v>
      </c>
      <c r="B18" t="s">
        <v>88</v>
      </c>
      <c r="D18" t="s">
        <v>750</v>
      </c>
      <c r="E18" t="s">
        <v>751</v>
      </c>
      <c r="G18" t="s">
        <v>1795</v>
      </c>
      <c r="H18" t="s">
        <v>1796</v>
      </c>
      <c r="J18" t="s">
        <v>2178</v>
      </c>
      <c r="K18" t="s">
        <v>2179</v>
      </c>
      <c r="M18" s="12">
        <v>46539</v>
      </c>
    </row>
    <row r="19" spans="1:13">
      <c r="A19" t="s">
        <v>89</v>
      </c>
      <c r="B19" t="s">
        <v>90</v>
      </c>
      <c r="D19" t="s">
        <v>752</v>
      </c>
      <c r="E19" t="s">
        <v>753</v>
      </c>
      <c r="G19" t="s">
        <v>1797</v>
      </c>
      <c r="H19" t="s">
        <v>1798</v>
      </c>
      <c r="J19" t="s">
        <v>2180</v>
      </c>
      <c r="K19" t="s">
        <v>2181</v>
      </c>
      <c r="M19" s="12">
        <v>46569</v>
      </c>
    </row>
    <row r="20" spans="1:13">
      <c r="A20" t="s">
        <v>91</v>
      </c>
      <c r="B20" t="s">
        <v>92</v>
      </c>
      <c r="D20" t="s">
        <v>754</v>
      </c>
      <c r="E20" t="s">
        <v>755</v>
      </c>
      <c r="G20" t="s">
        <v>1799</v>
      </c>
      <c r="H20" t="s">
        <v>1800</v>
      </c>
      <c r="J20" t="s">
        <v>2182</v>
      </c>
      <c r="K20" t="s">
        <v>2183</v>
      </c>
      <c r="M20" s="12">
        <v>46600</v>
      </c>
    </row>
    <row r="21" spans="1:13">
      <c r="A21" t="s">
        <v>93</v>
      </c>
      <c r="B21" t="s">
        <v>94</v>
      </c>
      <c r="D21" t="s">
        <v>756</v>
      </c>
      <c r="E21" t="s">
        <v>757</v>
      </c>
      <c r="G21" t="s">
        <v>1801</v>
      </c>
      <c r="H21" t="s">
        <v>1802</v>
      </c>
      <c r="J21" t="s">
        <v>2184</v>
      </c>
      <c r="K21" t="s">
        <v>2185</v>
      </c>
      <c r="M21" s="12">
        <v>46631</v>
      </c>
    </row>
    <row r="22" spans="1:13">
      <c r="A22" t="s">
        <v>95</v>
      </c>
      <c r="B22" t="s">
        <v>96</v>
      </c>
      <c r="D22" t="s">
        <v>758</v>
      </c>
      <c r="E22" t="s">
        <v>759</v>
      </c>
      <c r="G22" t="s">
        <v>1803</v>
      </c>
      <c r="H22" t="s">
        <v>1804</v>
      </c>
      <c r="J22" t="s">
        <v>2186</v>
      </c>
      <c r="K22" t="s">
        <v>2187</v>
      </c>
      <c r="M22" s="12">
        <v>46661</v>
      </c>
    </row>
    <row r="23" spans="1:13">
      <c r="A23" t="s">
        <v>97</v>
      </c>
      <c r="B23" t="s">
        <v>98</v>
      </c>
      <c r="D23" t="s">
        <v>760</v>
      </c>
      <c r="E23" t="s">
        <v>761</v>
      </c>
      <c r="G23" t="s">
        <v>1805</v>
      </c>
      <c r="H23" t="s">
        <v>1806</v>
      </c>
      <c r="J23" t="s">
        <v>2188</v>
      </c>
      <c r="K23" t="s">
        <v>2189</v>
      </c>
      <c r="M23" s="12">
        <v>46692</v>
      </c>
    </row>
    <row r="24" spans="1:13">
      <c r="A24" t="s">
        <v>99</v>
      </c>
      <c r="B24" t="s">
        <v>100</v>
      </c>
      <c r="D24" t="s">
        <v>762</v>
      </c>
      <c r="E24" t="s">
        <v>763</v>
      </c>
      <c r="G24" t="s">
        <v>1807</v>
      </c>
      <c r="H24" t="s">
        <v>1808</v>
      </c>
      <c r="J24" t="s">
        <v>2190</v>
      </c>
      <c r="K24" t="s">
        <v>2191</v>
      </c>
      <c r="M24" s="12">
        <v>46722</v>
      </c>
    </row>
    <row r="25" spans="1:13">
      <c r="A25" t="s">
        <v>101</v>
      </c>
      <c r="B25" t="s">
        <v>102</v>
      </c>
      <c r="D25" t="s">
        <v>764</v>
      </c>
      <c r="E25" t="s">
        <v>765</v>
      </c>
      <c r="G25" t="s">
        <v>1809</v>
      </c>
      <c r="H25" t="s">
        <v>1810</v>
      </c>
      <c r="J25" t="s">
        <v>2192</v>
      </c>
      <c r="K25" t="s">
        <v>2193</v>
      </c>
      <c r="M25" s="12">
        <v>46753</v>
      </c>
    </row>
    <row r="26" spans="1:13">
      <c r="A26" t="s">
        <v>103</v>
      </c>
      <c r="B26" t="s">
        <v>104</v>
      </c>
      <c r="D26" t="s">
        <v>766</v>
      </c>
      <c r="E26" t="s">
        <v>767</v>
      </c>
      <c r="G26" t="s">
        <v>1811</v>
      </c>
      <c r="H26" t="s">
        <v>1812</v>
      </c>
      <c r="J26" t="s">
        <v>2194</v>
      </c>
      <c r="K26" t="s">
        <v>2195</v>
      </c>
      <c r="M26" s="12">
        <v>46784</v>
      </c>
    </row>
    <row r="27" spans="1:13">
      <c r="A27" t="s">
        <v>105</v>
      </c>
      <c r="B27" t="s">
        <v>106</v>
      </c>
      <c r="D27" t="s">
        <v>768</v>
      </c>
      <c r="E27" t="s">
        <v>769</v>
      </c>
      <c r="G27" t="s">
        <v>1813</v>
      </c>
      <c r="H27" t="s">
        <v>1814</v>
      </c>
      <c r="J27" t="s">
        <v>2196</v>
      </c>
      <c r="K27" t="s">
        <v>2197</v>
      </c>
      <c r="M27" s="12">
        <v>46813</v>
      </c>
    </row>
    <row r="28" spans="1:13">
      <c r="A28" t="s">
        <v>107</v>
      </c>
      <c r="B28" t="s">
        <v>108</v>
      </c>
      <c r="D28" t="s">
        <v>770</v>
      </c>
      <c r="E28" t="s">
        <v>771</v>
      </c>
      <c r="G28" t="s">
        <v>1815</v>
      </c>
      <c r="H28" t="s">
        <v>1816</v>
      </c>
      <c r="J28" t="s">
        <v>2198</v>
      </c>
      <c r="K28" t="s">
        <v>2199</v>
      </c>
      <c r="M28" s="12">
        <v>46844</v>
      </c>
    </row>
    <row r="29" spans="1:13">
      <c r="A29" t="s">
        <v>109</v>
      </c>
      <c r="B29" t="s">
        <v>110</v>
      </c>
      <c r="D29" t="s">
        <v>772</v>
      </c>
      <c r="E29" t="s">
        <v>773</v>
      </c>
      <c r="G29" t="s">
        <v>1817</v>
      </c>
      <c r="H29" t="s">
        <v>1818</v>
      </c>
      <c r="J29" t="s">
        <v>2200</v>
      </c>
      <c r="K29" t="s">
        <v>2201</v>
      </c>
      <c r="M29" s="12">
        <v>46874</v>
      </c>
    </row>
    <row r="30" spans="1:13">
      <c r="A30" t="s">
        <v>111</v>
      </c>
      <c r="B30" t="s">
        <v>112</v>
      </c>
      <c r="D30" t="s">
        <v>774</v>
      </c>
      <c r="E30" t="s">
        <v>775</v>
      </c>
      <c r="G30" t="s">
        <v>1819</v>
      </c>
      <c r="H30" t="s">
        <v>1820</v>
      </c>
      <c r="J30" t="s">
        <v>2202</v>
      </c>
      <c r="K30" t="s">
        <v>2203</v>
      </c>
      <c r="M30" s="12">
        <v>46905</v>
      </c>
    </row>
    <row r="31" spans="1:13">
      <c r="A31" t="s">
        <v>113</v>
      </c>
      <c r="B31" t="s">
        <v>114</v>
      </c>
      <c r="D31" t="s">
        <v>776</v>
      </c>
      <c r="E31" t="s">
        <v>777</v>
      </c>
      <c r="G31" t="s">
        <v>1821</v>
      </c>
      <c r="H31" t="s">
        <v>1822</v>
      </c>
      <c r="J31" t="s">
        <v>2204</v>
      </c>
      <c r="K31" t="s">
        <v>2205</v>
      </c>
      <c r="M31" s="12">
        <v>46935</v>
      </c>
    </row>
    <row r="32" spans="1:13">
      <c r="A32" t="s">
        <v>115</v>
      </c>
      <c r="B32" t="s">
        <v>116</v>
      </c>
      <c r="D32" t="s">
        <v>778</v>
      </c>
      <c r="E32" t="s">
        <v>779</v>
      </c>
      <c r="G32" t="s">
        <v>1823</v>
      </c>
      <c r="H32" t="s">
        <v>1824</v>
      </c>
      <c r="J32" t="s">
        <v>2206</v>
      </c>
      <c r="K32" t="s">
        <v>2207</v>
      </c>
      <c r="M32" s="12">
        <v>46966</v>
      </c>
    </row>
    <row r="33" spans="1:13">
      <c r="A33" t="s">
        <v>117</v>
      </c>
      <c r="B33" t="s">
        <v>118</v>
      </c>
      <c r="D33" t="s">
        <v>780</v>
      </c>
      <c r="E33" t="s">
        <v>781</v>
      </c>
      <c r="G33" t="s">
        <v>1825</v>
      </c>
      <c r="H33" t="s">
        <v>1826</v>
      </c>
      <c r="J33" t="s">
        <v>2208</v>
      </c>
      <c r="K33" t="s">
        <v>2209</v>
      </c>
      <c r="M33" s="12">
        <v>46997</v>
      </c>
    </row>
    <row r="34" spans="1:13">
      <c r="A34" t="s">
        <v>119</v>
      </c>
      <c r="B34" t="s">
        <v>120</v>
      </c>
      <c r="D34" t="s">
        <v>782</v>
      </c>
      <c r="E34" t="s">
        <v>783</v>
      </c>
      <c r="G34" t="s">
        <v>1827</v>
      </c>
      <c r="H34" t="s">
        <v>1828</v>
      </c>
      <c r="J34" t="s">
        <v>2210</v>
      </c>
      <c r="K34" t="s">
        <v>2211</v>
      </c>
      <c r="M34" s="12">
        <v>47027</v>
      </c>
    </row>
    <row r="35" spans="1:13">
      <c r="A35" t="s">
        <v>121</v>
      </c>
      <c r="B35" t="s">
        <v>122</v>
      </c>
      <c r="D35" t="s">
        <v>784</v>
      </c>
      <c r="E35" t="s">
        <v>785</v>
      </c>
      <c r="G35" t="s">
        <v>1829</v>
      </c>
      <c r="H35" t="s">
        <v>1830</v>
      </c>
      <c r="J35" t="s">
        <v>2212</v>
      </c>
      <c r="K35" t="s">
        <v>2213</v>
      </c>
      <c r="M35" s="12">
        <v>47058</v>
      </c>
    </row>
    <row r="36" spans="1:13">
      <c r="A36" t="s">
        <v>123</v>
      </c>
      <c r="B36" t="s">
        <v>124</v>
      </c>
      <c r="D36" t="s">
        <v>786</v>
      </c>
      <c r="E36" t="s">
        <v>787</v>
      </c>
      <c r="G36" t="s">
        <v>1831</v>
      </c>
      <c r="H36" t="s">
        <v>1832</v>
      </c>
      <c r="J36" t="s">
        <v>2214</v>
      </c>
      <c r="K36" t="s">
        <v>2215</v>
      </c>
      <c r="M36" s="12">
        <v>47088</v>
      </c>
    </row>
    <row r="37" spans="1:13">
      <c r="A37" t="s">
        <v>125</v>
      </c>
      <c r="B37" t="s">
        <v>126</v>
      </c>
      <c r="D37" t="s">
        <v>788</v>
      </c>
      <c r="E37" t="s">
        <v>789</v>
      </c>
      <c r="G37" t="s">
        <v>1833</v>
      </c>
      <c r="H37" t="s">
        <v>1834</v>
      </c>
      <c r="J37" t="s">
        <v>2216</v>
      </c>
      <c r="K37" t="s">
        <v>2217</v>
      </c>
      <c r="M37" s="12">
        <v>47119</v>
      </c>
    </row>
    <row r="38" spans="1:13">
      <c r="A38" t="s">
        <v>127</v>
      </c>
      <c r="B38" t="s">
        <v>128</v>
      </c>
      <c r="D38" t="s">
        <v>790</v>
      </c>
      <c r="E38" t="s">
        <v>791</v>
      </c>
      <c r="G38" t="s">
        <v>1835</v>
      </c>
      <c r="H38" t="s">
        <v>1836</v>
      </c>
      <c r="J38" t="s">
        <v>2218</v>
      </c>
      <c r="K38" t="s">
        <v>2219</v>
      </c>
      <c r="M38" s="12">
        <v>47150</v>
      </c>
    </row>
    <row r="39" spans="1:13">
      <c r="A39" t="s">
        <v>129</v>
      </c>
      <c r="B39" t="s">
        <v>130</v>
      </c>
      <c r="D39" t="s">
        <v>792</v>
      </c>
      <c r="E39" t="s">
        <v>793</v>
      </c>
      <c r="G39" t="s">
        <v>1837</v>
      </c>
      <c r="H39" t="s">
        <v>1838</v>
      </c>
      <c r="J39" t="s">
        <v>2220</v>
      </c>
      <c r="K39" t="s">
        <v>2221</v>
      </c>
      <c r="M39" s="12">
        <v>47178</v>
      </c>
    </row>
    <row r="40" spans="1:13">
      <c r="A40" t="s">
        <v>131</v>
      </c>
      <c r="B40" t="s">
        <v>132</v>
      </c>
      <c r="D40" t="s">
        <v>794</v>
      </c>
      <c r="E40" t="s">
        <v>795</v>
      </c>
      <c r="G40" t="s">
        <v>1839</v>
      </c>
      <c r="H40" t="s">
        <v>1840</v>
      </c>
      <c r="J40" t="s">
        <v>2222</v>
      </c>
      <c r="K40" t="s">
        <v>2223</v>
      </c>
      <c r="M40" s="12">
        <v>47209</v>
      </c>
    </row>
    <row r="41" spans="1:13">
      <c r="A41" t="s">
        <v>133</v>
      </c>
      <c r="B41" t="s">
        <v>134</v>
      </c>
      <c r="D41" t="s">
        <v>796</v>
      </c>
      <c r="E41" t="s">
        <v>797</v>
      </c>
      <c r="G41" t="s">
        <v>1841</v>
      </c>
      <c r="H41" t="s">
        <v>1842</v>
      </c>
      <c r="J41" t="s">
        <v>2224</v>
      </c>
      <c r="K41" t="s">
        <v>2225</v>
      </c>
      <c r="M41" s="12">
        <v>47239</v>
      </c>
    </row>
    <row r="42" spans="1:13">
      <c r="A42" t="s">
        <v>135</v>
      </c>
      <c r="B42" t="s">
        <v>136</v>
      </c>
      <c r="D42" t="s">
        <v>798</v>
      </c>
      <c r="E42" t="s">
        <v>799</v>
      </c>
      <c r="G42" t="s">
        <v>1843</v>
      </c>
      <c r="H42" t="s">
        <v>1844</v>
      </c>
      <c r="J42" t="s">
        <v>2226</v>
      </c>
      <c r="K42" t="s">
        <v>2227</v>
      </c>
      <c r="M42" s="12">
        <v>47270</v>
      </c>
    </row>
    <row r="43" spans="1:13">
      <c r="A43" t="s">
        <v>137</v>
      </c>
      <c r="B43" t="s">
        <v>138</v>
      </c>
      <c r="D43" t="s">
        <v>800</v>
      </c>
      <c r="E43" t="s">
        <v>801</v>
      </c>
      <c r="G43" t="s">
        <v>1845</v>
      </c>
      <c r="H43" t="s">
        <v>1846</v>
      </c>
      <c r="J43" t="s">
        <v>2228</v>
      </c>
      <c r="K43" t="s">
        <v>2229</v>
      </c>
      <c r="M43" s="12">
        <v>47300</v>
      </c>
    </row>
    <row r="44" spans="1:13">
      <c r="A44" t="s">
        <v>139</v>
      </c>
      <c r="B44" t="s">
        <v>140</v>
      </c>
      <c r="D44" t="s">
        <v>802</v>
      </c>
      <c r="E44" t="s">
        <v>803</v>
      </c>
      <c r="G44" t="s">
        <v>1847</v>
      </c>
      <c r="H44" t="s">
        <v>1848</v>
      </c>
      <c r="J44" t="s">
        <v>2230</v>
      </c>
      <c r="K44" t="s">
        <v>2231</v>
      </c>
      <c r="M44" s="12">
        <v>47331</v>
      </c>
    </row>
    <row r="45" spans="1:13">
      <c r="A45" t="s">
        <v>141</v>
      </c>
      <c r="B45" t="s">
        <v>142</v>
      </c>
      <c r="D45" t="s">
        <v>804</v>
      </c>
      <c r="E45" t="s">
        <v>805</v>
      </c>
      <c r="G45" t="s">
        <v>1849</v>
      </c>
      <c r="H45" t="s">
        <v>1850</v>
      </c>
      <c r="J45" t="s">
        <v>2232</v>
      </c>
      <c r="K45" t="s">
        <v>2233</v>
      </c>
      <c r="M45" s="12">
        <v>47362</v>
      </c>
    </row>
    <row r="46" spans="1:13">
      <c r="A46" t="s">
        <v>143</v>
      </c>
      <c r="B46" t="s">
        <v>144</v>
      </c>
      <c r="D46" t="s">
        <v>806</v>
      </c>
      <c r="E46" t="s">
        <v>807</v>
      </c>
      <c r="G46" t="s">
        <v>1851</v>
      </c>
      <c r="H46" t="s">
        <v>1852</v>
      </c>
      <c r="J46" t="s">
        <v>2234</v>
      </c>
      <c r="K46" t="s">
        <v>2235</v>
      </c>
      <c r="M46" s="12">
        <v>47392</v>
      </c>
    </row>
    <row r="47" spans="1:13">
      <c r="A47" t="s">
        <v>145</v>
      </c>
      <c r="B47" t="s">
        <v>146</v>
      </c>
      <c r="D47" t="s">
        <v>808</v>
      </c>
      <c r="E47" t="s">
        <v>809</v>
      </c>
      <c r="G47" t="s">
        <v>1853</v>
      </c>
      <c r="H47" t="s">
        <v>1854</v>
      </c>
      <c r="J47" t="s">
        <v>2236</v>
      </c>
      <c r="K47" t="s">
        <v>2237</v>
      </c>
      <c r="M47" s="12">
        <v>47423</v>
      </c>
    </row>
    <row r="48" spans="1:13">
      <c r="A48" t="s">
        <v>147</v>
      </c>
      <c r="B48" t="s">
        <v>148</v>
      </c>
      <c r="D48" t="s">
        <v>810</v>
      </c>
      <c r="E48" t="s">
        <v>811</v>
      </c>
      <c r="G48" t="s">
        <v>1855</v>
      </c>
      <c r="H48" t="s">
        <v>1856</v>
      </c>
      <c r="J48" t="s">
        <v>2238</v>
      </c>
      <c r="K48" t="s">
        <v>2239</v>
      </c>
      <c r="M48" s="12">
        <v>47453</v>
      </c>
    </row>
    <row r="49" spans="1:13">
      <c r="A49" t="s">
        <v>149</v>
      </c>
      <c r="B49" t="s">
        <v>150</v>
      </c>
      <c r="D49" t="s">
        <v>812</v>
      </c>
      <c r="E49" t="s">
        <v>813</v>
      </c>
      <c r="G49" t="s">
        <v>1857</v>
      </c>
      <c r="H49" t="s">
        <v>1858</v>
      </c>
      <c r="J49" t="s">
        <v>2240</v>
      </c>
      <c r="K49" t="s">
        <v>2241</v>
      </c>
      <c r="M49" s="12">
        <v>47484</v>
      </c>
    </row>
    <row r="50" spans="1:13">
      <c r="A50" t="s">
        <v>151</v>
      </c>
      <c r="B50" t="s">
        <v>152</v>
      </c>
      <c r="D50" t="s">
        <v>814</v>
      </c>
      <c r="E50" t="s">
        <v>815</v>
      </c>
      <c r="G50" t="s">
        <v>1859</v>
      </c>
      <c r="H50" t="s">
        <v>1860</v>
      </c>
      <c r="J50" t="s">
        <v>2242</v>
      </c>
      <c r="K50" t="s">
        <v>2243</v>
      </c>
      <c r="M50" s="12">
        <v>47515</v>
      </c>
    </row>
    <row r="51" spans="1:13">
      <c r="A51" t="s">
        <v>153</v>
      </c>
      <c r="B51" t="s">
        <v>154</v>
      </c>
      <c r="D51" t="s">
        <v>816</v>
      </c>
      <c r="E51" t="s">
        <v>817</v>
      </c>
      <c r="G51" t="s">
        <v>1861</v>
      </c>
      <c r="H51" t="s">
        <v>1862</v>
      </c>
      <c r="J51" t="s">
        <v>2244</v>
      </c>
      <c r="K51" t="s">
        <v>2245</v>
      </c>
      <c r="M51" s="12">
        <v>47543</v>
      </c>
    </row>
    <row r="52" spans="1:13">
      <c r="A52" t="s">
        <v>155</v>
      </c>
      <c r="B52" t="s">
        <v>156</v>
      </c>
      <c r="D52" t="s">
        <v>818</v>
      </c>
      <c r="E52" t="s">
        <v>819</v>
      </c>
      <c r="G52" t="s">
        <v>1863</v>
      </c>
      <c r="H52" t="s">
        <v>1864</v>
      </c>
      <c r="J52" t="s">
        <v>2246</v>
      </c>
      <c r="K52" t="s">
        <v>2247</v>
      </c>
      <c r="M52" s="12">
        <v>47574</v>
      </c>
    </row>
    <row r="53" spans="1:13">
      <c r="A53" t="s">
        <v>157</v>
      </c>
      <c r="B53" t="s">
        <v>158</v>
      </c>
      <c r="D53" t="s">
        <v>820</v>
      </c>
      <c r="E53" t="s">
        <v>821</v>
      </c>
      <c r="G53" t="s">
        <v>1865</v>
      </c>
      <c r="H53" t="s">
        <v>1866</v>
      </c>
      <c r="J53" t="s">
        <v>2248</v>
      </c>
      <c r="K53" t="s">
        <v>2249</v>
      </c>
      <c r="M53" s="12">
        <v>47604</v>
      </c>
    </row>
    <row r="54" spans="1:13">
      <c r="A54" t="s">
        <v>159</v>
      </c>
      <c r="B54" t="s">
        <v>160</v>
      </c>
      <c r="D54" t="s">
        <v>822</v>
      </c>
      <c r="E54" t="s">
        <v>823</v>
      </c>
      <c r="G54" t="s">
        <v>1867</v>
      </c>
      <c r="H54" t="s">
        <v>1868</v>
      </c>
      <c r="J54" t="s">
        <v>2250</v>
      </c>
      <c r="K54" t="s">
        <v>2251</v>
      </c>
      <c r="M54" s="12">
        <v>47635</v>
      </c>
    </row>
    <row r="55" spans="1:13">
      <c r="A55" t="s">
        <v>161</v>
      </c>
      <c r="B55" t="s">
        <v>162</v>
      </c>
      <c r="D55" t="s">
        <v>824</v>
      </c>
      <c r="E55" t="s">
        <v>825</v>
      </c>
      <c r="G55" t="s">
        <v>1869</v>
      </c>
      <c r="H55" t="s">
        <v>1870</v>
      </c>
      <c r="J55" t="s">
        <v>2252</v>
      </c>
      <c r="K55" t="s">
        <v>2253</v>
      </c>
      <c r="M55" s="12">
        <v>47665</v>
      </c>
    </row>
    <row r="56" spans="1:13">
      <c r="A56" t="s">
        <v>163</v>
      </c>
      <c r="B56" t="s">
        <v>164</v>
      </c>
      <c r="D56" t="s">
        <v>826</v>
      </c>
      <c r="E56" t="s">
        <v>827</v>
      </c>
      <c r="G56" t="s">
        <v>1871</v>
      </c>
      <c r="H56" t="s">
        <v>1872</v>
      </c>
      <c r="J56" t="s">
        <v>2254</v>
      </c>
      <c r="K56" t="s">
        <v>2255</v>
      </c>
      <c r="M56" s="12">
        <v>47696</v>
      </c>
    </row>
    <row r="57" spans="1:13">
      <c r="A57" t="s">
        <v>165</v>
      </c>
      <c r="B57" t="s">
        <v>166</v>
      </c>
      <c r="D57" t="s">
        <v>828</v>
      </c>
      <c r="E57" t="s">
        <v>829</v>
      </c>
      <c r="G57" t="s">
        <v>1873</v>
      </c>
      <c r="H57" t="s">
        <v>1874</v>
      </c>
      <c r="J57" t="s">
        <v>2256</v>
      </c>
      <c r="K57" t="s">
        <v>2257</v>
      </c>
      <c r="M57" s="12">
        <v>47727</v>
      </c>
    </row>
    <row r="58" spans="1:13">
      <c r="A58" t="s">
        <v>167</v>
      </c>
      <c r="B58" t="s">
        <v>168</v>
      </c>
      <c r="D58" t="s">
        <v>830</v>
      </c>
      <c r="E58" t="s">
        <v>831</v>
      </c>
      <c r="G58" t="s">
        <v>1875</v>
      </c>
      <c r="H58" t="s">
        <v>1876</v>
      </c>
      <c r="J58" t="s">
        <v>2258</v>
      </c>
      <c r="K58" t="s">
        <v>2259</v>
      </c>
      <c r="M58" s="12">
        <v>47757</v>
      </c>
    </row>
    <row r="59" spans="1:13">
      <c r="A59" t="s">
        <v>169</v>
      </c>
      <c r="B59" t="s">
        <v>170</v>
      </c>
      <c r="D59" t="s">
        <v>832</v>
      </c>
      <c r="E59" t="s">
        <v>833</v>
      </c>
      <c r="G59" t="s">
        <v>1877</v>
      </c>
      <c r="H59" t="s">
        <v>1878</v>
      </c>
      <c r="J59" t="s">
        <v>2260</v>
      </c>
      <c r="K59" t="s">
        <v>2261</v>
      </c>
      <c r="M59" s="12">
        <v>47788</v>
      </c>
    </row>
    <row r="60" spans="1:13">
      <c r="A60" t="s">
        <v>171</v>
      </c>
      <c r="B60" t="s">
        <v>172</v>
      </c>
      <c r="D60" t="s">
        <v>834</v>
      </c>
      <c r="E60" t="s">
        <v>835</v>
      </c>
      <c r="G60" t="s">
        <v>1879</v>
      </c>
      <c r="H60" t="s">
        <v>1880</v>
      </c>
      <c r="J60" t="s">
        <v>2262</v>
      </c>
      <c r="K60" t="s">
        <v>2263</v>
      </c>
      <c r="M60" s="12">
        <v>47818</v>
      </c>
    </row>
    <row r="61" spans="1:13">
      <c r="A61" t="s">
        <v>173</v>
      </c>
      <c r="B61" t="s">
        <v>174</v>
      </c>
      <c r="D61" t="s">
        <v>836</v>
      </c>
      <c r="E61" t="s">
        <v>837</v>
      </c>
      <c r="G61" t="s">
        <v>1881</v>
      </c>
      <c r="H61" t="s">
        <v>1882</v>
      </c>
      <c r="J61" t="s">
        <v>2264</v>
      </c>
      <c r="K61" t="s">
        <v>2265</v>
      </c>
    </row>
    <row r="62" spans="1:13">
      <c r="A62" t="s">
        <v>175</v>
      </c>
      <c r="B62" t="s">
        <v>176</v>
      </c>
      <c r="D62" t="s">
        <v>838</v>
      </c>
      <c r="E62" t="s">
        <v>839</v>
      </c>
      <c r="G62" t="s">
        <v>1883</v>
      </c>
      <c r="H62" t="s">
        <v>1884</v>
      </c>
      <c r="J62" t="s">
        <v>2266</v>
      </c>
      <c r="K62" t="s">
        <v>2267</v>
      </c>
    </row>
    <row r="63" spans="1:13">
      <c r="A63" t="s">
        <v>177</v>
      </c>
      <c r="B63" t="s">
        <v>178</v>
      </c>
      <c r="D63" t="s">
        <v>840</v>
      </c>
      <c r="E63" t="s">
        <v>841</v>
      </c>
      <c r="G63" t="s">
        <v>1885</v>
      </c>
      <c r="H63" t="s">
        <v>1886</v>
      </c>
      <c r="J63" t="s">
        <v>2268</v>
      </c>
      <c r="K63" t="s">
        <v>2269</v>
      </c>
    </row>
    <row r="64" spans="1:13">
      <c r="A64" t="s">
        <v>179</v>
      </c>
      <c r="B64" t="s">
        <v>180</v>
      </c>
      <c r="D64" t="s">
        <v>842</v>
      </c>
      <c r="E64" t="s">
        <v>843</v>
      </c>
      <c r="G64" t="s">
        <v>1887</v>
      </c>
      <c r="H64" t="s">
        <v>1888</v>
      </c>
      <c r="J64" t="s">
        <v>2270</v>
      </c>
      <c r="K64" t="s">
        <v>2271</v>
      </c>
    </row>
    <row r="65" spans="1:11">
      <c r="A65" t="s">
        <v>181</v>
      </c>
      <c r="B65" t="s">
        <v>182</v>
      </c>
      <c r="D65" t="s">
        <v>844</v>
      </c>
      <c r="E65" t="s">
        <v>845</v>
      </c>
      <c r="G65" t="s">
        <v>1889</v>
      </c>
      <c r="H65" t="s">
        <v>1890</v>
      </c>
      <c r="J65" t="s">
        <v>2272</v>
      </c>
      <c r="K65" t="s">
        <v>2273</v>
      </c>
    </row>
    <row r="66" spans="1:11">
      <c r="A66" t="s">
        <v>183</v>
      </c>
      <c r="B66" t="s">
        <v>184</v>
      </c>
      <c r="D66" t="s">
        <v>846</v>
      </c>
      <c r="E66" t="s">
        <v>847</v>
      </c>
      <c r="G66" t="s">
        <v>1891</v>
      </c>
      <c r="H66" t="s">
        <v>1892</v>
      </c>
      <c r="J66" t="s">
        <v>2274</v>
      </c>
      <c r="K66" t="s">
        <v>2275</v>
      </c>
    </row>
    <row r="67" spans="1:11">
      <c r="A67" t="s">
        <v>185</v>
      </c>
      <c r="B67" t="s">
        <v>186</v>
      </c>
      <c r="D67" t="s">
        <v>848</v>
      </c>
      <c r="E67" t="s">
        <v>849</v>
      </c>
      <c r="G67" t="s">
        <v>1893</v>
      </c>
      <c r="H67" t="s">
        <v>1894</v>
      </c>
      <c r="J67" t="s">
        <v>2276</v>
      </c>
      <c r="K67" t="s">
        <v>2277</v>
      </c>
    </row>
    <row r="68" spans="1:11">
      <c r="A68" t="s">
        <v>187</v>
      </c>
      <c r="B68" t="s">
        <v>188</v>
      </c>
      <c r="D68" t="s">
        <v>850</v>
      </c>
      <c r="E68" t="s">
        <v>851</v>
      </c>
      <c r="G68" t="s">
        <v>1895</v>
      </c>
      <c r="H68" t="s">
        <v>1896</v>
      </c>
      <c r="J68" t="s">
        <v>2278</v>
      </c>
      <c r="K68" t="s">
        <v>2279</v>
      </c>
    </row>
    <row r="69" spans="1:11">
      <c r="A69" t="s">
        <v>189</v>
      </c>
      <c r="B69" t="s">
        <v>190</v>
      </c>
      <c r="D69" t="s">
        <v>852</v>
      </c>
      <c r="E69" t="s">
        <v>853</v>
      </c>
      <c r="G69" t="s">
        <v>1897</v>
      </c>
      <c r="H69" t="s">
        <v>1898</v>
      </c>
      <c r="J69" t="s">
        <v>2280</v>
      </c>
      <c r="K69" t="s">
        <v>2281</v>
      </c>
    </row>
    <row r="70" spans="1:11">
      <c r="A70" t="s">
        <v>191</v>
      </c>
      <c r="B70" t="s">
        <v>192</v>
      </c>
      <c r="D70" t="s">
        <v>854</v>
      </c>
      <c r="E70" t="s">
        <v>855</v>
      </c>
      <c r="G70" t="s">
        <v>1899</v>
      </c>
      <c r="H70" t="s">
        <v>1900</v>
      </c>
      <c r="J70" t="s">
        <v>2282</v>
      </c>
      <c r="K70" t="s">
        <v>2283</v>
      </c>
    </row>
    <row r="71" spans="1:11">
      <c r="A71" t="s">
        <v>193</v>
      </c>
      <c r="B71" t="s">
        <v>194</v>
      </c>
      <c r="D71" t="s">
        <v>856</v>
      </c>
      <c r="E71" t="s">
        <v>857</v>
      </c>
      <c r="G71" t="s">
        <v>1901</v>
      </c>
      <c r="H71" t="s">
        <v>1902</v>
      </c>
      <c r="J71" t="s">
        <v>2284</v>
      </c>
      <c r="K71" t="s">
        <v>2285</v>
      </c>
    </row>
    <row r="72" spans="1:11">
      <c r="A72" t="s">
        <v>195</v>
      </c>
      <c r="B72" t="s">
        <v>196</v>
      </c>
      <c r="D72" t="s">
        <v>858</v>
      </c>
      <c r="E72" t="s">
        <v>859</v>
      </c>
      <c r="G72" t="s">
        <v>1903</v>
      </c>
      <c r="H72" t="s">
        <v>1904</v>
      </c>
      <c r="J72" t="s">
        <v>2286</v>
      </c>
      <c r="K72" t="s">
        <v>2287</v>
      </c>
    </row>
    <row r="73" spans="1:11">
      <c r="A73" t="s">
        <v>197</v>
      </c>
      <c r="B73" t="s">
        <v>198</v>
      </c>
      <c r="D73" t="s">
        <v>860</v>
      </c>
      <c r="E73" t="s">
        <v>861</v>
      </c>
      <c r="G73" t="s">
        <v>1905</v>
      </c>
      <c r="H73" t="s">
        <v>1906</v>
      </c>
      <c r="J73" t="s">
        <v>2288</v>
      </c>
      <c r="K73" t="s">
        <v>2289</v>
      </c>
    </row>
    <row r="74" spans="1:11">
      <c r="A74" t="s">
        <v>199</v>
      </c>
      <c r="B74" t="s">
        <v>200</v>
      </c>
      <c r="D74" t="s">
        <v>862</v>
      </c>
      <c r="E74" t="s">
        <v>863</v>
      </c>
      <c r="G74" t="s">
        <v>1907</v>
      </c>
      <c r="H74" t="s">
        <v>1908</v>
      </c>
      <c r="J74" t="s">
        <v>2290</v>
      </c>
      <c r="K74" t="s">
        <v>2291</v>
      </c>
    </row>
    <row r="75" spans="1:11">
      <c r="A75" t="s">
        <v>201</v>
      </c>
      <c r="B75" t="s">
        <v>202</v>
      </c>
      <c r="D75" t="s">
        <v>864</v>
      </c>
      <c r="E75" t="s">
        <v>865</v>
      </c>
      <c r="G75" t="s">
        <v>1909</v>
      </c>
      <c r="H75" t="s">
        <v>1910</v>
      </c>
      <c r="J75" t="s">
        <v>2292</v>
      </c>
      <c r="K75" t="s">
        <v>2293</v>
      </c>
    </row>
    <row r="76" spans="1:11">
      <c r="A76" t="s">
        <v>203</v>
      </c>
      <c r="B76" t="s">
        <v>204</v>
      </c>
      <c r="D76" t="s">
        <v>866</v>
      </c>
      <c r="E76" t="s">
        <v>867</v>
      </c>
      <c r="G76" t="s">
        <v>1911</v>
      </c>
      <c r="H76" t="s">
        <v>1912</v>
      </c>
      <c r="J76" t="s">
        <v>2294</v>
      </c>
      <c r="K76" t="s">
        <v>2295</v>
      </c>
    </row>
    <row r="77" spans="1:11">
      <c r="A77" t="s">
        <v>205</v>
      </c>
      <c r="B77" t="s">
        <v>206</v>
      </c>
      <c r="D77" t="s">
        <v>868</v>
      </c>
      <c r="E77" t="s">
        <v>869</v>
      </c>
      <c r="G77" t="s">
        <v>1913</v>
      </c>
      <c r="H77" t="s">
        <v>1914</v>
      </c>
      <c r="J77" t="s">
        <v>2296</v>
      </c>
      <c r="K77" t="s">
        <v>2297</v>
      </c>
    </row>
    <row r="78" spans="1:11">
      <c r="A78" t="s">
        <v>207</v>
      </c>
      <c r="B78" t="s">
        <v>208</v>
      </c>
      <c r="D78" t="s">
        <v>870</v>
      </c>
      <c r="E78" t="s">
        <v>871</v>
      </c>
      <c r="G78" t="s">
        <v>1915</v>
      </c>
      <c r="H78" t="s">
        <v>1916</v>
      </c>
      <c r="J78" t="s">
        <v>2298</v>
      </c>
      <c r="K78" t="s">
        <v>2299</v>
      </c>
    </row>
    <row r="79" spans="1:11">
      <c r="A79" t="s">
        <v>209</v>
      </c>
      <c r="B79" t="s">
        <v>210</v>
      </c>
      <c r="D79" t="s">
        <v>872</v>
      </c>
      <c r="E79" t="s">
        <v>873</v>
      </c>
      <c r="G79" t="s">
        <v>1917</v>
      </c>
      <c r="H79" t="s">
        <v>1918</v>
      </c>
      <c r="J79" t="s">
        <v>2300</v>
      </c>
      <c r="K79" t="s">
        <v>2301</v>
      </c>
    </row>
    <row r="80" spans="1:11">
      <c r="A80" t="s">
        <v>211</v>
      </c>
      <c r="B80" t="s">
        <v>212</v>
      </c>
      <c r="D80" t="s">
        <v>874</v>
      </c>
      <c r="E80" t="s">
        <v>875</v>
      </c>
      <c r="G80" t="s">
        <v>1919</v>
      </c>
      <c r="H80" t="s">
        <v>1920</v>
      </c>
      <c r="J80" t="s">
        <v>2302</v>
      </c>
      <c r="K80" t="s">
        <v>2303</v>
      </c>
    </row>
    <row r="81" spans="1:11">
      <c r="A81" t="s">
        <v>213</v>
      </c>
      <c r="B81" t="s">
        <v>214</v>
      </c>
      <c r="D81" t="s">
        <v>876</v>
      </c>
      <c r="E81" t="s">
        <v>877</v>
      </c>
      <c r="G81" t="s">
        <v>1921</v>
      </c>
      <c r="H81" t="s">
        <v>1922</v>
      </c>
      <c r="J81" t="s">
        <v>2304</v>
      </c>
      <c r="K81" t="s">
        <v>2305</v>
      </c>
    </row>
    <row r="82" spans="1:11">
      <c r="A82" t="s">
        <v>215</v>
      </c>
      <c r="B82" t="s">
        <v>216</v>
      </c>
      <c r="D82" t="s">
        <v>878</v>
      </c>
      <c r="E82" t="s">
        <v>879</v>
      </c>
      <c r="G82" t="s">
        <v>1923</v>
      </c>
      <c r="H82" t="s">
        <v>1924</v>
      </c>
      <c r="J82" t="s">
        <v>2306</v>
      </c>
      <c r="K82" t="s">
        <v>2307</v>
      </c>
    </row>
    <row r="83" spans="1:11">
      <c r="A83" t="s">
        <v>217</v>
      </c>
      <c r="B83" t="s">
        <v>218</v>
      </c>
      <c r="D83" t="s">
        <v>880</v>
      </c>
      <c r="E83" t="s">
        <v>881</v>
      </c>
      <c r="G83" t="s">
        <v>1925</v>
      </c>
      <c r="H83" t="s">
        <v>1926</v>
      </c>
      <c r="J83" t="s">
        <v>2308</v>
      </c>
      <c r="K83" t="s">
        <v>2309</v>
      </c>
    </row>
    <row r="84" spans="1:11">
      <c r="A84" t="s">
        <v>219</v>
      </c>
      <c r="B84" t="s">
        <v>220</v>
      </c>
      <c r="D84" t="s">
        <v>882</v>
      </c>
      <c r="E84" t="s">
        <v>883</v>
      </c>
      <c r="G84" t="s">
        <v>1927</v>
      </c>
      <c r="H84" t="s">
        <v>1928</v>
      </c>
      <c r="J84" t="s">
        <v>2310</v>
      </c>
      <c r="K84" t="s">
        <v>2311</v>
      </c>
    </row>
    <row r="85" spans="1:11">
      <c r="A85" t="s">
        <v>221</v>
      </c>
      <c r="B85" t="s">
        <v>222</v>
      </c>
      <c r="D85" t="s">
        <v>884</v>
      </c>
      <c r="E85" t="s">
        <v>885</v>
      </c>
      <c r="G85" t="s">
        <v>1929</v>
      </c>
      <c r="H85" t="s">
        <v>1930</v>
      </c>
      <c r="J85" t="s">
        <v>2312</v>
      </c>
      <c r="K85" t="s">
        <v>2313</v>
      </c>
    </row>
    <row r="86" spans="1:11">
      <c r="A86" t="s">
        <v>223</v>
      </c>
      <c r="B86" t="s">
        <v>224</v>
      </c>
      <c r="D86" t="s">
        <v>886</v>
      </c>
      <c r="E86" t="s">
        <v>887</v>
      </c>
      <c r="G86" t="s">
        <v>1931</v>
      </c>
      <c r="H86" t="s">
        <v>1932</v>
      </c>
      <c r="J86" t="s">
        <v>2314</v>
      </c>
      <c r="K86" t="s">
        <v>2315</v>
      </c>
    </row>
    <row r="87" spans="1:11">
      <c r="A87" t="s">
        <v>225</v>
      </c>
      <c r="B87" t="s">
        <v>226</v>
      </c>
      <c r="D87" t="s">
        <v>888</v>
      </c>
      <c r="E87" t="s">
        <v>889</v>
      </c>
      <c r="G87" t="s">
        <v>1933</v>
      </c>
      <c r="H87" t="s">
        <v>1934</v>
      </c>
      <c r="J87" t="s">
        <v>2316</v>
      </c>
      <c r="K87" t="s">
        <v>2317</v>
      </c>
    </row>
    <row r="88" spans="1:11">
      <c r="A88" t="s">
        <v>227</v>
      </c>
      <c r="B88" t="s">
        <v>228</v>
      </c>
      <c r="D88" t="s">
        <v>890</v>
      </c>
      <c r="E88" t="s">
        <v>891</v>
      </c>
      <c r="G88" t="s">
        <v>1935</v>
      </c>
      <c r="H88" t="s">
        <v>1936</v>
      </c>
      <c r="J88" t="s">
        <v>2318</v>
      </c>
      <c r="K88" t="s">
        <v>2319</v>
      </c>
    </row>
    <row r="89" spans="1:11">
      <c r="A89" t="s">
        <v>229</v>
      </c>
      <c r="B89" t="s">
        <v>230</v>
      </c>
      <c r="D89" t="s">
        <v>892</v>
      </c>
      <c r="E89" t="s">
        <v>893</v>
      </c>
      <c r="G89" t="s">
        <v>1937</v>
      </c>
      <c r="H89" t="s">
        <v>1938</v>
      </c>
      <c r="J89" t="s">
        <v>2320</v>
      </c>
      <c r="K89" t="s">
        <v>2321</v>
      </c>
    </row>
    <row r="90" spans="1:11">
      <c r="A90" t="s">
        <v>231</v>
      </c>
      <c r="B90" t="s">
        <v>232</v>
      </c>
      <c r="D90" t="s">
        <v>894</v>
      </c>
      <c r="E90" t="s">
        <v>895</v>
      </c>
      <c r="G90" t="s">
        <v>1939</v>
      </c>
      <c r="H90" t="s">
        <v>1940</v>
      </c>
      <c r="J90" t="s">
        <v>2322</v>
      </c>
      <c r="K90" t="s">
        <v>2323</v>
      </c>
    </row>
    <row r="91" spans="1:11">
      <c r="A91" t="s">
        <v>233</v>
      </c>
      <c r="B91" t="s">
        <v>234</v>
      </c>
      <c r="D91" t="s">
        <v>896</v>
      </c>
      <c r="E91" t="s">
        <v>897</v>
      </c>
      <c r="G91" t="s">
        <v>1941</v>
      </c>
      <c r="H91" t="s">
        <v>1942</v>
      </c>
      <c r="J91" t="s">
        <v>2324</v>
      </c>
      <c r="K91" t="s">
        <v>2325</v>
      </c>
    </row>
    <row r="92" spans="1:11">
      <c r="A92" t="s">
        <v>235</v>
      </c>
      <c r="B92" t="s">
        <v>236</v>
      </c>
      <c r="D92" t="s">
        <v>898</v>
      </c>
      <c r="E92" t="s">
        <v>899</v>
      </c>
      <c r="G92" t="s">
        <v>1943</v>
      </c>
      <c r="H92" t="s">
        <v>1944</v>
      </c>
      <c r="J92" t="s">
        <v>2326</v>
      </c>
      <c r="K92" t="s">
        <v>2327</v>
      </c>
    </row>
    <row r="93" spans="1:11">
      <c r="A93" t="s">
        <v>237</v>
      </c>
      <c r="B93" t="s">
        <v>238</v>
      </c>
      <c r="D93" t="s">
        <v>900</v>
      </c>
      <c r="E93" t="s">
        <v>901</v>
      </c>
      <c r="G93" t="s">
        <v>1945</v>
      </c>
      <c r="H93" t="s">
        <v>1946</v>
      </c>
      <c r="J93" t="s">
        <v>2328</v>
      </c>
      <c r="K93" t="s">
        <v>2329</v>
      </c>
    </row>
    <row r="94" spans="1:11">
      <c r="A94" t="s">
        <v>239</v>
      </c>
      <c r="B94" t="s">
        <v>240</v>
      </c>
      <c r="D94" t="s">
        <v>902</v>
      </c>
      <c r="E94" t="s">
        <v>903</v>
      </c>
      <c r="G94" t="s">
        <v>1947</v>
      </c>
      <c r="H94" t="s">
        <v>1948</v>
      </c>
      <c r="J94" t="s">
        <v>2330</v>
      </c>
      <c r="K94" t="s">
        <v>2331</v>
      </c>
    </row>
    <row r="95" spans="1:11">
      <c r="A95" t="s">
        <v>241</v>
      </c>
      <c r="B95" t="s">
        <v>242</v>
      </c>
      <c r="D95" t="s">
        <v>904</v>
      </c>
      <c r="E95" t="s">
        <v>905</v>
      </c>
      <c r="G95" t="s">
        <v>1949</v>
      </c>
      <c r="H95" t="s">
        <v>1950</v>
      </c>
      <c r="J95" t="s">
        <v>2332</v>
      </c>
      <c r="K95" t="s">
        <v>2333</v>
      </c>
    </row>
    <row r="96" spans="1:11">
      <c r="A96" t="s">
        <v>243</v>
      </c>
      <c r="B96" t="s">
        <v>244</v>
      </c>
      <c r="D96" t="s">
        <v>906</v>
      </c>
      <c r="E96" t="s">
        <v>907</v>
      </c>
      <c r="G96" t="s">
        <v>1951</v>
      </c>
      <c r="H96" t="s">
        <v>1952</v>
      </c>
      <c r="J96" t="s">
        <v>2334</v>
      </c>
      <c r="K96" t="s">
        <v>2335</v>
      </c>
    </row>
    <row r="97" spans="1:11">
      <c r="A97" t="s">
        <v>245</v>
      </c>
      <c r="B97" t="s">
        <v>246</v>
      </c>
      <c r="D97" t="s">
        <v>908</v>
      </c>
      <c r="E97" t="s">
        <v>909</v>
      </c>
      <c r="G97" t="s">
        <v>1953</v>
      </c>
      <c r="H97" t="s">
        <v>1954</v>
      </c>
      <c r="J97" t="s">
        <v>2336</v>
      </c>
      <c r="K97" t="s">
        <v>2337</v>
      </c>
    </row>
    <row r="98" spans="1:11">
      <c r="A98" t="s">
        <v>247</v>
      </c>
      <c r="B98" t="s">
        <v>248</v>
      </c>
      <c r="D98" t="s">
        <v>910</v>
      </c>
      <c r="E98" t="s">
        <v>911</v>
      </c>
      <c r="G98" t="s">
        <v>1955</v>
      </c>
      <c r="H98" t="s">
        <v>1956</v>
      </c>
      <c r="J98" t="s">
        <v>2338</v>
      </c>
      <c r="K98" t="s">
        <v>2339</v>
      </c>
    </row>
    <row r="99" spans="1:11">
      <c r="A99" t="s">
        <v>249</v>
      </c>
      <c r="B99" t="s">
        <v>250</v>
      </c>
      <c r="D99" t="s">
        <v>912</v>
      </c>
      <c r="E99" t="s">
        <v>913</v>
      </c>
      <c r="G99" t="s">
        <v>1957</v>
      </c>
      <c r="H99" t="s">
        <v>1958</v>
      </c>
      <c r="J99" t="s">
        <v>2340</v>
      </c>
      <c r="K99" t="s">
        <v>2341</v>
      </c>
    </row>
    <row r="100" spans="1:11">
      <c r="A100" t="s">
        <v>251</v>
      </c>
      <c r="B100" t="s">
        <v>252</v>
      </c>
      <c r="D100" t="s">
        <v>914</v>
      </c>
      <c r="E100" t="s">
        <v>915</v>
      </c>
      <c r="G100" t="s">
        <v>1959</v>
      </c>
      <c r="H100" t="s">
        <v>1960</v>
      </c>
      <c r="J100" t="s">
        <v>2342</v>
      </c>
      <c r="K100" t="s">
        <v>2343</v>
      </c>
    </row>
    <row r="101" spans="1:11">
      <c r="A101" t="s">
        <v>253</v>
      </c>
      <c r="B101" t="s">
        <v>254</v>
      </c>
      <c r="D101" t="s">
        <v>916</v>
      </c>
      <c r="E101" t="s">
        <v>917</v>
      </c>
      <c r="G101" t="s">
        <v>1961</v>
      </c>
      <c r="H101" t="s">
        <v>1962</v>
      </c>
      <c r="J101" t="s">
        <v>2344</v>
      </c>
      <c r="K101" t="s">
        <v>2345</v>
      </c>
    </row>
    <row r="102" spans="1:11">
      <c r="A102" t="s">
        <v>255</v>
      </c>
      <c r="B102" t="s">
        <v>256</v>
      </c>
      <c r="D102" t="s">
        <v>918</v>
      </c>
      <c r="E102" t="s">
        <v>919</v>
      </c>
      <c r="G102" t="s">
        <v>1963</v>
      </c>
      <c r="H102" t="s">
        <v>1964</v>
      </c>
      <c r="J102" t="s">
        <v>2346</v>
      </c>
      <c r="K102" t="s">
        <v>2347</v>
      </c>
    </row>
    <row r="103" spans="1:11">
      <c r="A103" t="s">
        <v>257</v>
      </c>
      <c r="B103" t="s">
        <v>258</v>
      </c>
      <c r="D103" t="s">
        <v>920</v>
      </c>
      <c r="E103" t="s">
        <v>921</v>
      </c>
      <c r="G103" t="s">
        <v>1965</v>
      </c>
      <c r="H103" t="s">
        <v>1966</v>
      </c>
      <c r="J103" t="s">
        <v>2348</v>
      </c>
      <c r="K103" t="s">
        <v>2349</v>
      </c>
    </row>
    <row r="104" spans="1:11">
      <c r="A104" t="s">
        <v>259</v>
      </c>
      <c r="B104" t="s">
        <v>260</v>
      </c>
      <c r="D104" t="s">
        <v>922</v>
      </c>
      <c r="E104" t="s">
        <v>923</v>
      </c>
      <c r="G104" t="s">
        <v>1967</v>
      </c>
      <c r="H104" t="s">
        <v>1968</v>
      </c>
      <c r="J104" t="s">
        <v>2350</v>
      </c>
      <c r="K104" t="s">
        <v>2351</v>
      </c>
    </row>
    <row r="105" spans="1:11">
      <c r="A105" t="s">
        <v>261</v>
      </c>
      <c r="B105" t="s">
        <v>262</v>
      </c>
      <c r="D105" t="s">
        <v>924</v>
      </c>
      <c r="E105" t="s">
        <v>925</v>
      </c>
      <c r="G105" t="s">
        <v>1969</v>
      </c>
      <c r="H105" t="s">
        <v>1970</v>
      </c>
      <c r="J105" t="s">
        <v>2352</v>
      </c>
      <c r="K105" t="s">
        <v>2353</v>
      </c>
    </row>
    <row r="106" spans="1:11">
      <c r="A106" t="s">
        <v>263</v>
      </c>
      <c r="B106" t="s">
        <v>264</v>
      </c>
      <c r="D106" t="s">
        <v>926</v>
      </c>
      <c r="E106" t="s">
        <v>927</v>
      </c>
      <c r="G106" t="s">
        <v>1971</v>
      </c>
      <c r="H106" t="s">
        <v>1972</v>
      </c>
      <c r="J106" t="s">
        <v>2354</v>
      </c>
      <c r="K106" t="s">
        <v>2355</v>
      </c>
    </row>
    <row r="107" spans="1:11">
      <c r="A107" t="s">
        <v>265</v>
      </c>
      <c r="B107" t="s">
        <v>266</v>
      </c>
      <c r="D107" t="s">
        <v>928</v>
      </c>
      <c r="E107" t="s">
        <v>929</v>
      </c>
      <c r="G107" t="s">
        <v>1973</v>
      </c>
      <c r="H107" t="s">
        <v>1974</v>
      </c>
      <c r="J107" t="s">
        <v>2356</v>
      </c>
      <c r="K107" t="s">
        <v>2357</v>
      </c>
    </row>
    <row r="108" spans="1:11">
      <c r="A108" t="s">
        <v>267</v>
      </c>
      <c r="B108" t="s">
        <v>268</v>
      </c>
      <c r="D108" t="s">
        <v>930</v>
      </c>
      <c r="E108" t="s">
        <v>931</v>
      </c>
      <c r="G108" t="s">
        <v>1975</v>
      </c>
      <c r="H108" t="s">
        <v>1976</v>
      </c>
      <c r="J108" t="s">
        <v>2358</v>
      </c>
      <c r="K108" t="s">
        <v>2359</v>
      </c>
    </row>
    <row r="109" spans="1:11">
      <c r="A109" t="s">
        <v>269</v>
      </c>
      <c r="B109" t="s">
        <v>270</v>
      </c>
      <c r="D109" t="s">
        <v>932</v>
      </c>
      <c r="E109" t="s">
        <v>933</v>
      </c>
      <c r="G109" t="s">
        <v>1977</v>
      </c>
      <c r="H109" t="s">
        <v>1978</v>
      </c>
      <c r="J109" t="s">
        <v>2360</v>
      </c>
      <c r="K109" t="s">
        <v>2361</v>
      </c>
    </row>
    <row r="110" spans="1:11">
      <c r="A110" t="s">
        <v>271</v>
      </c>
      <c r="B110" t="s">
        <v>272</v>
      </c>
      <c r="D110" t="s">
        <v>934</v>
      </c>
      <c r="E110" t="s">
        <v>935</v>
      </c>
      <c r="G110" t="s">
        <v>1979</v>
      </c>
      <c r="H110" t="s">
        <v>1980</v>
      </c>
      <c r="J110" t="s">
        <v>2362</v>
      </c>
      <c r="K110" t="s">
        <v>2363</v>
      </c>
    </row>
    <row r="111" spans="1:11">
      <c r="A111" t="s">
        <v>273</v>
      </c>
      <c r="B111" t="s">
        <v>274</v>
      </c>
      <c r="D111" t="s">
        <v>936</v>
      </c>
      <c r="E111" t="s">
        <v>937</v>
      </c>
      <c r="G111" t="s">
        <v>1981</v>
      </c>
      <c r="H111" t="s">
        <v>1982</v>
      </c>
      <c r="J111" t="s">
        <v>2364</v>
      </c>
      <c r="K111" t="s">
        <v>2365</v>
      </c>
    </row>
    <row r="112" spans="1:11">
      <c r="A112" t="s">
        <v>275</v>
      </c>
      <c r="B112" t="s">
        <v>276</v>
      </c>
      <c r="D112" t="s">
        <v>938</v>
      </c>
      <c r="E112" t="s">
        <v>939</v>
      </c>
      <c r="G112" t="s">
        <v>1983</v>
      </c>
      <c r="H112" t="s">
        <v>1984</v>
      </c>
      <c r="J112" t="s">
        <v>2366</v>
      </c>
      <c r="K112" t="s">
        <v>2367</v>
      </c>
    </row>
    <row r="113" spans="1:11">
      <c r="A113" t="s">
        <v>277</v>
      </c>
      <c r="B113" t="s">
        <v>278</v>
      </c>
      <c r="D113" t="s">
        <v>940</v>
      </c>
      <c r="E113" t="s">
        <v>941</v>
      </c>
      <c r="G113" t="s">
        <v>1985</v>
      </c>
      <c r="H113" t="s">
        <v>1986</v>
      </c>
      <c r="J113" t="s">
        <v>2368</v>
      </c>
      <c r="K113" t="s">
        <v>2369</v>
      </c>
    </row>
    <row r="114" spans="1:11">
      <c r="A114" t="s">
        <v>279</v>
      </c>
      <c r="B114" t="s">
        <v>280</v>
      </c>
      <c r="D114" t="s">
        <v>942</v>
      </c>
      <c r="E114" t="s">
        <v>943</v>
      </c>
      <c r="G114" t="s">
        <v>1987</v>
      </c>
      <c r="H114" t="s">
        <v>1988</v>
      </c>
      <c r="J114" t="s">
        <v>2370</v>
      </c>
      <c r="K114" t="s">
        <v>2371</v>
      </c>
    </row>
    <row r="115" spans="1:11">
      <c r="A115" t="s">
        <v>281</v>
      </c>
      <c r="B115" t="s">
        <v>282</v>
      </c>
      <c r="D115" t="s">
        <v>944</v>
      </c>
      <c r="E115" t="s">
        <v>945</v>
      </c>
      <c r="G115" t="s">
        <v>1989</v>
      </c>
      <c r="H115" t="s">
        <v>1990</v>
      </c>
      <c r="J115" t="s">
        <v>2372</v>
      </c>
      <c r="K115" t="s">
        <v>2373</v>
      </c>
    </row>
    <row r="116" spans="1:11">
      <c r="A116" t="s">
        <v>283</v>
      </c>
      <c r="B116" t="s">
        <v>284</v>
      </c>
      <c r="D116" t="s">
        <v>946</v>
      </c>
      <c r="E116" t="s">
        <v>947</v>
      </c>
      <c r="G116" t="s">
        <v>1991</v>
      </c>
      <c r="H116" t="s">
        <v>1992</v>
      </c>
      <c r="J116" t="s">
        <v>2374</v>
      </c>
      <c r="K116" t="s">
        <v>2375</v>
      </c>
    </row>
    <row r="117" spans="1:11">
      <c r="A117" t="s">
        <v>285</v>
      </c>
      <c r="B117" t="s">
        <v>286</v>
      </c>
      <c r="D117" t="s">
        <v>948</v>
      </c>
      <c r="E117" t="s">
        <v>949</v>
      </c>
      <c r="G117" t="s">
        <v>1993</v>
      </c>
      <c r="H117" t="s">
        <v>1994</v>
      </c>
      <c r="J117" t="s">
        <v>2376</v>
      </c>
      <c r="K117" t="s">
        <v>2377</v>
      </c>
    </row>
    <row r="118" spans="1:11">
      <c r="A118" t="s">
        <v>287</v>
      </c>
      <c r="B118" t="s">
        <v>288</v>
      </c>
      <c r="D118" t="s">
        <v>950</v>
      </c>
      <c r="E118" t="s">
        <v>951</v>
      </c>
      <c r="G118" t="s">
        <v>1995</v>
      </c>
      <c r="H118" t="s">
        <v>1996</v>
      </c>
      <c r="J118" t="s">
        <v>2378</v>
      </c>
      <c r="K118" t="s">
        <v>2379</v>
      </c>
    </row>
    <row r="119" spans="1:11">
      <c r="A119" t="s">
        <v>289</v>
      </c>
      <c r="B119" t="s">
        <v>290</v>
      </c>
      <c r="D119" t="s">
        <v>952</v>
      </c>
      <c r="E119" t="s">
        <v>953</v>
      </c>
      <c r="G119" t="s">
        <v>1997</v>
      </c>
      <c r="H119" t="s">
        <v>1998</v>
      </c>
      <c r="J119" t="s">
        <v>2380</v>
      </c>
      <c r="K119" t="s">
        <v>2381</v>
      </c>
    </row>
    <row r="120" spans="1:11">
      <c r="A120" t="s">
        <v>291</v>
      </c>
      <c r="B120" t="s">
        <v>292</v>
      </c>
      <c r="D120" t="s">
        <v>954</v>
      </c>
      <c r="E120" t="s">
        <v>955</v>
      </c>
      <c r="G120" t="s">
        <v>1999</v>
      </c>
      <c r="H120" t="s">
        <v>2000</v>
      </c>
      <c r="J120" t="s">
        <v>2382</v>
      </c>
      <c r="K120" t="s">
        <v>2383</v>
      </c>
    </row>
    <row r="121" spans="1:11">
      <c r="A121" t="s">
        <v>293</v>
      </c>
      <c r="B121" t="s">
        <v>294</v>
      </c>
      <c r="D121" t="s">
        <v>956</v>
      </c>
      <c r="E121" t="s">
        <v>957</v>
      </c>
      <c r="G121" t="s">
        <v>2001</v>
      </c>
      <c r="H121" t="s">
        <v>2002</v>
      </c>
      <c r="J121" t="s">
        <v>2384</v>
      </c>
      <c r="K121" t="s">
        <v>2385</v>
      </c>
    </row>
    <row r="122" spans="1:11">
      <c r="A122" t="s">
        <v>295</v>
      </c>
      <c r="B122" t="s">
        <v>296</v>
      </c>
      <c r="D122" t="s">
        <v>958</v>
      </c>
      <c r="E122" t="s">
        <v>959</v>
      </c>
      <c r="G122" t="s">
        <v>2003</v>
      </c>
      <c r="H122" t="s">
        <v>2004</v>
      </c>
      <c r="J122" t="s">
        <v>2386</v>
      </c>
      <c r="K122" t="s">
        <v>2387</v>
      </c>
    </row>
    <row r="123" spans="1:11">
      <c r="A123" t="s">
        <v>297</v>
      </c>
      <c r="B123" t="s">
        <v>298</v>
      </c>
      <c r="D123" t="s">
        <v>960</v>
      </c>
      <c r="E123" t="s">
        <v>961</v>
      </c>
      <c r="G123" t="s">
        <v>2005</v>
      </c>
      <c r="H123" t="s">
        <v>2006</v>
      </c>
      <c r="J123" t="s">
        <v>2388</v>
      </c>
      <c r="K123" t="s">
        <v>2389</v>
      </c>
    </row>
    <row r="124" spans="1:11">
      <c r="A124" t="s">
        <v>299</v>
      </c>
      <c r="B124" t="s">
        <v>300</v>
      </c>
      <c r="D124" t="s">
        <v>962</v>
      </c>
      <c r="E124" t="s">
        <v>963</v>
      </c>
      <c r="G124" t="s">
        <v>2007</v>
      </c>
      <c r="H124" t="s">
        <v>2008</v>
      </c>
      <c r="J124" t="s">
        <v>2390</v>
      </c>
      <c r="K124" t="s">
        <v>2391</v>
      </c>
    </row>
    <row r="125" spans="1:11">
      <c r="A125" t="s">
        <v>301</v>
      </c>
      <c r="B125" t="s">
        <v>302</v>
      </c>
      <c r="D125" t="s">
        <v>964</v>
      </c>
      <c r="E125" t="s">
        <v>965</v>
      </c>
      <c r="G125" t="s">
        <v>2009</v>
      </c>
      <c r="H125" t="s">
        <v>2010</v>
      </c>
      <c r="J125" t="s">
        <v>2392</v>
      </c>
      <c r="K125" t="s">
        <v>2393</v>
      </c>
    </row>
    <row r="126" spans="1:11">
      <c r="A126" t="s">
        <v>303</v>
      </c>
      <c r="B126" t="s">
        <v>304</v>
      </c>
      <c r="D126" t="s">
        <v>966</v>
      </c>
      <c r="E126" t="s">
        <v>967</v>
      </c>
      <c r="G126" t="s">
        <v>2011</v>
      </c>
      <c r="H126" t="s">
        <v>2012</v>
      </c>
      <c r="J126" t="s">
        <v>2394</v>
      </c>
      <c r="K126" t="s">
        <v>2395</v>
      </c>
    </row>
    <row r="127" spans="1:11">
      <c r="A127" t="s">
        <v>305</v>
      </c>
      <c r="B127" t="s">
        <v>306</v>
      </c>
      <c r="D127" t="s">
        <v>968</v>
      </c>
      <c r="E127" t="s">
        <v>969</v>
      </c>
      <c r="G127" t="s">
        <v>2013</v>
      </c>
      <c r="H127" t="s">
        <v>2014</v>
      </c>
      <c r="J127" t="s">
        <v>2396</v>
      </c>
      <c r="K127" t="s">
        <v>2397</v>
      </c>
    </row>
    <row r="128" spans="1:11">
      <c r="A128" t="s">
        <v>307</v>
      </c>
      <c r="B128" t="s">
        <v>308</v>
      </c>
      <c r="D128" t="s">
        <v>970</v>
      </c>
      <c r="E128" t="s">
        <v>971</v>
      </c>
      <c r="G128" t="s">
        <v>2015</v>
      </c>
      <c r="H128" t="s">
        <v>2016</v>
      </c>
      <c r="J128" t="s">
        <v>2398</v>
      </c>
      <c r="K128" t="s">
        <v>2399</v>
      </c>
    </row>
    <row r="129" spans="1:11">
      <c r="A129" t="s">
        <v>309</v>
      </c>
      <c r="B129" t="s">
        <v>310</v>
      </c>
      <c r="D129" t="s">
        <v>972</v>
      </c>
      <c r="E129" t="s">
        <v>973</v>
      </c>
      <c r="G129" t="s">
        <v>2017</v>
      </c>
      <c r="H129" t="s">
        <v>2018</v>
      </c>
      <c r="J129" t="s">
        <v>2400</v>
      </c>
      <c r="K129" t="s">
        <v>2401</v>
      </c>
    </row>
    <row r="130" spans="1:11">
      <c r="A130" t="s">
        <v>311</v>
      </c>
      <c r="B130" t="s">
        <v>312</v>
      </c>
      <c r="D130" t="s">
        <v>974</v>
      </c>
      <c r="E130" t="s">
        <v>975</v>
      </c>
      <c r="G130" t="s">
        <v>2019</v>
      </c>
      <c r="H130" t="s">
        <v>2020</v>
      </c>
      <c r="J130" t="s">
        <v>2402</v>
      </c>
      <c r="K130" t="s">
        <v>2403</v>
      </c>
    </row>
    <row r="131" spans="1:11">
      <c r="A131" t="s">
        <v>313</v>
      </c>
      <c r="B131" t="s">
        <v>314</v>
      </c>
      <c r="D131" t="s">
        <v>976</v>
      </c>
      <c r="E131" t="s">
        <v>977</v>
      </c>
      <c r="G131" t="s">
        <v>2021</v>
      </c>
      <c r="H131" t="s">
        <v>2022</v>
      </c>
      <c r="J131" t="s">
        <v>2404</v>
      </c>
      <c r="K131" t="s">
        <v>2405</v>
      </c>
    </row>
    <row r="132" spans="1:11">
      <c r="A132" t="s">
        <v>315</v>
      </c>
      <c r="B132" t="s">
        <v>316</v>
      </c>
      <c r="D132" t="s">
        <v>978</v>
      </c>
      <c r="E132" t="s">
        <v>979</v>
      </c>
      <c r="G132" t="s">
        <v>2023</v>
      </c>
      <c r="H132" t="s">
        <v>2024</v>
      </c>
      <c r="J132" t="s">
        <v>2406</v>
      </c>
      <c r="K132" t="s">
        <v>2407</v>
      </c>
    </row>
    <row r="133" spans="1:11">
      <c r="A133" t="s">
        <v>317</v>
      </c>
      <c r="B133" t="s">
        <v>318</v>
      </c>
      <c r="D133" t="s">
        <v>980</v>
      </c>
      <c r="E133" t="s">
        <v>981</v>
      </c>
      <c r="G133" t="s">
        <v>2025</v>
      </c>
      <c r="H133" t="s">
        <v>2026</v>
      </c>
      <c r="J133" t="s">
        <v>2408</v>
      </c>
      <c r="K133" t="s">
        <v>2409</v>
      </c>
    </row>
    <row r="134" spans="1:11">
      <c r="A134" t="s">
        <v>319</v>
      </c>
      <c r="B134" t="s">
        <v>320</v>
      </c>
      <c r="D134" t="s">
        <v>982</v>
      </c>
      <c r="E134" t="s">
        <v>983</v>
      </c>
      <c r="G134" t="s">
        <v>2027</v>
      </c>
      <c r="H134" t="s">
        <v>2028</v>
      </c>
      <c r="J134" t="s">
        <v>2410</v>
      </c>
      <c r="K134" t="s">
        <v>2411</v>
      </c>
    </row>
    <row r="135" spans="1:11">
      <c r="A135" t="s">
        <v>321</v>
      </c>
      <c r="B135" t="s">
        <v>322</v>
      </c>
      <c r="D135" t="s">
        <v>984</v>
      </c>
      <c r="E135" t="s">
        <v>985</v>
      </c>
      <c r="G135" t="s">
        <v>2029</v>
      </c>
      <c r="H135" t="s">
        <v>2030</v>
      </c>
      <c r="J135" t="s">
        <v>2412</v>
      </c>
      <c r="K135" t="s">
        <v>2413</v>
      </c>
    </row>
    <row r="136" spans="1:11">
      <c r="A136" t="s">
        <v>323</v>
      </c>
      <c r="B136" t="s">
        <v>324</v>
      </c>
      <c r="D136" t="s">
        <v>986</v>
      </c>
      <c r="E136" t="s">
        <v>987</v>
      </c>
      <c r="G136" t="s">
        <v>2031</v>
      </c>
      <c r="H136" t="s">
        <v>2032</v>
      </c>
      <c r="J136" t="s">
        <v>2414</v>
      </c>
      <c r="K136" t="s">
        <v>2415</v>
      </c>
    </row>
    <row r="137" spans="1:11">
      <c r="A137" t="s">
        <v>325</v>
      </c>
      <c r="B137" t="s">
        <v>326</v>
      </c>
      <c r="D137" t="s">
        <v>988</v>
      </c>
      <c r="E137" t="s">
        <v>989</v>
      </c>
      <c r="G137" t="s">
        <v>2033</v>
      </c>
      <c r="H137" t="s">
        <v>2034</v>
      </c>
      <c r="J137" t="s">
        <v>2416</v>
      </c>
      <c r="K137" t="s">
        <v>2417</v>
      </c>
    </row>
    <row r="138" spans="1:11">
      <c r="A138" t="s">
        <v>327</v>
      </c>
      <c r="B138" t="s">
        <v>328</v>
      </c>
      <c r="D138" t="s">
        <v>990</v>
      </c>
      <c r="E138" t="s">
        <v>991</v>
      </c>
      <c r="G138" t="s">
        <v>2035</v>
      </c>
      <c r="H138" t="s">
        <v>2036</v>
      </c>
      <c r="J138" t="s">
        <v>2418</v>
      </c>
      <c r="K138" t="s">
        <v>2419</v>
      </c>
    </row>
    <row r="139" spans="1:11">
      <c r="A139" t="s">
        <v>329</v>
      </c>
      <c r="B139" t="s">
        <v>330</v>
      </c>
      <c r="D139" t="s">
        <v>992</v>
      </c>
      <c r="E139" t="s">
        <v>993</v>
      </c>
      <c r="G139" t="s">
        <v>2037</v>
      </c>
      <c r="H139" t="s">
        <v>2038</v>
      </c>
      <c r="J139" t="s">
        <v>2420</v>
      </c>
      <c r="K139" t="s">
        <v>2421</v>
      </c>
    </row>
    <row r="140" spans="1:11">
      <c r="A140" t="s">
        <v>331</v>
      </c>
      <c r="B140" t="s">
        <v>332</v>
      </c>
      <c r="D140" t="s">
        <v>994</v>
      </c>
      <c r="E140" t="s">
        <v>995</v>
      </c>
      <c r="G140" t="s">
        <v>2039</v>
      </c>
      <c r="H140" t="s">
        <v>2040</v>
      </c>
      <c r="J140" t="s">
        <v>2422</v>
      </c>
      <c r="K140" t="s">
        <v>2423</v>
      </c>
    </row>
    <row r="141" spans="1:11">
      <c r="A141" t="s">
        <v>333</v>
      </c>
      <c r="B141" t="s">
        <v>334</v>
      </c>
      <c r="D141" t="s">
        <v>996</v>
      </c>
      <c r="E141" t="s">
        <v>997</v>
      </c>
      <c r="G141" t="s">
        <v>2041</v>
      </c>
      <c r="H141" t="s">
        <v>2042</v>
      </c>
      <c r="J141" t="s">
        <v>2424</v>
      </c>
      <c r="K141" t="s">
        <v>2425</v>
      </c>
    </row>
    <row r="142" spans="1:11">
      <c r="A142" t="s">
        <v>335</v>
      </c>
      <c r="B142" t="s">
        <v>336</v>
      </c>
      <c r="D142" t="s">
        <v>998</v>
      </c>
      <c r="E142" t="s">
        <v>999</v>
      </c>
      <c r="G142" t="s">
        <v>2043</v>
      </c>
      <c r="H142" t="s">
        <v>2044</v>
      </c>
      <c r="J142" t="s">
        <v>2426</v>
      </c>
      <c r="K142" t="s">
        <v>2427</v>
      </c>
    </row>
    <row r="143" spans="1:11">
      <c r="A143" t="s">
        <v>337</v>
      </c>
      <c r="B143" t="s">
        <v>338</v>
      </c>
      <c r="D143" t="s">
        <v>1000</v>
      </c>
      <c r="E143" t="s">
        <v>1001</v>
      </c>
      <c r="G143" t="s">
        <v>2045</v>
      </c>
      <c r="H143" t="s">
        <v>2046</v>
      </c>
      <c r="J143" t="s">
        <v>2428</v>
      </c>
      <c r="K143" t="s">
        <v>2429</v>
      </c>
    </row>
    <row r="144" spans="1:11">
      <c r="A144" t="s">
        <v>339</v>
      </c>
      <c r="B144" t="s">
        <v>340</v>
      </c>
      <c r="D144" t="s">
        <v>1002</v>
      </c>
      <c r="E144" t="s">
        <v>1003</v>
      </c>
      <c r="G144" t="s">
        <v>2047</v>
      </c>
      <c r="H144" t="s">
        <v>2048</v>
      </c>
      <c r="J144" t="s">
        <v>2430</v>
      </c>
      <c r="K144" t="s">
        <v>2431</v>
      </c>
    </row>
    <row r="145" spans="1:11">
      <c r="A145" t="s">
        <v>341</v>
      </c>
      <c r="B145" t="s">
        <v>342</v>
      </c>
      <c r="D145" t="s">
        <v>1004</v>
      </c>
      <c r="E145" t="s">
        <v>1005</v>
      </c>
      <c r="G145" t="s">
        <v>2049</v>
      </c>
      <c r="H145" t="s">
        <v>2050</v>
      </c>
      <c r="J145" t="s">
        <v>2432</v>
      </c>
      <c r="K145" t="s">
        <v>2433</v>
      </c>
    </row>
    <row r="146" spans="1:11">
      <c r="A146" t="s">
        <v>343</v>
      </c>
      <c r="B146" t="s">
        <v>344</v>
      </c>
      <c r="D146" t="s">
        <v>1006</v>
      </c>
      <c r="E146" t="s">
        <v>1007</v>
      </c>
      <c r="G146" t="s">
        <v>2051</v>
      </c>
      <c r="H146" t="s">
        <v>2052</v>
      </c>
      <c r="J146" t="s">
        <v>2434</v>
      </c>
      <c r="K146" t="s">
        <v>2435</v>
      </c>
    </row>
    <row r="147" spans="1:11">
      <c r="A147" t="s">
        <v>345</v>
      </c>
      <c r="B147" t="s">
        <v>346</v>
      </c>
      <c r="D147" t="s">
        <v>1008</v>
      </c>
      <c r="E147" t="s">
        <v>1009</v>
      </c>
      <c r="G147" t="s">
        <v>2053</v>
      </c>
      <c r="H147" t="s">
        <v>2054</v>
      </c>
      <c r="J147" t="s">
        <v>2436</v>
      </c>
      <c r="K147" t="s">
        <v>2437</v>
      </c>
    </row>
    <row r="148" spans="1:11">
      <c r="A148" t="s">
        <v>347</v>
      </c>
      <c r="B148" t="s">
        <v>348</v>
      </c>
      <c r="D148" t="s">
        <v>1010</v>
      </c>
      <c r="E148" t="s">
        <v>1011</v>
      </c>
      <c r="G148" t="s">
        <v>2055</v>
      </c>
      <c r="H148" t="s">
        <v>2056</v>
      </c>
      <c r="J148" t="s">
        <v>2438</v>
      </c>
      <c r="K148" t="s">
        <v>2439</v>
      </c>
    </row>
    <row r="149" spans="1:11">
      <c r="A149" t="s">
        <v>349</v>
      </c>
      <c r="B149" t="s">
        <v>350</v>
      </c>
      <c r="D149" t="s">
        <v>1012</v>
      </c>
      <c r="E149" t="s">
        <v>1013</v>
      </c>
      <c r="G149" t="s">
        <v>2057</v>
      </c>
      <c r="H149" t="s">
        <v>2058</v>
      </c>
      <c r="J149" t="s">
        <v>2440</v>
      </c>
      <c r="K149" t="s">
        <v>2441</v>
      </c>
    </row>
    <row r="150" spans="1:11">
      <c r="A150" t="s">
        <v>351</v>
      </c>
      <c r="B150" t="s">
        <v>352</v>
      </c>
      <c r="D150" t="s">
        <v>1014</v>
      </c>
      <c r="E150" t="s">
        <v>1015</v>
      </c>
      <c r="G150" t="s">
        <v>2059</v>
      </c>
      <c r="H150" t="s">
        <v>2060</v>
      </c>
      <c r="J150" t="s">
        <v>2442</v>
      </c>
      <c r="K150" t="s">
        <v>2443</v>
      </c>
    </row>
    <row r="151" spans="1:11">
      <c r="A151" t="s">
        <v>353</v>
      </c>
      <c r="B151" t="s">
        <v>354</v>
      </c>
      <c r="D151" t="s">
        <v>1016</v>
      </c>
      <c r="E151" t="s">
        <v>1017</v>
      </c>
      <c r="G151" t="s">
        <v>2061</v>
      </c>
      <c r="H151" t="s">
        <v>2062</v>
      </c>
      <c r="J151" t="s">
        <v>2444</v>
      </c>
      <c r="K151" t="s">
        <v>2445</v>
      </c>
    </row>
    <row r="152" spans="1:11">
      <c r="A152" t="s">
        <v>355</v>
      </c>
      <c r="B152" t="s">
        <v>356</v>
      </c>
      <c r="D152" t="s">
        <v>1018</v>
      </c>
      <c r="E152" t="s">
        <v>1019</v>
      </c>
      <c r="G152" t="s">
        <v>2063</v>
      </c>
      <c r="H152" t="s">
        <v>2064</v>
      </c>
      <c r="J152" t="s">
        <v>2446</v>
      </c>
      <c r="K152" t="s">
        <v>2447</v>
      </c>
    </row>
    <row r="153" spans="1:11">
      <c r="A153" t="s">
        <v>357</v>
      </c>
      <c r="B153" t="s">
        <v>358</v>
      </c>
      <c r="D153" t="s">
        <v>1020</v>
      </c>
      <c r="E153" t="s">
        <v>1021</v>
      </c>
      <c r="G153" t="s">
        <v>2065</v>
      </c>
      <c r="H153" t="s">
        <v>2066</v>
      </c>
      <c r="J153" t="s">
        <v>2448</v>
      </c>
      <c r="K153" t="s">
        <v>2449</v>
      </c>
    </row>
    <row r="154" spans="1:11">
      <c r="A154" t="s">
        <v>359</v>
      </c>
      <c r="B154" t="s">
        <v>360</v>
      </c>
      <c r="D154" t="s">
        <v>1022</v>
      </c>
      <c r="E154" t="s">
        <v>1023</v>
      </c>
      <c r="G154" t="s">
        <v>2067</v>
      </c>
      <c r="H154" t="s">
        <v>2068</v>
      </c>
      <c r="J154" t="s">
        <v>2450</v>
      </c>
      <c r="K154" t="s">
        <v>2451</v>
      </c>
    </row>
    <row r="155" spans="1:11">
      <c r="A155" t="s">
        <v>361</v>
      </c>
      <c r="B155" t="s">
        <v>362</v>
      </c>
      <c r="D155" t="s">
        <v>1024</v>
      </c>
      <c r="E155" t="s">
        <v>1025</v>
      </c>
      <c r="G155" t="s">
        <v>2069</v>
      </c>
      <c r="H155" t="s">
        <v>2070</v>
      </c>
      <c r="J155" t="s">
        <v>2452</v>
      </c>
      <c r="K155" t="s">
        <v>2453</v>
      </c>
    </row>
    <row r="156" spans="1:11">
      <c r="A156" t="s">
        <v>363</v>
      </c>
      <c r="B156" t="s">
        <v>364</v>
      </c>
      <c r="D156" t="s">
        <v>1026</v>
      </c>
      <c r="E156" t="s">
        <v>1027</v>
      </c>
      <c r="G156" t="s">
        <v>2071</v>
      </c>
      <c r="H156" t="s">
        <v>2072</v>
      </c>
      <c r="J156" t="s">
        <v>2454</v>
      </c>
      <c r="K156" t="s">
        <v>2455</v>
      </c>
    </row>
    <row r="157" spans="1:11">
      <c r="A157" t="s">
        <v>365</v>
      </c>
      <c r="B157" t="s">
        <v>366</v>
      </c>
      <c r="D157" t="s">
        <v>1028</v>
      </c>
      <c r="E157" t="s">
        <v>1029</v>
      </c>
      <c r="G157" t="s">
        <v>2073</v>
      </c>
      <c r="H157" t="s">
        <v>2074</v>
      </c>
      <c r="J157" t="s">
        <v>2456</v>
      </c>
      <c r="K157" t="s">
        <v>2457</v>
      </c>
    </row>
    <row r="158" spans="1:11">
      <c r="A158" t="s">
        <v>367</v>
      </c>
      <c r="B158" t="s">
        <v>368</v>
      </c>
      <c r="D158" t="s">
        <v>1030</v>
      </c>
      <c r="E158" t="s">
        <v>1031</v>
      </c>
      <c r="G158" t="s">
        <v>2075</v>
      </c>
      <c r="H158" t="s">
        <v>2076</v>
      </c>
      <c r="J158" t="s">
        <v>2458</v>
      </c>
      <c r="K158" t="s">
        <v>2459</v>
      </c>
    </row>
    <row r="159" spans="1:11">
      <c r="A159" t="s">
        <v>369</v>
      </c>
      <c r="B159" t="s">
        <v>370</v>
      </c>
      <c r="D159" t="s">
        <v>1032</v>
      </c>
      <c r="E159" t="s">
        <v>1033</v>
      </c>
      <c r="G159" t="s">
        <v>2077</v>
      </c>
      <c r="H159" t="s">
        <v>2078</v>
      </c>
      <c r="J159" t="s">
        <v>2460</v>
      </c>
      <c r="K159" t="s">
        <v>2461</v>
      </c>
    </row>
    <row r="160" spans="1:11">
      <c r="A160" t="s">
        <v>371</v>
      </c>
      <c r="B160" t="s">
        <v>372</v>
      </c>
      <c r="D160" t="s">
        <v>1034</v>
      </c>
      <c r="E160" t="s">
        <v>1035</v>
      </c>
      <c r="G160" t="s">
        <v>2079</v>
      </c>
      <c r="H160" t="s">
        <v>2080</v>
      </c>
      <c r="J160" t="s">
        <v>2462</v>
      </c>
      <c r="K160" t="s">
        <v>2463</v>
      </c>
    </row>
    <row r="161" spans="1:11">
      <c r="A161" t="s">
        <v>373</v>
      </c>
      <c r="B161" t="s">
        <v>374</v>
      </c>
      <c r="D161" t="s">
        <v>1036</v>
      </c>
      <c r="E161" t="s">
        <v>1037</v>
      </c>
      <c r="G161" t="s">
        <v>2081</v>
      </c>
      <c r="H161" t="s">
        <v>2082</v>
      </c>
      <c r="J161" t="s">
        <v>2464</v>
      </c>
      <c r="K161" t="s">
        <v>2465</v>
      </c>
    </row>
    <row r="162" spans="1:11">
      <c r="A162" t="s">
        <v>375</v>
      </c>
      <c r="B162" t="s">
        <v>376</v>
      </c>
      <c r="D162" t="s">
        <v>1038</v>
      </c>
      <c r="E162" t="s">
        <v>1039</v>
      </c>
      <c r="G162" t="s">
        <v>2083</v>
      </c>
      <c r="H162" t="s">
        <v>2084</v>
      </c>
      <c r="J162" t="s">
        <v>2466</v>
      </c>
      <c r="K162" t="s">
        <v>2467</v>
      </c>
    </row>
    <row r="163" spans="1:11">
      <c r="A163" t="s">
        <v>377</v>
      </c>
      <c r="B163" t="s">
        <v>378</v>
      </c>
      <c r="D163" t="s">
        <v>1040</v>
      </c>
      <c r="E163" t="s">
        <v>1041</v>
      </c>
      <c r="G163" t="s">
        <v>2085</v>
      </c>
      <c r="H163" t="s">
        <v>2086</v>
      </c>
      <c r="J163" t="s">
        <v>2468</v>
      </c>
      <c r="K163" t="s">
        <v>2469</v>
      </c>
    </row>
    <row r="164" spans="1:11">
      <c r="A164" t="s">
        <v>379</v>
      </c>
      <c r="B164" t="s">
        <v>380</v>
      </c>
      <c r="D164" t="s">
        <v>1042</v>
      </c>
      <c r="E164" t="s">
        <v>1043</v>
      </c>
      <c r="G164" t="s">
        <v>2087</v>
      </c>
      <c r="H164" t="s">
        <v>2088</v>
      </c>
      <c r="J164" t="s">
        <v>2470</v>
      </c>
      <c r="K164" t="s">
        <v>2471</v>
      </c>
    </row>
    <row r="165" spans="1:11">
      <c r="A165" t="s">
        <v>381</v>
      </c>
      <c r="B165" t="s">
        <v>382</v>
      </c>
      <c r="D165" t="s">
        <v>1044</v>
      </c>
      <c r="E165" t="s">
        <v>1045</v>
      </c>
      <c r="G165" t="s">
        <v>2089</v>
      </c>
      <c r="H165" t="s">
        <v>2090</v>
      </c>
      <c r="J165" t="s">
        <v>2472</v>
      </c>
      <c r="K165" t="s">
        <v>2473</v>
      </c>
    </row>
    <row r="166" spans="1:11">
      <c r="A166" t="s">
        <v>383</v>
      </c>
      <c r="B166" t="s">
        <v>384</v>
      </c>
      <c r="D166" t="s">
        <v>1046</v>
      </c>
      <c r="E166" t="s">
        <v>1047</v>
      </c>
      <c r="G166" t="s">
        <v>2091</v>
      </c>
      <c r="H166" t="s">
        <v>2092</v>
      </c>
      <c r="J166" t="s">
        <v>2474</v>
      </c>
      <c r="K166" t="s">
        <v>2475</v>
      </c>
    </row>
    <row r="167" spans="1:11">
      <c r="A167" t="s">
        <v>385</v>
      </c>
      <c r="B167" t="s">
        <v>386</v>
      </c>
      <c r="D167" t="s">
        <v>1048</v>
      </c>
      <c r="E167" t="s">
        <v>1049</v>
      </c>
      <c r="G167" t="s">
        <v>2093</v>
      </c>
      <c r="H167" t="s">
        <v>2094</v>
      </c>
      <c r="J167" t="s">
        <v>2476</v>
      </c>
      <c r="K167" t="s">
        <v>2477</v>
      </c>
    </row>
    <row r="168" spans="1:11">
      <c r="A168" t="s">
        <v>387</v>
      </c>
      <c r="B168" t="s">
        <v>388</v>
      </c>
      <c r="D168" t="s">
        <v>1050</v>
      </c>
      <c r="E168" t="s">
        <v>1051</v>
      </c>
      <c r="G168" t="s">
        <v>2095</v>
      </c>
      <c r="H168" t="s">
        <v>2096</v>
      </c>
      <c r="J168" t="s">
        <v>2478</v>
      </c>
      <c r="K168" t="s">
        <v>2479</v>
      </c>
    </row>
    <row r="169" spans="1:11">
      <c r="A169" t="s">
        <v>389</v>
      </c>
      <c r="B169" t="s">
        <v>390</v>
      </c>
      <c r="D169" t="s">
        <v>1052</v>
      </c>
      <c r="E169" t="s">
        <v>1053</v>
      </c>
      <c r="G169" t="s">
        <v>2097</v>
      </c>
      <c r="H169" t="s">
        <v>2098</v>
      </c>
      <c r="J169" t="s">
        <v>2480</v>
      </c>
      <c r="K169" t="s">
        <v>2481</v>
      </c>
    </row>
    <row r="170" spans="1:11">
      <c r="A170" t="s">
        <v>391</v>
      </c>
      <c r="B170" t="s">
        <v>392</v>
      </c>
      <c r="D170" t="s">
        <v>1054</v>
      </c>
      <c r="E170" t="s">
        <v>1055</v>
      </c>
      <c r="G170" t="s">
        <v>2099</v>
      </c>
      <c r="H170" t="s">
        <v>2100</v>
      </c>
      <c r="J170" t="s">
        <v>2482</v>
      </c>
      <c r="K170" t="s">
        <v>2483</v>
      </c>
    </row>
    <row r="171" spans="1:11">
      <c r="A171" t="s">
        <v>393</v>
      </c>
      <c r="B171" t="s">
        <v>394</v>
      </c>
      <c r="D171" t="s">
        <v>1056</v>
      </c>
      <c r="E171" t="s">
        <v>1057</v>
      </c>
      <c r="G171" t="s">
        <v>2101</v>
      </c>
      <c r="H171" t="s">
        <v>2102</v>
      </c>
      <c r="J171" t="s">
        <v>2484</v>
      </c>
      <c r="K171" t="s">
        <v>2485</v>
      </c>
    </row>
    <row r="172" spans="1:11">
      <c r="A172" t="s">
        <v>395</v>
      </c>
      <c r="B172" t="s">
        <v>396</v>
      </c>
      <c r="D172" t="s">
        <v>1058</v>
      </c>
      <c r="E172" t="s">
        <v>1059</v>
      </c>
      <c r="G172" t="s">
        <v>2103</v>
      </c>
      <c r="H172" t="s">
        <v>2104</v>
      </c>
      <c r="J172" t="s">
        <v>2486</v>
      </c>
      <c r="K172" t="s">
        <v>2487</v>
      </c>
    </row>
    <row r="173" spans="1:11">
      <c r="A173" t="s">
        <v>397</v>
      </c>
      <c r="B173" t="s">
        <v>398</v>
      </c>
      <c r="D173" t="s">
        <v>1060</v>
      </c>
      <c r="E173" t="s">
        <v>1061</v>
      </c>
      <c r="G173" t="s">
        <v>2105</v>
      </c>
      <c r="H173" t="s">
        <v>2106</v>
      </c>
      <c r="J173" t="s">
        <v>2488</v>
      </c>
      <c r="K173" t="s">
        <v>2489</v>
      </c>
    </row>
    <row r="174" spans="1:11">
      <c r="A174" t="s">
        <v>399</v>
      </c>
      <c r="B174" t="s">
        <v>400</v>
      </c>
      <c r="D174" t="s">
        <v>1062</v>
      </c>
      <c r="E174" t="s">
        <v>1063</v>
      </c>
      <c r="G174" t="s">
        <v>2107</v>
      </c>
      <c r="H174" t="s">
        <v>2108</v>
      </c>
      <c r="J174" t="s">
        <v>2490</v>
      </c>
      <c r="K174" t="s">
        <v>2491</v>
      </c>
    </row>
    <row r="175" spans="1:11">
      <c r="A175" t="s">
        <v>401</v>
      </c>
      <c r="B175" t="s">
        <v>402</v>
      </c>
      <c r="D175" t="s">
        <v>1064</v>
      </c>
      <c r="E175" t="s">
        <v>1065</v>
      </c>
      <c r="G175" t="s">
        <v>2109</v>
      </c>
      <c r="H175" t="s">
        <v>2110</v>
      </c>
      <c r="J175" t="s">
        <v>2492</v>
      </c>
      <c r="K175" t="s">
        <v>2493</v>
      </c>
    </row>
    <row r="176" spans="1:11">
      <c r="A176" t="s">
        <v>403</v>
      </c>
      <c r="B176" t="s">
        <v>404</v>
      </c>
      <c r="D176" t="s">
        <v>1066</v>
      </c>
      <c r="E176" t="s">
        <v>1067</v>
      </c>
      <c r="G176" t="s">
        <v>2111</v>
      </c>
      <c r="H176" t="s">
        <v>2112</v>
      </c>
      <c r="J176" t="s">
        <v>2494</v>
      </c>
      <c r="K176" t="s">
        <v>2495</v>
      </c>
    </row>
    <row r="177" spans="1:11">
      <c r="A177" t="s">
        <v>405</v>
      </c>
      <c r="B177" t="s">
        <v>406</v>
      </c>
      <c r="D177" t="s">
        <v>1068</v>
      </c>
      <c r="E177" t="s">
        <v>1069</v>
      </c>
      <c r="G177" t="s">
        <v>2113</v>
      </c>
      <c r="H177" t="s">
        <v>2114</v>
      </c>
      <c r="J177" t="s">
        <v>2496</v>
      </c>
      <c r="K177" t="s">
        <v>2497</v>
      </c>
    </row>
    <row r="178" spans="1:11">
      <c r="A178" t="s">
        <v>407</v>
      </c>
      <c r="B178" t="s">
        <v>408</v>
      </c>
      <c r="D178" t="s">
        <v>1070</v>
      </c>
      <c r="E178" t="s">
        <v>1071</v>
      </c>
      <c r="G178" t="s">
        <v>2115</v>
      </c>
      <c r="H178" t="s">
        <v>2116</v>
      </c>
      <c r="J178" t="s">
        <v>2498</v>
      </c>
      <c r="K178" t="s">
        <v>2499</v>
      </c>
    </row>
    <row r="179" spans="1:11">
      <c r="A179" t="s">
        <v>409</v>
      </c>
      <c r="B179" t="s">
        <v>410</v>
      </c>
      <c r="D179" t="s">
        <v>1072</v>
      </c>
      <c r="E179" t="s">
        <v>1073</v>
      </c>
      <c r="G179" t="s">
        <v>2117</v>
      </c>
      <c r="H179" t="s">
        <v>2118</v>
      </c>
      <c r="J179" t="s">
        <v>2500</v>
      </c>
      <c r="K179" t="s">
        <v>2501</v>
      </c>
    </row>
    <row r="180" spans="1:11">
      <c r="A180" t="s">
        <v>411</v>
      </c>
      <c r="B180" t="s">
        <v>412</v>
      </c>
      <c r="D180" t="s">
        <v>1074</v>
      </c>
      <c r="E180" t="s">
        <v>1075</v>
      </c>
      <c r="G180" t="s">
        <v>2119</v>
      </c>
      <c r="H180" t="s">
        <v>2120</v>
      </c>
      <c r="J180" t="s">
        <v>2502</v>
      </c>
      <c r="K180" t="s">
        <v>2503</v>
      </c>
    </row>
    <row r="181" spans="1:11">
      <c r="A181" t="s">
        <v>413</v>
      </c>
      <c r="B181" t="s">
        <v>414</v>
      </c>
      <c r="D181" t="s">
        <v>1076</v>
      </c>
      <c r="E181" t="s">
        <v>1077</v>
      </c>
      <c r="G181" t="s">
        <v>2121</v>
      </c>
      <c r="H181" t="s">
        <v>2122</v>
      </c>
      <c r="J181" t="s">
        <v>2504</v>
      </c>
      <c r="K181" t="s">
        <v>2505</v>
      </c>
    </row>
    <row r="182" spans="1:11">
      <c r="A182" t="s">
        <v>415</v>
      </c>
      <c r="B182" t="s">
        <v>416</v>
      </c>
      <c r="D182" t="s">
        <v>1078</v>
      </c>
      <c r="E182" t="s">
        <v>1079</v>
      </c>
      <c r="G182" t="s">
        <v>2123</v>
      </c>
      <c r="H182" t="s">
        <v>2124</v>
      </c>
      <c r="J182" t="s">
        <v>2506</v>
      </c>
      <c r="K182" t="s">
        <v>2507</v>
      </c>
    </row>
    <row r="183" spans="1:11">
      <c r="A183" t="s">
        <v>417</v>
      </c>
      <c r="B183" t="s">
        <v>418</v>
      </c>
      <c r="D183" t="s">
        <v>1080</v>
      </c>
      <c r="E183" t="s">
        <v>1081</v>
      </c>
      <c r="G183" t="s">
        <v>2125</v>
      </c>
      <c r="H183" t="s">
        <v>2126</v>
      </c>
      <c r="J183" t="s">
        <v>2508</v>
      </c>
      <c r="K183" t="s">
        <v>2509</v>
      </c>
    </row>
    <row r="184" spans="1:11">
      <c r="A184" t="s">
        <v>419</v>
      </c>
      <c r="B184" t="s">
        <v>420</v>
      </c>
      <c r="D184" t="s">
        <v>1082</v>
      </c>
      <c r="E184" t="s">
        <v>1083</v>
      </c>
      <c r="G184" t="s">
        <v>2127</v>
      </c>
      <c r="H184" t="s">
        <v>2128</v>
      </c>
      <c r="J184" t="s">
        <v>2510</v>
      </c>
      <c r="K184" t="s">
        <v>2511</v>
      </c>
    </row>
    <row r="185" spans="1:11">
      <c r="A185" t="s">
        <v>421</v>
      </c>
      <c r="B185" t="s">
        <v>422</v>
      </c>
      <c r="D185" t="s">
        <v>1084</v>
      </c>
      <c r="E185" t="s">
        <v>1085</v>
      </c>
      <c r="G185" t="s">
        <v>2129</v>
      </c>
      <c r="H185" t="s">
        <v>2130</v>
      </c>
      <c r="J185" t="s">
        <v>2512</v>
      </c>
      <c r="K185" t="s">
        <v>2513</v>
      </c>
    </row>
    <row r="186" spans="1:11">
      <c r="A186" t="s">
        <v>423</v>
      </c>
      <c r="B186" t="s">
        <v>424</v>
      </c>
      <c r="D186" t="s">
        <v>1086</v>
      </c>
      <c r="E186" t="s">
        <v>1087</v>
      </c>
      <c r="G186" t="s">
        <v>2131</v>
      </c>
      <c r="H186" t="s">
        <v>2132</v>
      </c>
      <c r="J186" t="s">
        <v>2514</v>
      </c>
      <c r="K186" t="s">
        <v>2515</v>
      </c>
    </row>
    <row r="187" spans="1:11">
      <c r="A187" t="s">
        <v>425</v>
      </c>
      <c r="B187" t="s">
        <v>426</v>
      </c>
      <c r="D187" t="s">
        <v>1088</v>
      </c>
      <c r="E187" t="s">
        <v>1089</v>
      </c>
      <c r="G187" t="s">
        <v>2133</v>
      </c>
      <c r="H187" t="s">
        <v>2134</v>
      </c>
      <c r="J187" t="s">
        <v>2516</v>
      </c>
      <c r="K187" t="s">
        <v>2517</v>
      </c>
    </row>
    <row r="188" spans="1:11">
      <c r="A188" t="s">
        <v>427</v>
      </c>
      <c r="B188" t="s">
        <v>428</v>
      </c>
      <c r="D188" t="s">
        <v>1090</v>
      </c>
      <c r="E188" t="s">
        <v>1091</v>
      </c>
      <c r="G188" t="s">
        <v>2135</v>
      </c>
      <c r="H188" t="s">
        <v>2136</v>
      </c>
      <c r="J188" t="s">
        <v>2518</v>
      </c>
      <c r="K188" t="s">
        <v>2519</v>
      </c>
    </row>
    <row r="189" spans="1:11">
      <c r="A189" t="s">
        <v>429</v>
      </c>
      <c r="B189" t="s">
        <v>430</v>
      </c>
      <c r="D189" t="s">
        <v>1092</v>
      </c>
      <c r="E189" t="s">
        <v>1093</v>
      </c>
      <c r="G189" t="s">
        <v>2137</v>
      </c>
      <c r="H189" t="s">
        <v>2138</v>
      </c>
      <c r="J189" t="s">
        <v>2520</v>
      </c>
      <c r="K189" t="s">
        <v>2521</v>
      </c>
    </row>
    <row r="190" spans="1:11">
      <c r="A190" t="s">
        <v>431</v>
      </c>
      <c r="B190" t="s">
        <v>432</v>
      </c>
      <c r="D190" t="s">
        <v>1094</v>
      </c>
      <c r="E190" t="s">
        <v>1095</v>
      </c>
      <c r="G190" t="s">
        <v>2139</v>
      </c>
      <c r="H190" t="s">
        <v>2140</v>
      </c>
      <c r="J190" t="s">
        <v>2522</v>
      </c>
      <c r="K190" t="s">
        <v>2523</v>
      </c>
    </row>
    <row r="191" spans="1:11">
      <c r="A191" t="s">
        <v>433</v>
      </c>
      <c r="B191" t="s">
        <v>434</v>
      </c>
      <c r="D191" t="s">
        <v>1096</v>
      </c>
      <c r="E191" t="s">
        <v>1097</v>
      </c>
      <c r="G191" t="s">
        <v>2141</v>
      </c>
      <c r="H191" t="s">
        <v>2142</v>
      </c>
      <c r="J191" t="s">
        <v>2524</v>
      </c>
      <c r="K191" t="s">
        <v>2525</v>
      </c>
    </row>
    <row r="192" spans="1:11">
      <c r="A192" t="s">
        <v>435</v>
      </c>
      <c r="B192" t="s">
        <v>436</v>
      </c>
      <c r="D192" t="s">
        <v>1098</v>
      </c>
      <c r="E192" t="s">
        <v>1099</v>
      </c>
      <c r="G192" t="s">
        <v>2143</v>
      </c>
      <c r="H192" t="s">
        <v>2144</v>
      </c>
      <c r="J192" t="s">
        <v>2526</v>
      </c>
      <c r="K192" t="s">
        <v>2527</v>
      </c>
    </row>
    <row r="193" spans="1:11">
      <c r="A193" t="s">
        <v>437</v>
      </c>
      <c r="B193" t="s">
        <v>438</v>
      </c>
      <c r="D193" t="s">
        <v>1100</v>
      </c>
      <c r="E193" t="s">
        <v>1101</v>
      </c>
      <c r="J193" t="s">
        <v>2528</v>
      </c>
      <c r="K193" t="s">
        <v>2529</v>
      </c>
    </row>
    <row r="194" spans="1:11">
      <c r="A194" t="s">
        <v>439</v>
      </c>
      <c r="B194" t="s">
        <v>440</v>
      </c>
      <c r="D194" t="s">
        <v>1102</v>
      </c>
      <c r="E194" t="s">
        <v>1103</v>
      </c>
      <c r="J194" t="s">
        <v>2530</v>
      </c>
      <c r="K194" t="s">
        <v>2531</v>
      </c>
    </row>
    <row r="195" spans="1:11">
      <c r="A195" t="s">
        <v>441</v>
      </c>
      <c r="B195" t="s">
        <v>442</v>
      </c>
      <c r="D195" t="s">
        <v>1104</v>
      </c>
      <c r="E195" t="s">
        <v>1105</v>
      </c>
      <c r="J195" t="s">
        <v>2532</v>
      </c>
      <c r="K195" t="s">
        <v>2533</v>
      </c>
    </row>
    <row r="196" spans="1:11">
      <c r="A196" t="s">
        <v>443</v>
      </c>
      <c r="B196" t="s">
        <v>444</v>
      </c>
      <c r="D196" t="s">
        <v>1106</v>
      </c>
      <c r="E196" t="s">
        <v>1107</v>
      </c>
      <c r="J196" t="s">
        <v>2534</v>
      </c>
      <c r="K196" t="s">
        <v>2535</v>
      </c>
    </row>
    <row r="197" spans="1:11">
      <c r="A197" t="s">
        <v>445</v>
      </c>
      <c r="B197" t="s">
        <v>446</v>
      </c>
      <c r="D197" t="s">
        <v>1108</v>
      </c>
      <c r="E197" t="s">
        <v>1109</v>
      </c>
      <c r="J197" t="s">
        <v>2536</v>
      </c>
      <c r="K197" t="s">
        <v>2537</v>
      </c>
    </row>
    <row r="198" spans="1:11">
      <c r="A198" t="s">
        <v>447</v>
      </c>
      <c r="B198" t="s">
        <v>448</v>
      </c>
      <c r="D198" t="s">
        <v>1110</v>
      </c>
      <c r="E198" t="s">
        <v>1111</v>
      </c>
      <c r="J198" t="s">
        <v>2538</v>
      </c>
      <c r="K198" t="s">
        <v>2539</v>
      </c>
    </row>
    <row r="199" spans="1:11">
      <c r="A199" t="s">
        <v>449</v>
      </c>
      <c r="B199" t="s">
        <v>450</v>
      </c>
      <c r="D199" t="s">
        <v>1112</v>
      </c>
      <c r="E199" t="s">
        <v>1113</v>
      </c>
      <c r="J199" t="s">
        <v>2540</v>
      </c>
      <c r="K199" t="s">
        <v>2541</v>
      </c>
    </row>
    <row r="200" spans="1:11">
      <c r="A200" t="s">
        <v>451</v>
      </c>
      <c r="B200" t="s">
        <v>452</v>
      </c>
      <c r="D200" t="s">
        <v>1114</v>
      </c>
      <c r="E200" t="s">
        <v>1115</v>
      </c>
      <c r="J200" t="s">
        <v>2542</v>
      </c>
      <c r="K200" t="s">
        <v>2543</v>
      </c>
    </row>
    <row r="201" spans="1:11">
      <c r="A201" t="s">
        <v>453</v>
      </c>
      <c r="B201" t="s">
        <v>454</v>
      </c>
      <c r="D201" t="s">
        <v>1116</v>
      </c>
      <c r="E201" t="s">
        <v>1117</v>
      </c>
      <c r="J201" t="s">
        <v>2544</v>
      </c>
      <c r="K201" t="s">
        <v>2545</v>
      </c>
    </row>
    <row r="202" spans="1:11">
      <c r="A202" t="s">
        <v>455</v>
      </c>
      <c r="B202" t="s">
        <v>456</v>
      </c>
      <c r="D202" t="s">
        <v>1118</v>
      </c>
      <c r="E202" t="s">
        <v>1119</v>
      </c>
      <c r="J202" t="s">
        <v>2546</v>
      </c>
      <c r="K202" t="s">
        <v>2547</v>
      </c>
    </row>
    <row r="203" spans="1:11">
      <c r="A203" t="s">
        <v>457</v>
      </c>
      <c r="B203" t="s">
        <v>458</v>
      </c>
      <c r="D203" t="s">
        <v>1120</v>
      </c>
      <c r="E203" t="s">
        <v>1121</v>
      </c>
      <c r="J203" t="s">
        <v>2548</v>
      </c>
      <c r="K203" t="s">
        <v>2549</v>
      </c>
    </row>
    <row r="204" spans="1:11">
      <c r="A204" t="s">
        <v>459</v>
      </c>
      <c r="B204" t="s">
        <v>460</v>
      </c>
      <c r="D204" t="s">
        <v>1122</v>
      </c>
      <c r="E204" t="s">
        <v>1123</v>
      </c>
      <c r="J204" t="s">
        <v>2550</v>
      </c>
      <c r="K204" t="s">
        <v>2551</v>
      </c>
    </row>
    <row r="205" spans="1:11">
      <c r="A205" t="s">
        <v>461</v>
      </c>
      <c r="B205" t="s">
        <v>462</v>
      </c>
      <c r="D205" t="s">
        <v>1124</v>
      </c>
      <c r="E205" t="s">
        <v>1125</v>
      </c>
      <c r="J205" t="s">
        <v>2552</v>
      </c>
      <c r="K205" t="s">
        <v>2553</v>
      </c>
    </row>
    <row r="206" spans="1:11">
      <c r="A206" t="s">
        <v>463</v>
      </c>
      <c r="B206" t="s">
        <v>464</v>
      </c>
      <c r="D206" t="s">
        <v>1126</v>
      </c>
      <c r="E206" t="s">
        <v>1127</v>
      </c>
      <c r="J206" t="s">
        <v>2554</v>
      </c>
      <c r="K206" t="s">
        <v>2555</v>
      </c>
    </row>
    <row r="207" spans="1:11">
      <c r="A207" t="s">
        <v>465</v>
      </c>
      <c r="B207" t="s">
        <v>466</v>
      </c>
      <c r="D207" t="s">
        <v>1128</v>
      </c>
      <c r="E207" t="s">
        <v>1129</v>
      </c>
      <c r="J207" t="s">
        <v>2556</v>
      </c>
      <c r="K207" t="s">
        <v>2557</v>
      </c>
    </row>
    <row r="208" spans="1:11">
      <c r="A208" t="s">
        <v>467</v>
      </c>
      <c r="B208" t="s">
        <v>468</v>
      </c>
      <c r="D208" t="s">
        <v>1130</v>
      </c>
      <c r="E208" t="s">
        <v>1131</v>
      </c>
      <c r="J208" t="s">
        <v>2558</v>
      </c>
      <c r="K208" t="s">
        <v>2559</v>
      </c>
    </row>
    <row r="209" spans="1:11">
      <c r="A209" t="s">
        <v>469</v>
      </c>
      <c r="B209" t="s">
        <v>470</v>
      </c>
      <c r="D209" t="s">
        <v>1132</v>
      </c>
      <c r="E209" t="s">
        <v>1133</v>
      </c>
      <c r="J209" t="s">
        <v>2560</v>
      </c>
      <c r="K209" t="s">
        <v>2561</v>
      </c>
    </row>
    <row r="210" spans="1:11">
      <c r="A210" t="s">
        <v>471</v>
      </c>
      <c r="B210" t="s">
        <v>472</v>
      </c>
      <c r="D210" t="s">
        <v>1134</v>
      </c>
      <c r="E210" t="s">
        <v>1135</v>
      </c>
      <c r="J210" t="s">
        <v>2562</v>
      </c>
      <c r="K210" t="s">
        <v>2563</v>
      </c>
    </row>
    <row r="211" spans="1:11">
      <c r="A211" t="s">
        <v>473</v>
      </c>
      <c r="B211" t="s">
        <v>474</v>
      </c>
      <c r="D211" t="s">
        <v>1136</v>
      </c>
      <c r="E211" t="s">
        <v>1137</v>
      </c>
      <c r="J211" t="s">
        <v>2564</v>
      </c>
      <c r="K211" t="s">
        <v>2565</v>
      </c>
    </row>
    <row r="212" spans="1:11">
      <c r="A212" t="s">
        <v>475</v>
      </c>
      <c r="B212" t="s">
        <v>476</v>
      </c>
      <c r="D212" t="s">
        <v>1138</v>
      </c>
      <c r="E212" t="s">
        <v>1139</v>
      </c>
      <c r="J212" t="s">
        <v>2566</v>
      </c>
      <c r="K212" t="s">
        <v>2567</v>
      </c>
    </row>
    <row r="213" spans="1:11">
      <c r="A213" t="s">
        <v>477</v>
      </c>
      <c r="B213" t="s">
        <v>478</v>
      </c>
      <c r="D213" t="s">
        <v>1140</v>
      </c>
      <c r="E213" t="s">
        <v>1141</v>
      </c>
      <c r="J213" t="s">
        <v>2568</v>
      </c>
      <c r="K213" t="s">
        <v>2569</v>
      </c>
    </row>
    <row r="214" spans="1:11">
      <c r="A214" t="s">
        <v>479</v>
      </c>
      <c r="B214" t="s">
        <v>480</v>
      </c>
      <c r="D214" t="s">
        <v>1142</v>
      </c>
      <c r="E214" t="s">
        <v>1143</v>
      </c>
      <c r="J214" t="s">
        <v>2570</v>
      </c>
      <c r="K214" t="s">
        <v>2571</v>
      </c>
    </row>
    <row r="215" spans="1:11">
      <c r="A215" t="s">
        <v>481</v>
      </c>
      <c r="B215" t="s">
        <v>482</v>
      </c>
      <c r="D215" t="s">
        <v>1144</v>
      </c>
      <c r="E215" t="s">
        <v>1145</v>
      </c>
      <c r="J215" t="s">
        <v>2572</v>
      </c>
      <c r="K215" t="s">
        <v>2573</v>
      </c>
    </row>
    <row r="216" spans="1:11">
      <c r="A216" t="s">
        <v>483</v>
      </c>
      <c r="B216" t="s">
        <v>484</v>
      </c>
      <c r="D216" t="s">
        <v>1146</v>
      </c>
      <c r="E216" t="s">
        <v>1147</v>
      </c>
      <c r="J216" t="s">
        <v>2574</v>
      </c>
      <c r="K216" t="s">
        <v>2575</v>
      </c>
    </row>
    <row r="217" spans="1:11">
      <c r="A217" t="s">
        <v>485</v>
      </c>
      <c r="B217" t="s">
        <v>486</v>
      </c>
      <c r="D217" t="s">
        <v>1148</v>
      </c>
      <c r="E217" t="s">
        <v>1149</v>
      </c>
      <c r="J217" t="s">
        <v>2576</v>
      </c>
      <c r="K217" t="s">
        <v>2577</v>
      </c>
    </row>
    <row r="218" spans="1:11">
      <c r="A218" t="s">
        <v>487</v>
      </c>
      <c r="B218" t="s">
        <v>488</v>
      </c>
      <c r="D218" t="s">
        <v>1150</v>
      </c>
      <c r="E218" t="s">
        <v>1151</v>
      </c>
      <c r="J218" t="s">
        <v>2578</v>
      </c>
      <c r="K218" t="s">
        <v>2579</v>
      </c>
    </row>
    <row r="219" spans="1:11">
      <c r="A219" t="s">
        <v>489</v>
      </c>
      <c r="B219" t="s">
        <v>490</v>
      </c>
      <c r="D219" t="s">
        <v>1152</v>
      </c>
      <c r="E219" t="s">
        <v>1153</v>
      </c>
      <c r="J219" t="s">
        <v>2580</v>
      </c>
      <c r="K219" t="s">
        <v>2581</v>
      </c>
    </row>
    <row r="220" spans="1:11">
      <c r="A220" t="s">
        <v>491</v>
      </c>
      <c r="B220" t="s">
        <v>492</v>
      </c>
      <c r="D220" t="s">
        <v>1154</v>
      </c>
      <c r="E220" t="s">
        <v>1155</v>
      </c>
      <c r="J220" t="s">
        <v>2582</v>
      </c>
      <c r="K220" t="s">
        <v>2583</v>
      </c>
    </row>
    <row r="221" spans="1:11">
      <c r="A221" t="s">
        <v>493</v>
      </c>
      <c r="B221" t="s">
        <v>494</v>
      </c>
      <c r="D221" t="s">
        <v>1156</v>
      </c>
      <c r="E221" t="s">
        <v>1157</v>
      </c>
      <c r="J221" t="s">
        <v>2584</v>
      </c>
      <c r="K221" t="s">
        <v>2585</v>
      </c>
    </row>
    <row r="222" spans="1:11">
      <c r="A222" t="s">
        <v>495</v>
      </c>
      <c r="B222" t="s">
        <v>496</v>
      </c>
      <c r="D222" t="s">
        <v>1158</v>
      </c>
      <c r="E222" t="s">
        <v>1159</v>
      </c>
      <c r="J222" t="s">
        <v>2586</v>
      </c>
      <c r="K222" t="s">
        <v>2587</v>
      </c>
    </row>
    <row r="223" spans="1:11">
      <c r="A223" t="s">
        <v>497</v>
      </c>
      <c r="B223" t="s">
        <v>498</v>
      </c>
      <c r="D223" t="s">
        <v>1160</v>
      </c>
      <c r="E223" t="s">
        <v>1161</v>
      </c>
      <c r="J223" t="s">
        <v>2588</v>
      </c>
      <c r="K223" t="s">
        <v>2589</v>
      </c>
    </row>
    <row r="224" spans="1:11">
      <c r="A224" t="s">
        <v>499</v>
      </c>
      <c r="B224" t="s">
        <v>500</v>
      </c>
      <c r="D224" t="s">
        <v>1162</v>
      </c>
      <c r="E224" t="s">
        <v>1163</v>
      </c>
      <c r="J224" t="s">
        <v>2590</v>
      </c>
      <c r="K224" t="s">
        <v>2591</v>
      </c>
    </row>
    <row r="225" spans="1:11">
      <c r="A225" t="s">
        <v>501</v>
      </c>
      <c r="B225" t="s">
        <v>502</v>
      </c>
      <c r="D225" t="s">
        <v>1164</v>
      </c>
      <c r="E225" t="s">
        <v>1165</v>
      </c>
      <c r="J225" t="s">
        <v>2592</v>
      </c>
      <c r="K225" t="s">
        <v>2593</v>
      </c>
    </row>
    <row r="226" spans="1:11">
      <c r="A226" t="s">
        <v>503</v>
      </c>
      <c r="B226" t="s">
        <v>504</v>
      </c>
      <c r="D226" t="s">
        <v>1166</v>
      </c>
      <c r="E226" t="s">
        <v>1167</v>
      </c>
      <c r="J226" t="s">
        <v>2594</v>
      </c>
      <c r="K226" t="s">
        <v>2595</v>
      </c>
    </row>
    <row r="227" spans="1:11">
      <c r="A227" t="s">
        <v>505</v>
      </c>
      <c r="B227" t="s">
        <v>506</v>
      </c>
      <c r="D227" t="s">
        <v>1168</v>
      </c>
      <c r="E227" t="s">
        <v>1169</v>
      </c>
      <c r="J227" t="s">
        <v>2596</v>
      </c>
      <c r="K227" t="s">
        <v>2597</v>
      </c>
    </row>
    <row r="228" spans="1:11">
      <c r="A228" t="s">
        <v>507</v>
      </c>
      <c r="B228" t="s">
        <v>508</v>
      </c>
      <c r="D228" t="s">
        <v>1170</v>
      </c>
      <c r="E228" t="s">
        <v>1171</v>
      </c>
      <c r="J228" t="s">
        <v>2598</v>
      </c>
      <c r="K228" t="s">
        <v>2599</v>
      </c>
    </row>
    <row r="229" spans="1:11">
      <c r="A229" t="s">
        <v>509</v>
      </c>
      <c r="B229" t="s">
        <v>510</v>
      </c>
      <c r="D229" t="s">
        <v>1172</v>
      </c>
      <c r="E229" t="s">
        <v>1173</v>
      </c>
      <c r="J229" t="s">
        <v>2600</v>
      </c>
      <c r="K229" t="s">
        <v>2601</v>
      </c>
    </row>
    <row r="230" spans="1:11">
      <c r="A230" t="s">
        <v>511</v>
      </c>
      <c r="B230" t="s">
        <v>512</v>
      </c>
      <c r="D230" t="s">
        <v>1174</v>
      </c>
      <c r="E230" t="s">
        <v>1175</v>
      </c>
      <c r="J230" t="s">
        <v>2602</v>
      </c>
      <c r="K230" t="s">
        <v>2603</v>
      </c>
    </row>
    <row r="231" spans="1:11">
      <c r="A231" t="s">
        <v>513</v>
      </c>
      <c r="B231" t="s">
        <v>514</v>
      </c>
      <c r="D231" t="s">
        <v>1176</v>
      </c>
      <c r="E231" t="s">
        <v>1177</v>
      </c>
      <c r="J231" t="s">
        <v>2604</v>
      </c>
      <c r="K231" t="s">
        <v>2605</v>
      </c>
    </row>
    <row r="232" spans="1:11">
      <c r="A232" t="s">
        <v>515</v>
      </c>
      <c r="B232" t="s">
        <v>516</v>
      </c>
      <c r="D232" t="s">
        <v>1178</v>
      </c>
      <c r="E232" t="s">
        <v>1179</v>
      </c>
      <c r="J232" t="s">
        <v>2606</v>
      </c>
      <c r="K232" t="s">
        <v>2607</v>
      </c>
    </row>
    <row r="233" spans="1:11">
      <c r="A233" t="s">
        <v>517</v>
      </c>
      <c r="B233" t="s">
        <v>518</v>
      </c>
      <c r="D233" t="s">
        <v>1180</v>
      </c>
      <c r="E233" t="s">
        <v>1181</v>
      </c>
      <c r="J233" t="s">
        <v>2608</v>
      </c>
      <c r="K233" t="s">
        <v>2609</v>
      </c>
    </row>
    <row r="234" spans="1:11">
      <c r="A234" t="s">
        <v>519</v>
      </c>
      <c r="B234" t="s">
        <v>520</v>
      </c>
      <c r="D234" t="s">
        <v>1182</v>
      </c>
      <c r="E234" t="s">
        <v>1183</v>
      </c>
      <c r="J234" t="s">
        <v>2610</v>
      </c>
      <c r="K234" t="s">
        <v>2611</v>
      </c>
    </row>
    <row r="235" spans="1:11">
      <c r="A235" t="s">
        <v>521</v>
      </c>
      <c r="B235" t="s">
        <v>522</v>
      </c>
      <c r="D235" t="s">
        <v>1184</v>
      </c>
      <c r="E235" t="s">
        <v>1185</v>
      </c>
      <c r="J235" t="s">
        <v>2612</v>
      </c>
      <c r="K235" t="s">
        <v>2613</v>
      </c>
    </row>
    <row r="236" spans="1:11">
      <c r="A236" t="s">
        <v>523</v>
      </c>
      <c r="B236" t="s">
        <v>524</v>
      </c>
      <c r="D236" t="s">
        <v>1186</v>
      </c>
      <c r="E236" t="s">
        <v>1187</v>
      </c>
      <c r="J236" t="s">
        <v>2614</v>
      </c>
      <c r="K236" t="s">
        <v>2615</v>
      </c>
    </row>
    <row r="237" spans="1:11">
      <c r="A237" t="s">
        <v>525</v>
      </c>
      <c r="B237" t="s">
        <v>526</v>
      </c>
      <c r="D237" t="s">
        <v>1188</v>
      </c>
      <c r="E237" t="s">
        <v>1189</v>
      </c>
      <c r="J237" t="s">
        <v>2616</v>
      </c>
      <c r="K237" t="s">
        <v>2617</v>
      </c>
    </row>
    <row r="238" spans="1:11">
      <c r="A238" t="s">
        <v>527</v>
      </c>
      <c r="B238" t="s">
        <v>528</v>
      </c>
      <c r="D238" t="s">
        <v>1190</v>
      </c>
      <c r="E238" t="s">
        <v>1191</v>
      </c>
      <c r="J238" t="s">
        <v>2618</v>
      </c>
      <c r="K238" t="s">
        <v>2619</v>
      </c>
    </row>
    <row r="239" spans="1:11">
      <c r="A239" t="s">
        <v>529</v>
      </c>
      <c r="B239" t="s">
        <v>530</v>
      </c>
      <c r="D239" t="s">
        <v>1192</v>
      </c>
      <c r="E239" t="s">
        <v>1193</v>
      </c>
      <c r="J239" t="s">
        <v>2620</v>
      </c>
      <c r="K239" t="s">
        <v>2621</v>
      </c>
    </row>
    <row r="240" spans="1:11">
      <c r="A240" t="s">
        <v>531</v>
      </c>
      <c r="B240" t="s">
        <v>532</v>
      </c>
      <c r="D240" t="s">
        <v>1194</v>
      </c>
      <c r="E240" t="s">
        <v>1195</v>
      </c>
      <c r="J240" t="s">
        <v>2622</v>
      </c>
      <c r="K240" t="s">
        <v>2623</v>
      </c>
    </row>
    <row r="241" spans="1:11">
      <c r="A241" t="s">
        <v>533</v>
      </c>
      <c r="B241" t="s">
        <v>534</v>
      </c>
      <c r="D241" t="s">
        <v>1196</v>
      </c>
      <c r="E241" t="s">
        <v>1197</v>
      </c>
      <c r="J241" t="s">
        <v>2624</v>
      </c>
      <c r="K241" t="s">
        <v>2625</v>
      </c>
    </row>
    <row r="242" spans="1:11">
      <c r="A242" t="s">
        <v>535</v>
      </c>
      <c r="B242" t="s">
        <v>536</v>
      </c>
      <c r="D242" t="s">
        <v>1198</v>
      </c>
      <c r="E242" t="s">
        <v>1199</v>
      </c>
      <c r="J242" t="s">
        <v>2626</v>
      </c>
      <c r="K242" t="s">
        <v>2627</v>
      </c>
    </row>
    <row r="243" spans="1:11">
      <c r="A243" t="s">
        <v>537</v>
      </c>
      <c r="B243" t="s">
        <v>538</v>
      </c>
      <c r="D243" t="s">
        <v>1200</v>
      </c>
      <c r="E243" t="s">
        <v>1201</v>
      </c>
      <c r="J243" t="s">
        <v>2628</v>
      </c>
      <c r="K243" t="s">
        <v>2629</v>
      </c>
    </row>
    <row r="244" spans="1:11">
      <c r="A244" t="s">
        <v>539</v>
      </c>
      <c r="B244" t="s">
        <v>540</v>
      </c>
      <c r="D244" t="s">
        <v>1202</v>
      </c>
      <c r="E244" t="s">
        <v>1203</v>
      </c>
      <c r="J244" t="s">
        <v>2630</v>
      </c>
      <c r="K244" t="s">
        <v>2631</v>
      </c>
    </row>
    <row r="245" spans="1:11">
      <c r="A245" t="s">
        <v>541</v>
      </c>
      <c r="B245" t="s">
        <v>542</v>
      </c>
      <c r="D245" t="s">
        <v>1204</v>
      </c>
      <c r="E245" t="s">
        <v>1205</v>
      </c>
      <c r="J245" t="s">
        <v>2632</v>
      </c>
      <c r="K245" t="s">
        <v>2633</v>
      </c>
    </row>
    <row r="246" spans="1:11">
      <c r="A246" t="s">
        <v>543</v>
      </c>
      <c r="B246" t="s">
        <v>544</v>
      </c>
      <c r="D246" t="s">
        <v>1206</v>
      </c>
      <c r="E246" t="s">
        <v>1207</v>
      </c>
      <c r="J246" t="s">
        <v>2634</v>
      </c>
      <c r="K246" t="s">
        <v>2635</v>
      </c>
    </row>
    <row r="247" spans="1:11">
      <c r="A247" t="s">
        <v>545</v>
      </c>
      <c r="B247" t="s">
        <v>546</v>
      </c>
      <c r="D247" t="s">
        <v>1208</v>
      </c>
      <c r="E247" t="s">
        <v>1209</v>
      </c>
      <c r="J247" t="s">
        <v>2636</v>
      </c>
      <c r="K247" t="s">
        <v>2637</v>
      </c>
    </row>
    <row r="248" spans="1:11">
      <c r="A248" t="s">
        <v>547</v>
      </c>
      <c r="B248" t="s">
        <v>548</v>
      </c>
      <c r="D248" t="s">
        <v>1210</v>
      </c>
      <c r="E248" t="s">
        <v>1211</v>
      </c>
      <c r="J248" t="s">
        <v>2638</v>
      </c>
      <c r="K248" t="s">
        <v>2639</v>
      </c>
    </row>
    <row r="249" spans="1:11">
      <c r="A249" t="s">
        <v>549</v>
      </c>
      <c r="B249" t="s">
        <v>550</v>
      </c>
      <c r="D249" t="s">
        <v>1212</v>
      </c>
      <c r="E249" t="s">
        <v>1213</v>
      </c>
      <c r="J249" t="s">
        <v>2640</v>
      </c>
      <c r="K249" t="s">
        <v>2641</v>
      </c>
    </row>
    <row r="250" spans="1:11">
      <c r="A250" t="s">
        <v>551</v>
      </c>
      <c r="B250" t="s">
        <v>552</v>
      </c>
      <c r="D250" t="s">
        <v>1214</v>
      </c>
      <c r="E250" t="s">
        <v>1215</v>
      </c>
      <c r="J250" t="s">
        <v>2642</v>
      </c>
      <c r="K250" t="s">
        <v>2643</v>
      </c>
    </row>
    <row r="251" spans="1:11">
      <c r="A251" t="s">
        <v>553</v>
      </c>
      <c r="B251" t="s">
        <v>554</v>
      </c>
      <c r="D251" t="s">
        <v>1216</v>
      </c>
      <c r="E251" t="s">
        <v>1217</v>
      </c>
      <c r="J251" t="s">
        <v>2644</v>
      </c>
      <c r="K251" t="s">
        <v>2645</v>
      </c>
    </row>
    <row r="252" spans="1:11">
      <c r="A252" t="s">
        <v>555</v>
      </c>
      <c r="B252" t="s">
        <v>556</v>
      </c>
      <c r="D252" t="s">
        <v>1218</v>
      </c>
      <c r="E252" t="s">
        <v>1219</v>
      </c>
      <c r="J252" t="s">
        <v>2646</v>
      </c>
      <c r="K252" t="s">
        <v>2647</v>
      </c>
    </row>
    <row r="253" spans="1:11">
      <c r="A253" t="s">
        <v>557</v>
      </c>
      <c r="B253" t="s">
        <v>558</v>
      </c>
      <c r="D253" t="s">
        <v>1220</v>
      </c>
      <c r="E253" t="s">
        <v>1221</v>
      </c>
      <c r="J253" t="s">
        <v>2648</v>
      </c>
      <c r="K253" t="s">
        <v>2649</v>
      </c>
    </row>
    <row r="254" spans="1:11">
      <c r="A254" t="s">
        <v>559</v>
      </c>
      <c r="B254" t="s">
        <v>560</v>
      </c>
      <c r="D254" t="s">
        <v>1222</v>
      </c>
      <c r="E254" t="s">
        <v>1223</v>
      </c>
      <c r="J254" t="s">
        <v>2650</v>
      </c>
      <c r="K254" t="s">
        <v>2651</v>
      </c>
    </row>
    <row r="255" spans="1:11">
      <c r="A255" t="s">
        <v>561</v>
      </c>
      <c r="B255" t="s">
        <v>562</v>
      </c>
      <c r="D255" t="s">
        <v>1224</v>
      </c>
      <c r="E255" t="s">
        <v>1225</v>
      </c>
      <c r="J255" t="s">
        <v>2652</v>
      </c>
      <c r="K255" t="s">
        <v>2653</v>
      </c>
    </row>
    <row r="256" spans="1:11">
      <c r="A256" t="s">
        <v>563</v>
      </c>
      <c r="B256" t="s">
        <v>564</v>
      </c>
      <c r="D256" t="s">
        <v>1226</v>
      </c>
      <c r="E256" t="s">
        <v>1227</v>
      </c>
      <c r="J256" t="s">
        <v>2654</v>
      </c>
      <c r="K256" t="s">
        <v>2655</v>
      </c>
    </row>
    <row r="257" spans="1:11">
      <c r="A257" t="s">
        <v>565</v>
      </c>
      <c r="B257" t="s">
        <v>566</v>
      </c>
      <c r="D257" t="s">
        <v>1228</v>
      </c>
      <c r="E257" t="s">
        <v>1229</v>
      </c>
      <c r="J257" t="s">
        <v>2656</v>
      </c>
      <c r="K257" t="s">
        <v>2657</v>
      </c>
    </row>
    <row r="258" spans="1:11">
      <c r="A258" t="s">
        <v>567</v>
      </c>
      <c r="B258" t="s">
        <v>568</v>
      </c>
      <c r="D258" t="s">
        <v>1230</v>
      </c>
      <c r="E258" t="s">
        <v>1231</v>
      </c>
      <c r="J258" t="s">
        <v>2658</v>
      </c>
      <c r="K258" t="s">
        <v>2659</v>
      </c>
    </row>
    <row r="259" spans="1:11">
      <c r="A259" t="s">
        <v>569</v>
      </c>
      <c r="B259" t="s">
        <v>570</v>
      </c>
      <c r="D259" t="s">
        <v>1232</v>
      </c>
      <c r="E259" t="s">
        <v>1233</v>
      </c>
      <c r="J259" t="s">
        <v>2660</v>
      </c>
      <c r="K259" t="s">
        <v>2661</v>
      </c>
    </row>
    <row r="260" spans="1:11">
      <c r="A260" t="s">
        <v>571</v>
      </c>
      <c r="B260" t="s">
        <v>572</v>
      </c>
      <c r="D260" t="s">
        <v>1234</v>
      </c>
      <c r="E260" t="s">
        <v>1235</v>
      </c>
      <c r="J260" t="s">
        <v>2662</v>
      </c>
      <c r="K260" t="s">
        <v>2663</v>
      </c>
    </row>
    <row r="261" spans="1:11">
      <c r="A261" t="s">
        <v>573</v>
      </c>
      <c r="B261" t="s">
        <v>574</v>
      </c>
      <c r="D261" t="s">
        <v>1236</v>
      </c>
      <c r="E261" t="s">
        <v>1237</v>
      </c>
      <c r="J261" t="s">
        <v>2664</v>
      </c>
      <c r="K261" t="s">
        <v>2665</v>
      </c>
    </row>
    <row r="262" spans="1:11">
      <c r="A262" t="s">
        <v>575</v>
      </c>
      <c r="B262" t="s">
        <v>576</v>
      </c>
      <c r="D262" t="s">
        <v>1238</v>
      </c>
      <c r="E262" t="s">
        <v>1239</v>
      </c>
      <c r="J262" t="s">
        <v>2666</v>
      </c>
      <c r="K262" t="s">
        <v>2667</v>
      </c>
    </row>
    <row r="263" spans="1:11">
      <c r="A263" t="s">
        <v>577</v>
      </c>
      <c r="B263" t="s">
        <v>578</v>
      </c>
      <c r="D263" t="s">
        <v>1240</v>
      </c>
      <c r="E263" t="s">
        <v>1241</v>
      </c>
      <c r="J263" t="s">
        <v>2668</v>
      </c>
      <c r="K263" t="s">
        <v>2669</v>
      </c>
    </row>
    <row r="264" spans="1:11">
      <c r="A264" t="s">
        <v>579</v>
      </c>
      <c r="B264" t="s">
        <v>580</v>
      </c>
      <c r="D264" t="s">
        <v>1242</v>
      </c>
      <c r="E264" t="s">
        <v>1243</v>
      </c>
      <c r="J264" t="s">
        <v>2670</v>
      </c>
      <c r="K264" t="s">
        <v>2671</v>
      </c>
    </row>
    <row r="265" spans="1:11">
      <c r="A265" t="s">
        <v>581</v>
      </c>
      <c r="B265" t="s">
        <v>582</v>
      </c>
      <c r="D265" t="s">
        <v>1244</v>
      </c>
      <c r="E265" t="s">
        <v>1245</v>
      </c>
      <c r="J265" t="s">
        <v>2672</v>
      </c>
      <c r="K265" t="s">
        <v>2673</v>
      </c>
    </row>
    <row r="266" spans="1:11">
      <c r="A266" t="s">
        <v>583</v>
      </c>
      <c r="B266" t="s">
        <v>584</v>
      </c>
      <c r="D266" t="s">
        <v>1246</v>
      </c>
      <c r="E266" t="s">
        <v>1247</v>
      </c>
      <c r="J266" t="s">
        <v>2674</v>
      </c>
      <c r="K266" t="s">
        <v>2675</v>
      </c>
    </row>
    <row r="267" spans="1:11">
      <c r="A267" t="s">
        <v>585</v>
      </c>
      <c r="B267" t="s">
        <v>586</v>
      </c>
      <c r="D267" t="s">
        <v>1248</v>
      </c>
      <c r="E267" t="s">
        <v>1249</v>
      </c>
      <c r="J267" t="s">
        <v>2676</v>
      </c>
      <c r="K267" t="s">
        <v>2677</v>
      </c>
    </row>
    <row r="268" spans="1:11">
      <c r="A268" t="s">
        <v>587</v>
      </c>
      <c r="B268" t="s">
        <v>588</v>
      </c>
      <c r="D268" t="s">
        <v>1250</v>
      </c>
      <c r="E268" t="s">
        <v>1251</v>
      </c>
      <c r="J268" t="s">
        <v>2678</v>
      </c>
      <c r="K268" t="s">
        <v>2679</v>
      </c>
    </row>
    <row r="269" spans="1:11">
      <c r="A269" t="s">
        <v>589</v>
      </c>
      <c r="B269" t="s">
        <v>590</v>
      </c>
      <c r="D269" t="s">
        <v>1252</v>
      </c>
      <c r="E269" t="s">
        <v>1253</v>
      </c>
      <c r="J269" t="s">
        <v>2680</v>
      </c>
      <c r="K269" t="s">
        <v>2681</v>
      </c>
    </row>
    <row r="270" spans="1:11">
      <c r="A270" t="s">
        <v>591</v>
      </c>
      <c r="B270" t="s">
        <v>592</v>
      </c>
      <c r="D270" t="s">
        <v>1254</v>
      </c>
      <c r="E270" t="s">
        <v>1255</v>
      </c>
      <c r="J270" t="s">
        <v>2682</v>
      </c>
      <c r="K270" t="s">
        <v>2683</v>
      </c>
    </row>
    <row r="271" spans="1:11">
      <c r="A271" t="s">
        <v>593</v>
      </c>
      <c r="B271" t="s">
        <v>594</v>
      </c>
      <c r="D271" t="s">
        <v>1256</v>
      </c>
      <c r="E271" t="s">
        <v>1257</v>
      </c>
      <c r="J271" t="s">
        <v>2684</v>
      </c>
      <c r="K271" t="s">
        <v>2685</v>
      </c>
    </row>
    <row r="272" spans="1:11">
      <c r="A272" t="s">
        <v>595</v>
      </c>
      <c r="B272" t="s">
        <v>596</v>
      </c>
      <c r="D272" t="s">
        <v>1258</v>
      </c>
      <c r="E272" t="s">
        <v>1259</v>
      </c>
      <c r="J272" t="s">
        <v>2686</v>
      </c>
      <c r="K272" t="s">
        <v>2687</v>
      </c>
    </row>
    <row r="273" spans="1:11">
      <c r="A273" t="s">
        <v>597</v>
      </c>
      <c r="B273" t="s">
        <v>598</v>
      </c>
      <c r="D273" t="s">
        <v>1260</v>
      </c>
      <c r="E273" t="s">
        <v>1261</v>
      </c>
      <c r="J273" t="s">
        <v>2688</v>
      </c>
      <c r="K273" t="s">
        <v>2689</v>
      </c>
    </row>
    <row r="274" spans="1:11">
      <c r="A274" t="s">
        <v>599</v>
      </c>
      <c r="B274" t="s">
        <v>600</v>
      </c>
      <c r="D274" t="s">
        <v>1262</v>
      </c>
      <c r="E274" t="s">
        <v>1263</v>
      </c>
      <c r="J274" t="s">
        <v>2690</v>
      </c>
      <c r="K274" t="s">
        <v>2691</v>
      </c>
    </row>
    <row r="275" spans="1:11">
      <c r="A275" t="s">
        <v>601</v>
      </c>
      <c r="B275" t="s">
        <v>602</v>
      </c>
      <c r="D275" t="s">
        <v>1264</v>
      </c>
      <c r="E275" t="s">
        <v>1265</v>
      </c>
      <c r="J275" t="s">
        <v>2692</v>
      </c>
      <c r="K275" t="s">
        <v>2693</v>
      </c>
    </row>
    <row r="276" spans="1:11">
      <c r="A276" t="s">
        <v>603</v>
      </c>
      <c r="B276" t="s">
        <v>604</v>
      </c>
      <c r="D276" t="s">
        <v>1266</v>
      </c>
      <c r="E276" t="s">
        <v>1267</v>
      </c>
      <c r="J276" t="s">
        <v>2694</v>
      </c>
      <c r="K276" t="s">
        <v>2695</v>
      </c>
    </row>
    <row r="277" spans="1:11">
      <c r="A277" t="s">
        <v>605</v>
      </c>
      <c r="B277" t="s">
        <v>606</v>
      </c>
      <c r="D277" t="s">
        <v>1268</v>
      </c>
      <c r="E277" t="s">
        <v>1269</v>
      </c>
      <c r="J277" t="s">
        <v>2696</v>
      </c>
      <c r="K277" t="s">
        <v>2697</v>
      </c>
    </row>
    <row r="278" spans="1:11">
      <c r="A278" t="s">
        <v>607</v>
      </c>
      <c r="B278" t="s">
        <v>608</v>
      </c>
      <c r="D278" t="s">
        <v>1270</v>
      </c>
      <c r="E278" t="s">
        <v>1271</v>
      </c>
      <c r="J278" t="s">
        <v>2698</v>
      </c>
      <c r="K278" t="s">
        <v>2699</v>
      </c>
    </row>
    <row r="279" spans="1:11">
      <c r="A279" t="s">
        <v>609</v>
      </c>
      <c r="B279" t="s">
        <v>610</v>
      </c>
      <c r="D279" t="s">
        <v>1272</v>
      </c>
      <c r="E279" t="s">
        <v>1273</v>
      </c>
      <c r="J279" t="s">
        <v>2700</v>
      </c>
      <c r="K279" t="s">
        <v>2701</v>
      </c>
    </row>
    <row r="280" spans="1:11">
      <c r="A280" t="s">
        <v>611</v>
      </c>
      <c r="B280" t="s">
        <v>612</v>
      </c>
      <c r="D280" t="s">
        <v>1274</v>
      </c>
      <c r="E280" t="s">
        <v>1275</v>
      </c>
      <c r="J280" t="s">
        <v>2702</v>
      </c>
      <c r="K280" t="s">
        <v>2703</v>
      </c>
    </row>
    <row r="281" spans="1:11">
      <c r="A281" t="s">
        <v>613</v>
      </c>
      <c r="B281" t="s">
        <v>614</v>
      </c>
      <c r="D281" t="s">
        <v>1276</v>
      </c>
      <c r="E281" t="s">
        <v>1277</v>
      </c>
      <c r="J281" t="s">
        <v>2704</v>
      </c>
      <c r="K281" t="s">
        <v>2705</v>
      </c>
    </row>
    <row r="282" spans="1:11">
      <c r="A282" t="s">
        <v>615</v>
      </c>
      <c r="B282" t="s">
        <v>616</v>
      </c>
      <c r="D282" t="s">
        <v>1278</v>
      </c>
      <c r="E282" t="s">
        <v>1279</v>
      </c>
      <c r="J282" t="s">
        <v>2706</v>
      </c>
      <c r="K282" t="s">
        <v>2707</v>
      </c>
    </row>
    <row r="283" spans="1:11">
      <c r="A283" t="s">
        <v>617</v>
      </c>
      <c r="B283" t="s">
        <v>618</v>
      </c>
      <c r="D283" t="s">
        <v>1280</v>
      </c>
      <c r="E283" t="s">
        <v>1281</v>
      </c>
      <c r="J283" t="s">
        <v>2708</v>
      </c>
      <c r="K283" t="s">
        <v>2709</v>
      </c>
    </row>
    <row r="284" spans="1:11">
      <c r="A284" t="s">
        <v>619</v>
      </c>
      <c r="B284" t="s">
        <v>620</v>
      </c>
      <c r="D284" t="s">
        <v>1282</v>
      </c>
      <c r="E284" t="s">
        <v>1283</v>
      </c>
      <c r="J284" t="s">
        <v>2710</v>
      </c>
      <c r="K284" t="s">
        <v>2711</v>
      </c>
    </row>
    <row r="285" spans="1:11">
      <c r="A285" t="s">
        <v>621</v>
      </c>
      <c r="B285" t="s">
        <v>622</v>
      </c>
      <c r="D285" t="s">
        <v>1284</v>
      </c>
      <c r="E285" t="s">
        <v>1285</v>
      </c>
      <c r="J285" t="s">
        <v>2712</v>
      </c>
      <c r="K285" t="s">
        <v>2713</v>
      </c>
    </row>
    <row r="286" spans="1:11">
      <c r="A286" t="s">
        <v>623</v>
      </c>
      <c r="B286" t="s">
        <v>624</v>
      </c>
      <c r="D286" t="s">
        <v>1286</v>
      </c>
      <c r="E286" t="s">
        <v>1287</v>
      </c>
      <c r="J286" t="s">
        <v>2714</v>
      </c>
      <c r="K286" t="s">
        <v>2715</v>
      </c>
    </row>
    <row r="287" spans="1:11">
      <c r="A287" t="s">
        <v>625</v>
      </c>
      <c r="B287" t="s">
        <v>626</v>
      </c>
      <c r="D287" t="s">
        <v>1288</v>
      </c>
      <c r="E287" t="s">
        <v>1289</v>
      </c>
      <c r="J287" t="s">
        <v>2716</v>
      </c>
      <c r="K287" t="s">
        <v>2717</v>
      </c>
    </row>
    <row r="288" spans="1:11">
      <c r="A288" t="s">
        <v>627</v>
      </c>
      <c r="B288" t="s">
        <v>628</v>
      </c>
      <c r="D288" t="s">
        <v>1290</v>
      </c>
      <c r="E288" t="s">
        <v>1291</v>
      </c>
      <c r="J288" t="s">
        <v>2718</v>
      </c>
      <c r="K288" t="s">
        <v>2719</v>
      </c>
    </row>
    <row r="289" spans="1:5">
      <c r="A289" t="s">
        <v>629</v>
      </c>
      <c r="B289" t="s">
        <v>630</v>
      </c>
      <c r="D289" t="s">
        <v>1292</v>
      </c>
      <c r="E289" t="s">
        <v>1293</v>
      </c>
    </row>
    <row r="290" spans="1:5">
      <c r="A290" t="s">
        <v>631</v>
      </c>
      <c r="B290" t="s">
        <v>632</v>
      </c>
      <c r="D290" t="s">
        <v>1294</v>
      </c>
      <c r="E290" t="s">
        <v>1295</v>
      </c>
    </row>
    <row r="291" spans="1:5">
      <c r="A291" t="s">
        <v>633</v>
      </c>
      <c r="B291" t="s">
        <v>634</v>
      </c>
      <c r="D291" t="s">
        <v>1296</v>
      </c>
      <c r="E291" t="s">
        <v>1297</v>
      </c>
    </row>
    <row r="292" spans="1:5">
      <c r="A292" t="s">
        <v>635</v>
      </c>
      <c r="B292" t="s">
        <v>636</v>
      </c>
      <c r="D292" t="s">
        <v>1298</v>
      </c>
      <c r="E292" t="s">
        <v>1299</v>
      </c>
    </row>
    <row r="293" spans="1:5">
      <c r="A293" t="s">
        <v>637</v>
      </c>
      <c r="B293" t="s">
        <v>638</v>
      </c>
      <c r="D293" t="s">
        <v>1300</v>
      </c>
      <c r="E293" t="s">
        <v>1301</v>
      </c>
    </row>
    <row r="294" spans="1:5">
      <c r="A294" t="s">
        <v>639</v>
      </c>
      <c r="B294" t="s">
        <v>640</v>
      </c>
      <c r="D294" t="s">
        <v>1302</v>
      </c>
      <c r="E294" t="s">
        <v>1303</v>
      </c>
    </row>
    <row r="295" spans="1:5">
      <c r="A295" t="s">
        <v>641</v>
      </c>
      <c r="B295" t="s">
        <v>642</v>
      </c>
      <c r="D295" t="s">
        <v>1304</v>
      </c>
      <c r="E295" t="s">
        <v>1305</v>
      </c>
    </row>
    <row r="296" spans="1:5">
      <c r="A296" t="s">
        <v>643</v>
      </c>
      <c r="B296" t="s">
        <v>644</v>
      </c>
      <c r="D296" t="s">
        <v>1306</v>
      </c>
      <c r="E296" t="s">
        <v>1307</v>
      </c>
    </row>
    <row r="297" spans="1:5">
      <c r="A297" t="s">
        <v>645</v>
      </c>
      <c r="B297" t="s">
        <v>646</v>
      </c>
      <c r="D297" t="s">
        <v>1308</v>
      </c>
      <c r="E297" t="s">
        <v>1309</v>
      </c>
    </row>
    <row r="298" spans="1:5">
      <c r="A298" t="s">
        <v>647</v>
      </c>
      <c r="B298" t="s">
        <v>648</v>
      </c>
      <c r="D298" t="s">
        <v>1310</v>
      </c>
      <c r="E298" t="s">
        <v>1311</v>
      </c>
    </row>
    <row r="299" spans="1:5">
      <c r="A299" t="s">
        <v>649</v>
      </c>
      <c r="B299" t="s">
        <v>650</v>
      </c>
      <c r="D299" t="s">
        <v>1312</v>
      </c>
      <c r="E299" t="s">
        <v>1313</v>
      </c>
    </row>
    <row r="300" spans="1:5">
      <c r="A300" t="s">
        <v>651</v>
      </c>
      <c r="B300" t="s">
        <v>652</v>
      </c>
      <c r="D300" t="s">
        <v>1314</v>
      </c>
      <c r="E300" t="s">
        <v>1315</v>
      </c>
    </row>
    <row r="301" spans="1:5">
      <c r="A301" t="s">
        <v>653</v>
      </c>
      <c r="B301" t="s">
        <v>654</v>
      </c>
      <c r="D301" t="s">
        <v>1316</v>
      </c>
      <c r="E301" t="s">
        <v>1317</v>
      </c>
    </row>
    <row r="302" spans="1:5">
      <c r="A302" t="s">
        <v>655</v>
      </c>
      <c r="B302" t="s">
        <v>656</v>
      </c>
      <c r="D302" t="s">
        <v>1318</v>
      </c>
      <c r="E302" t="s">
        <v>1319</v>
      </c>
    </row>
    <row r="303" spans="1:5">
      <c r="A303" t="s">
        <v>657</v>
      </c>
      <c r="B303" t="s">
        <v>658</v>
      </c>
      <c r="D303" t="s">
        <v>1320</v>
      </c>
      <c r="E303" t="s">
        <v>1321</v>
      </c>
    </row>
    <row r="304" spans="1:5">
      <c r="A304" t="s">
        <v>659</v>
      </c>
      <c r="B304" t="s">
        <v>660</v>
      </c>
      <c r="D304" t="s">
        <v>1322</v>
      </c>
      <c r="E304" t="s">
        <v>1323</v>
      </c>
    </row>
    <row r="305" spans="1:5">
      <c r="A305" t="s">
        <v>661</v>
      </c>
      <c r="B305" t="s">
        <v>662</v>
      </c>
      <c r="D305" t="s">
        <v>1324</v>
      </c>
      <c r="E305" t="s">
        <v>1325</v>
      </c>
    </row>
    <row r="306" spans="1:5">
      <c r="A306" t="s">
        <v>663</v>
      </c>
      <c r="B306" t="s">
        <v>664</v>
      </c>
      <c r="D306" t="s">
        <v>1326</v>
      </c>
      <c r="E306" t="s">
        <v>1327</v>
      </c>
    </row>
    <row r="307" spans="1:5">
      <c r="A307" t="s">
        <v>665</v>
      </c>
      <c r="B307" t="s">
        <v>666</v>
      </c>
      <c r="D307" t="s">
        <v>1328</v>
      </c>
      <c r="E307" t="s">
        <v>1329</v>
      </c>
    </row>
    <row r="308" spans="1:5">
      <c r="A308" t="s">
        <v>667</v>
      </c>
      <c r="B308" t="s">
        <v>668</v>
      </c>
      <c r="D308" t="s">
        <v>1330</v>
      </c>
      <c r="E308" t="s">
        <v>1331</v>
      </c>
    </row>
    <row r="309" spans="1:5">
      <c r="A309" t="s">
        <v>669</v>
      </c>
      <c r="B309" t="s">
        <v>670</v>
      </c>
      <c r="D309" t="s">
        <v>1332</v>
      </c>
      <c r="E309" t="s">
        <v>1333</v>
      </c>
    </row>
    <row r="310" spans="1:5">
      <c r="A310" t="s">
        <v>671</v>
      </c>
      <c r="B310" t="s">
        <v>672</v>
      </c>
      <c r="D310" t="s">
        <v>1334</v>
      </c>
      <c r="E310" t="s">
        <v>1335</v>
      </c>
    </row>
    <row r="311" spans="1:5">
      <c r="A311" t="s">
        <v>673</v>
      </c>
      <c r="B311" t="s">
        <v>674</v>
      </c>
      <c r="D311" t="s">
        <v>1336</v>
      </c>
      <c r="E311" t="s">
        <v>1337</v>
      </c>
    </row>
    <row r="312" spans="1:5">
      <c r="A312" t="s">
        <v>675</v>
      </c>
      <c r="B312" t="s">
        <v>676</v>
      </c>
      <c r="D312" t="s">
        <v>1338</v>
      </c>
      <c r="E312" t="s">
        <v>1339</v>
      </c>
    </row>
    <row r="313" spans="1:5">
      <c r="A313" t="s">
        <v>677</v>
      </c>
      <c r="B313" t="s">
        <v>678</v>
      </c>
      <c r="D313" t="s">
        <v>1340</v>
      </c>
      <c r="E313" t="s">
        <v>1341</v>
      </c>
    </row>
    <row r="314" spans="1:5">
      <c r="A314" t="s">
        <v>679</v>
      </c>
      <c r="B314" t="s">
        <v>680</v>
      </c>
      <c r="D314" t="s">
        <v>1342</v>
      </c>
      <c r="E314" t="s">
        <v>1343</v>
      </c>
    </row>
    <row r="315" spans="1:5">
      <c r="A315" t="s">
        <v>681</v>
      </c>
      <c r="B315" t="s">
        <v>682</v>
      </c>
      <c r="D315" t="s">
        <v>1344</v>
      </c>
      <c r="E315" t="s">
        <v>1345</v>
      </c>
    </row>
    <row r="316" spans="1:5">
      <c r="A316" t="s">
        <v>683</v>
      </c>
      <c r="B316" t="s">
        <v>684</v>
      </c>
      <c r="D316" t="s">
        <v>1346</v>
      </c>
      <c r="E316" t="s">
        <v>1347</v>
      </c>
    </row>
    <row r="317" spans="1:5">
      <c r="A317" t="s">
        <v>685</v>
      </c>
      <c r="B317" t="s">
        <v>686</v>
      </c>
      <c r="D317" t="s">
        <v>1348</v>
      </c>
      <c r="E317" t="s">
        <v>1349</v>
      </c>
    </row>
    <row r="318" spans="1:5">
      <c r="A318" t="s">
        <v>687</v>
      </c>
      <c r="B318" t="s">
        <v>688</v>
      </c>
      <c r="D318" t="s">
        <v>1350</v>
      </c>
      <c r="E318" t="s">
        <v>1351</v>
      </c>
    </row>
    <row r="319" spans="1:5">
      <c r="A319" t="s">
        <v>689</v>
      </c>
      <c r="B319" t="s">
        <v>690</v>
      </c>
      <c r="D319" t="s">
        <v>1352</v>
      </c>
      <c r="E319" t="s">
        <v>1353</v>
      </c>
    </row>
    <row r="320" spans="1:5">
      <c r="A320" t="s">
        <v>691</v>
      </c>
      <c r="B320" t="s">
        <v>692</v>
      </c>
      <c r="D320" t="s">
        <v>1354</v>
      </c>
      <c r="E320" t="s">
        <v>1355</v>
      </c>
    </row>
    <row r="321" spans="1:5">
      <c r="A321" t="s">
        <v>693</v>
      </c>
      <c r="B321" t="s">
        <v>694</v>
      </c>
      <c r="D321" t="s">
        <v>1356</v>
      </c>
      <c r="E321" t="s">
        <v>1357</v>
      </c>
    </row>
    <row r="322" spans="1:5">
      <c r="A322" t="s">
        <v>695</v>
      </c>
      <c r="B322" t="s">
        <v>696</v>
      </c>
      <c r="D322" t="s">
        <v>1358</v>
      </c>
      <c r="E322" t="s">
        <v>1359</v>
      </c>
    </row>
    <row r="323" spans="1:5">
      <c r="A323" t="s">
        <v>697</v>
      </c>
      <c r="B323" t="s">
        <v>698</v>
      </c>
      <c r="D323" t="s">
        <v>1360</v>
      </c>
      <c r="E323" t="s">
        <v>1361</v>
      </c>
    </row>
    <row r="324" spans="1:5">
      <c r="A324" t="s">
        <v>699</v>
      </c>
      <c r="B324" t="s">
        <v>700</v>
      </c>
      <c r="D324" t="s">
        <v>1362</v>
      </c>
      <c r="E324" t="s">
        <v>1363</v>
      </c>
    </row>
    <row r="325" spans="1:5">
      <c r="A325" t="s">
        <v>701</v>
      </c>
      <c r="B325" t="s">
        <v>702</v>
      </c>
      <c r="D325" t="s">
        <v>1364</v>
      </c>
      <c r="E325" t="s">
        <v>1365</v>
      </c>
    </row>
    <row r="326" spans="1:5">
      <c r="A326" t="s">
        <v>703</v>
      </c>
      <c r="B326" t="s">
        <v>704</v>
      </c>
      <c r="D326" t="s">
        <v>1366</v>
      </c>
      <c r="E326" t="s">
        <v>1367</v>
      </c>
    </row>
    <row r="327" spans="1:5">
      <c r="A327" t="s">
        <v>705</v>
      </c>
      <c r="B327" t="s">
        <v>706</v>
      </c>
      <c r="D327" t="s">
        <v>1368</v>
      </c>
      <c r="E327" t="s">
        <v>1369</v>
      </c>
    </row>
    <row r="328" spans="1:5">
      <c r="A328" t="s">
        <v>707</v>
      </c>
      <c r="B328" t="s">
        <v>708</v>
      </c>
      <c r="D328" t="s">
        <v>1370</v>
      </c>
      <c r="E328" t="s">
        <v>1371</v>
      </c>
    </row>
    <row r="329" spans="1:5">
      <c r="A329" t="s">
        <v>709</v>
      </c>
      <c r="B329" t="s">
        <v>710</v>
      </c>
      <c r="D329" t="s">
        <v>1372</v>
      </c>
      <c r="E329" t="s">
        <v>1373</v>
      </c>
    </row>
    <row r="330" spans="1:5">
      <c r="A330" t="s">
        <v>711</v>
      </c>
      <c r="B330" t="s">
        <v>712</v>
      </c>
      <c r="D330" t="s">
        <v>1374</v>
      </c>
      <c r="E330" t="s">
        <v>1375</v>
      </c>
    </row>
    <row r="331" spans="1:5">
      <c r="A331" t="s">
        <v>713</v>
      </c>
      <c r="B331" t="s">
        <v>714</v>
      </c>
      <c r="D331" t="s">
        <v>1376</v>
      </c>
      <c r="E331" t="s">
        <v>1377</v>
      </c>
    </row>
    <row r="332" spans="1:5">
      <c r="A332" t="s">
        <v>715</v>
      </c>
      <c r="B332" t="s">
        <v>716</v>
      </c>
      <c r="D332" t="s">
        <v>1378</v>
      </c>
      <c r="E332" t="s">
        <v>1379</v>
      </c>
    </row>
    <row r="333" spans="1:5">
      <c r="D333" t="s">
        <v>1380</v>
      </c>
      <c r="E333" t="s">
        <v>1381</v>
      </c>
    </row>
    <row r="334" spans="1:5">
      <c r="D334" t="s">
        <v>1382</v>
      </c>
      <c r="E334" t="s">
        <v>1383</v>
      </c>
    </row>
    <row r="335" spans="1:5">
      <c r="D335" t="s">
        <v>1384</v>
      </c>
      <c r="E335" t="s">
        <v>1385</v>
      </c>
    </row>
    <row r="336" spans="1:5">
      <c r="D336" t="s">
        <v>1386</v>
      </c>
      <c r="E336" t="s">
        <v>1387</v>
      </c>
    </row>
    <row r="337" spans="4:5">
      <c r="D337" t="s">
        <v>1388</v>
      </c>
      <c r="E337" t="s">
        <v>1389</v>
      </c>
    </row>
    <row r="338" spans="4:5">
      <c r="D338" t="s">
        <v>1390</v>
      </c>
      <c r="E338" t="s">
        <v>1391</v>
      </c>
    </row>
    <row r="339" spans="4:5">
      <c r="D339" t="s">
        <v>1392</v>
      </c>
      <c r="E339" t="s">
        <v>1393</v>
      </c>
    </row>
    <row r="340" spans="4:5">
      <c r="D340" t="s">
        <v>1394</v>
      </c>
      <c r="E340" t="s">
        <v>1395</v>
      </c>
    </row>
    <row r="341" spans="4:5">
      <c r="D341" t="s">
        <v>1396</v>
      </c>
      <c r="E341" t="s">
        <v>1397</v>
      </c>
    </row>
    <row r="342" spans="4:5">
      <c r="D342" t="s">
        <v>1398</v>
      </c>
      <c r="E342" t="s">
        <v>1399</v>
      </c>
    </row>
    <row r="343" spans="4:5">
      <c r="D343" t="s">
        <v>1400</v>
      </c>
      <c r="E343" t="s">
        <v>1401</v>
      </c>
    </row>
    <row r="344" spans="4:5">
      <c r="D344" t="s">
        <v>1402</v>
      </c>
      <c r="E344" t="s">
        <v>1403</v>
      </c>
    </row>
    <row r="345" spans="4:5">
      <c r="D345" t="s">
        <v>1404</v>
      </c>
      <c r="E345" t="s">
        <v>1405</v>
      </c>
    </row>
    <row r="346" spans="4:5">
      <c r="D346" t="s">
        <v>1406</v>
      </c>
      <c r="E346" t="s">
        <v>1407</v>
      </c>
    </row>
    <row r="347" spans="4:5">
      <c r="D347" t="s">
        <v>1408</v>
      </c>
      <c r="E347" t="s">
        <v>1409</v>
      </c>
    </row>
    <row r="348" spans="4:5">
      <c r="D348" t="s">
        <v>1410</v>
      </c>
      <c r="E348" t="s">
        <v>1411</v>
      </c>
    </row>
    <row r="349" spans="4:5">
      <c r="D349" t="s">
        <v>1412</v>
      </c>
      <c r="E349" t="s">
        <v>1413</v>
      </c>
    </row>
    <row r="350" spans="4:5">
      <c r="D350" t="s">
        <v>1414</v>
      </c>
      <c r="E350" t="s">
        <v>1415</v>
      </c>
    </row>
    <row r="351" spans="4:5">
      <c r="D351" t="s">
        <v>1416</v>
      </c>
      <c r="E351" t="s">
        <v>1417</v>
      </c>
    </row>
    <row r="352" spans="4:5">
      <c r="D352" t="s">
        <v>1418</v>
      </c>
      <c r="E352" t="s">
        <v>1419</v>
      </c>
    </row>
    <row r="353" spans="4:5">
      <c r="D353" t="s">
        <v>1420</v>
      </c>
      <c r="E353" t="s">
        <v>1421</v>
      </c>
    </row>
    <row r="354" spans="4:5">
      <c r="D354" t="s">
        <v>1422</v>
      </c>
      <c r="E354" t="s">
        <v>1423</v>
      </c>
    </row>
    <row r="355" spans="4:5">
      <c r="D355" t="s">
        <v>1424</v>
      </c>
      <c r="E355" t="s">
        <v>1425</v>
      </c>
    </row>
    <row r="356" spans="4:5">
      <c r="D356" t="s">
        <v>1426</v>
      </c>
      <c r="E356" t="s">
        <v>1427</v>
      </c>
    </row>
    <row r="357" spans="4:5">
      <c r="D357" t="s">
        <v>1428</v>
      </c>
      <c r="E357" t="s">
        <v>1429</v>
      </c>
    </row>
    <row r="358" spans="4:5">
      <c r="D358" t="s">
        <v>1430</v>
      </c>
      <c r="E358" t="s">
        <v>1431</v>
      </c>
    </row>
    <row r="359" spans="4:5">
      <c r="D359" t="s">
        <v>1432</v>
      </c>
      <c r="E359" t="s">
        <v>1433</v>
      </c>
    </row>
    <row r="360" spans="4:5">
      <c r="D360" t="s">
        <v>1434</v>
      </c>
      <c r="E360" t="s">
        <v>1435</v>
      </c>
    </row>
    <row r="361" spans="4:5">
      <c r="D361" t="s">
        <v>1436</v>
      </c>
      <c r="E361" t="s">
        <v>1437</v>
      </c>
    </row>
    <row r="362" spans="4:5">
      <c r="D362" t="s">
        <v>1438</v>
      </c>
      <c r="E362" t="s">
        <v>1439</v>
      </c>
    </row>
    <row r="363" spans="4:5">
      <c r="D363" t="s">
        <v>1440</v>
      </c>
      <c r="E363" t="s">
        <v>1441</v>
      </c>
    </row>
    <row r="364" spans="4:5">
      <c r="D364" t="s">
        <v>1442</v>
      </c>
      <c r="E364" t="s">
        <v>1443</v>
      </c>
    </row>
    <row r="365" spans="4:5">
      <c r="D365" t="s">
        <v>1444</v>
      </c>
      <c r="E365" t="s">
        <v>1445</v>
      </c>
    </row>
    <row r="366" spans="4:5">
      <c r="D366" t="s">
        <v>1446</v>
      </c>
      <c r="E366" t="s">
        <v>1447</v>
      </c>
    </row>
    <row r="367" spans="4:5">
      <c r="D367" t="s">
        <v>1448</v>
      </c>
      <c r="E367" t="s">
        <v>1449</v>
      </c>
    </row>
    <row r="368" spans="4:5">
      <c r="D368" t="s">
        <v>1450</v>
      </c>
      <c r="E368" t="s">
        <v>1451</v>
      </c>
    </row>
    <row r="369" spans="4:5">
      <c r="D369" t="s">
        <v>1452</v>
      </c>
      <c r="E369" t="s">
        <v>1453</v>
      </c>
    </row>
    <row r="370" spans="4:5">
      <c r="D370" t="s">
        <v>1454</v>
      </c>
      <c r="E370" t="s">
        <v>1455</v>
      </c>
    </row>
    <row r="371" spans="4:5">
      <c r="D371" t="s">
        <v>1456</v>
      </c>
      <c r="E371" t="s">
        <v>1457</v>
      </c>
    </row>
    <row r="372" spans="4:5">
      <c r="D372" t="s">
        <v>1458</v>
      </c>
      <c r="E372" t="s">
        <v>1459</v>
      </c>
    </row>
    <row r="373" spans="4:5">
      <c r="D373" t="s">
        <v>1460</v>
      </c>
      <c r="E373" t="s">
        <v>1461</v>
      </c>
    </row>
    <row r="374" spans="4:5">
      <c r="D374" t="s">
        <v>1462</v>
      </c>
      <c r="E374" t="s">
        <v>1463</v>
      </c>
    </row>
    <row r="375" spans="4:5">
      <c r="D375" t="s">
        <v>1464</v>
      </c>
      <c r="E375" t="s">
        <v>1465</v>
      </c>
    </row>
    <row r="376" spans="4:5">
      <c r="D376" t="s">
        <v>1466</v>
      </c>
      <c r="E376" t="s">
        <v>1467</v>
      </c>
    </row>
    <row r="377" spans="4:5">
      <c r="D377" t="s">
        <v>1468</v>
      </c>
      <c r="E377" t="s">
        <v>1469</v>
      </c>
    </row>
    <row r="378" spans="4:5">
      <c r="D378" t="s">
        <v>1470</v>
      </c>
      <c r="E378" t="s">
        <v>1471</v>
      </c>
    </row>
    <row r="379" spans="4:5">
      <c r="D379" t="s">
        <v>1472</v>
      </c>
      <c r="E379" t="s">
        <v>1473</v>
      </c>
    </row>
    <row r="380" spans="4:5">
      <c r="D380" t="s">
        <v>1474</v>
      </c>
      <c r="E380" t="s">
        <v>1475</v>
      </c>
    </row>
    <row r="381" spans="4:5">
      <c r="D381" t="s">
        <v>1476</v>
      </c>
      <c r="E381" t="s">
        <v>1477</v>
      </c>
    </row>
    <row r="382" spans="4:5">
      <c r="D382" t="s">
        <v>1478</v>
      </c>
      <c r="E382" t="s">
        <v>1479</v>
      </c>
    </row>
    <row r="383" spans="4:5">
      <c r="D383" t="s">
        <v>1480</v>
      </c>
      <c r="E383" t="s">
        <v>1481</v>
      </c>
    </row>
    <row r="384" spans="4:5">
      <c r="D384" t="s">
        <v>1482</v>
      </c>
      <c r="E384" t="s">
        <v>1483</v>
      </c>
    </row>
    <row r="385" spans="4:5">
      <c r="D385" t="s">
        <v>1484</v>
      </c>
      <c r="E385" t="s">
        <v>1485</v>
      </c>
    </row>
    <row r="386" spans="4:5">
      <c r="D386" t="s">
        <v>1486</v>
      </c>
      <c r="E386" t="s">
        <v>1487</v>
      </c>
    </row>
    <row r="387" spans="4:5">
      <c r="D387" t="s">
        <v>1488</v>
      </c>
      <c r="E387" t="s">
        <v>1489</v>
      </c>
    </row>
    <row r="388" spans="4:5">
      <c r="D388" t="s">
        <v>1490</v>
      </c>
      <c r="E388" t="s">
        <v>1491</v>
      </c>
    </row>
    <row r="389" spans="4:5">
      <c r="D389" t="s">
        <v>1492</v>
      </c>
      <c r="E389" t="s">
        <v>1493</v>
      </c>
    </row>
    <row r="390" spans="4:5">
      <c r="D390" t="s">
        <v>1494</v>
      </c>
      <c r="E390" t="s">
        <v>1495</v>
      </c>
    </row>
    <row r="391" spans="4:5">
      <c r="D391" t="s">
        <v>1496</v>
      </c>
      <c r="E391" t="s">
        <v>1497</v>
      </c>
    </row>
    <row r="392" spans="4:5">
      <c r="D392" t="s">
        <v>1498</v>
      </c>
      <c r="E392" t="s">
        <v>1499</v>
      </c>
    </row>
    <row r="393" spans="4:5">
      <c r="D393" t="s">
        <v>1500</v>
      </c>
      <c r="E393" t="s">
        <v>1501</v>
      </c>
    </row>
    <row r="394" spans="4:5">
      <c r="D394" t="s">
        <v>1502</v>
      </c>
      <c r="E394" t="s">
        <v>1503</v>
      </c>
    </row>
    <row r="395" spans="4:5">
      <c r="D395" t="s">
        <v>1504</v>
      </c>
      <c r="E395" t="s">
        <v>1505</v>
      </c>
    </row>
    <row r="396" spans="4:5">
      <c r="D396" t="s">
        <v>1506</v>
      </c>
      <c r="E396" t="s">
        <v>1507</v>
      </c>
    </row>
    <row r="397" spans="4:5">
      <c r="D397" t="s">
        <v>1508</v>
      </c>
      <c r="E397" t="s">
        <v>1509</v>
      </c>
    </row>
    <row r="398" spans="4:5">
      <c r="D398" t="s">
        <v>1510</v>
      </c>
      <c r="E398" t="s">
        <v>1511</v>
      </c>
    </row>
    <row r="399" spans="4:5">
      <c r="D399" t="s">
        <v>1512</v>
      </c>
      <c r="E399" t="s">
        <v>1513</v>
      </c>
    </row>
    <row r="400" spans="4:5">
      <c r="D400" t="s">
        <v>1514</v>
      </c>
      <c r="E400" t="s">
        <v>1515</v>
      </c>
    </row>
    <row r="401" spans="4:5">
      <c r="D401" t="s">
        <v>1516</v>
      </c>
      <c r="E401" t="s">
        <v>1517</v>
      </c>
    </row>
    <row r="402" spans="4:5">
      <c r="D402" t="s">
        <v>1518</v>
      </c>
      <c r="E402" t="s">
        <v>1519</v>
      </c>
    </row>
    <row r="403" spans="4:5">
      <c r="D403" t="s">
        <v>1520</v>
      </c>
      <c r="E403" t="s">
        <v>1521</v>
      </c>
    </row>
    <row r="404" spans="4:5">
      <c r="D404" t="s">
        <v>1522</v>
      </c>
      <c r="E404" t="s">
        <v>1523</v>
      </c>
    </row>
    <row r="405" spans="4:5">
      <c r="D405" t="s">
        <v>1524</v>
      </c>
      <c r="E405" t="s">
        <v>1525</v>
      </c>
    </row>
    <row r="406" spans="4:5">
      <c r="D406" t="s">
        <v>1526</v>
      </c>
      <c r="E406" t="s">
        <v>1527</v>
      </c>
    </row>
    <row r="407" spans="4:5">
      <c r="D407" t="s">
        <v>1528</v>
      </c>
      <c r="E407" t="s">
        <v>1529</v>
      </c>
    </row>
    <row r="408" spans="4:5">
      <c r="D408" t="s">
        <v>1530</v>
      </c>
      <c r="E408" t="s">
        <v>1531</v>
      </c>
    </row>
    <row r="409" spans="4:5">
      <c r="D409" t="s">
        <v>1532</v>
      </c>
      <c r="E409" t="s">
        <v>1533</v>
      </c>
    </row>
    <row r="410" spans="4:5">
      <c r="D410" t="s">
        <v>1534</v>
      </c>
      <c r="E410" t="s">
        <v>1535</v>
      </c>
    </row>
    <row r="411" spans="4:5">
      <c r="D411" t="s">
        <v>1536</v>
      </c>
      <c r="E411" t="s">
        <v>1537</v>
      </c>
    </row>
    <row r="412" spans="4:5">
      <c r="D412" t="s">
        <v>1538</v>
      </c>
      <c r="E412" t="s">
        <v>1539</v>
      </c>
    </row>
    <row r="413" spans="4:5">
      <c r="D413" t="s">
        <v>1540</v>
      </c>
      <c r="E413" t="s">
        <v>1541</v>
      </c>
    </row>
    <row r="414" spans="4:5">
      <c r="D414" t="s">
        <v>1542</v>
      </c>
      <c r="E414" t="s">
        <v>1543</v>
      </c>
    </row>
    <row r="415" spans="4:5">
      <c r="D415" t="s">
        <v>1544</v>
      </c>
      <c r="E415" t="s">
        <v>1545</v>
      </c>
    </row>
    <row r="416" spans="4:5">
      <c r="D416" t="s">
        <v>1546</v>
      </c>
      <c r="E416" t="s">
        <v>1547</v>
      </c>
    </row>
    <row r="417" spans="4:5">
      <c r="D417" t="s">
        <v>1548</v>
      </c>
      <c r="E417" t="s">
        <v>1549</v>
      </c>
    </row>
    <row r="418" spans="4:5">
      <c r="D418" t="s">
        <v>1550</v>
      </c>
      <c r="E418" t="s">
        <v>1551</v>
      </c>
    </row>
    <row r="419" spans="4:5">
      <c r="D419" t="s">
        <v>1552</v>
      </c>
      <c r="E419" t="s">
        <v>1553</v>
      </c>
    </row>
    <row r="420" spans="4:5">
      <c r="D420" t="s">
        <v>1554</v>
      </c>
      <c r="E420" t="s">
        <v>1555</v>
      </c>
    </row>
    <row r="421" spans="4:5">
      <c r="D421" t="s">
        <v>1556</v>
      </c>
      <c r="E421" t="s">
        <v>1557</v>
      </c>
    </row>
    <row r="422" spans="4:5">
      <c r="D422" t="s">
        <v>1558</v>
      </c>
      <c r="E422" t="s">
        <v>1559</v>
      </c>
    </row>
    <row r="423" spans="4:5">
      <c r="D423" t="s">
        <v>1560</v>
      </c>
      <c r="E423" t="s">
        <v>1561</v>
      </c>
    </row>
    <row r="424" spans="4:5">
      <c r="D424" t="s">
        <v>1562</v>
      </c>
      <c r="E424" t="s">
        <v>1563</v>
      </c>
    </row>
    <row r="425" spans="4:5">
      <c r="D425" t="s">
        <v>1564</v>
      </c>
      <c r="E425" t="s">
        <v>1565</v>
      </c>
    </row>
    <row r="426" spans="4:5">
      <c r="D426" t="s">
        <v>1566</v>
      </c>
      <c r="E426" t="s">
        <v>1567</v>
      </c>
    </row>
    <row r="427" spans="4:5">
      <c r="D427" t="s">
        <v>1568</v>
      </c>
      <c r="E427" t="s">
        <v>1569</v>
      </c>
    </row>
    <row r="428" spans="4:5">
      <c r="D428" t="s">
        <v>1570</v>
      </c>
      <c r="E428" t="s">
        <v>1571</v>
      </c>
    </row>
    <row r="429" spans="4:5">
      <c r="D429" t="s">
        <v>1572</v>
      </c>
      <c r="E429" t="s">
        <v>1573</v>
      </c>
    </row>
    <row r="430" spans="4:5">
      <c r="D430" t="s">
        <v>1574</v>
      </c>
      <c r="E430" t="s">
        <v>1575</v>
      </c>
    </row>
    <row r="431" spans="4:5">
      <c r="D431" t="s">
        <v>1576</v>
      </c>
      <c r="E431" t="s">
        <v>1577</v>
      </c>
    </row>
    <row r="432" spans="4:5">
      <c r="D432" t="s">
        <v>1578</v>
      </c>
      <c r="E432" t="s">
        <v>1579</v>
      </c>
    </row>
    <row r="433" spans="4:5">
      <c r="D433" t="s">
        <v>1580</v>
      </c>
      <c r="E433" t="s">
        <v>1581</v>
      </c>
    </row>
    <row r="434" spans="4:5">
      <c r="D434" t="s">
        <v>1582</v>
      </c>
      <c r="E434" t="s">
        <v>1583</v>
      </c>
    </row>
    <row r="435" spans="4:5">
      <c r="D435" t="s">
        <v>1584</v>
      </c>
      <c r="E435" t="s">
        <v>1585</v>
      </c>
    </row>
    <row r="436" spans="4:5">
      <c r="D436" t="s">
        <v>1586</v>
      </c>
      <c r="E436" t="s">
        <v>1587</v>
      </c>
    </row>
    <row r="437" spans="4:5">
      <c r="D437" t="s">
        <v>1588</v>
      </c>
      <c r="E437" t="s">
        <v>1589</v>
      </c>
    </row>
    <row r="438" spans="4:5">
      <c r="D438" t="s">
        <v>1590</v>
      </c>
      <c r="E438" t="s">
        <v>1591</v>
      </c>
    </row>
    <row r="439" spans="4:5">
      <c r="D439" t="s">
        <v>1592</v>
      </c>
      <c r="E439" t="s">
        <v>1593</v>
      </c>
    </row>
    <row r="440" spans="4:5">
      <c r="D440" t="s">
        <v>1594</v>
      </c>
      <c r="E440" t="s">
        <v>1595</v>
      </c>
    </row>
    <row r="441" spans="4:5">
      <c r="D441" t="s">
        <v>1596</v>
      </c>
      <c r="E441" t="s">
        <v>1597</v>
      </c>
    </row>
    <row r="442" spans="4:5">
      <c r="D442" t="s">
        <v>1598</v>
      </c>
      <c r="E442" t="s">
        <v>1599</v>
      </c>
    </row>
    <row r="443" spans="4:5">
      <c r="D443" t="s">
        <v>1600</v>
      </c>
      <c r="E443" t="s">
        <v>1601</v>
      </c>
    </row>
    <row r="444" spans="4:5">
      <c r="D444" t="s">
        <v>1602</v>
      </c>
      <c r="E444" t="s">
        <v>1603</v>
      </c>
    </row>
    <row r="445" spans="4:5">
      <c r="D445" t="s">
        <v>1604</v>
      </c>
      <c r="E445" t="s">
        <v>1605</v>
      </c>
    </row>
    <row r="446" spans="4:5">
      <c r="D446" t="s">
        <v>1606</v>
      </c>
      <c r="E446" t="s">
        <v>1607</v>
      </c>
    </row>
    <row r="447" spans="4:5">
      <c r="D447" t="s">
        <v>1608</v>
      </c>
      <c r="E447" t="s">
        <v>1609</v>
      </c>
    </row>
    <row r="448" spans="4:5">
      <c r="D448" t="s">
        <v>1610</v>
      </c>
      <c r="E448" t="s">
        <v>1611</v>
      </c>
    </row>
    <row r="449" spans="4:5">
      <c r="D449" t="s">
        <v>1612</v>
      </c>
      <c r="E449" t="s">
        <v>1613</v>
      </c>
    </row>
    <row r="450" spans="4:5">
      <c r="D450" t="s">
        <v>1614</v>
      </c>
      <c r="E450" t="s">
        <v>1615</v>
      </c>
    </row>
    <row r="451" spans="4:5">
      <c r="D451" t="s">
        <v>1616</v>
      </c>
      <c r="E451" t="s">
        <v>1617</v>
      </c>
    </row>
    <row r="452" spans="4:5">
      <c r="D452" t="s">
        <v>1618</v>
      </c>
      <c r="E452" t="s">
        <v>1619</v>
      </c>
    </row>
    <row r="453" spans="4:5">
      <c r="D453" t="s">
        <v>1620</v>
      </c>
      <c r="E453" t="s">
        <v>1621</v>
      </c>
    </row>
    <row r="454" spans="4:5">
      <c r="D454" t="s">
        <v>1622</v>
      </c>
      <c r="E454" t="s">
        <v>1623</v>
      </c>
    </row>
    <row r="455" spans="4:5">
      <c r="D455" t="s">
        <v>1624</v>
      </c>
      <c r="E455" t="s">
        <v>1625</v>
      </c>
    </row>
    <row r="456" spans="4:5">
      <c r="D456" t="s">
        <v>1626</v>
      </c>
      <c r="E456" t="s">
        <v>1627</v>
      </c>
    </row>
    <row r="457" spans="4:5">
      <c r="D457" t="s">
        <v>1628</v>
      </c>
      <c r="E457" t="s">
        <v>1629</v>
      </c>
    </row>
    <row r="458" spans="4:5">
      <c r="D458" t="s">
        <v>1630</v>
      </c>
      <c r="E458" t="s">
        <v>1631</v>
      </c>
    </row>
    <row r="459" spans="4:5">
      <c r="D459" t="s">
        <v>1632</v>
      </c>
      <c r="E459" t="s">
        <v>1633</v>
      </c>
    </row>
    <row r="460" spans="4:5">
      <c r="D460" t="s">
        <v>1634</v>
      </c>
      <c r="E460" t="s">
        <v>1635</v>
      </c>
    </row>
    <row r="461" spans="4:5">
      <c r="D461" t="s">
        <v>1636</v>
      </c>
      <c r="E461" t="s">
        <v>1637</v>
      </c>
    </row>
    <row r="462" spans="4:5">
      <c r="D462" t="s">
        <v>1638</v>
      </c>
      <c r="E462" t="s">
        <v>1639</v>
      </c>
    </row>
    <row r="463" spans="4:5">
      <c r="D463" t="s">
        <v>1640</v>
      </c>
      <c r="E463" t="s">
        <v>1641</v>
      </c>
    </row>
    <row r="464" spans="4:5">
      <c r="D464" t="s">
        <v>1642</v>
      </c>
      <c r="E464" t="s">
        <v>1643</v>
      </c>
    </row>
    <row r="465" spans="4:5">
      <c r="D465" t="s">
        <v>1644</v>
      </c>
      <c r="E465" t="s">
        <v>1645</v>
      </c>
    </row>
    <row r="466" spans="4:5">
      <c r="D466" t="s">
        <v>1646</v>
      </c>
      <c r="E466" t="s">
        <v>1647</v>
      </c>
    </row>
    <row r="467" spans="4:5">
      <c r="D467" t="s">
        <v>1648</v>
      </c>
      <c r="E467" t="s">
        <v>1649</v>
      </c>
    </row>
    <row r="468" spans="4:5">
      <c r="D468" t="s">
        <v>1650</v>
      </c>
      <c r="E468" t="s">
        <v>1651</v>
      </c>
    </row>
    <row r="469" spans="4:5">
      <c r="D469" t="s">
        <v>1652</v>
      </c>
      <c r="E469" t="s">
        <v>1653</v>
      </c>
    </row>
    <row r="470" spans="4:5">
      <c r="D470" t="s">
        <v>1654</v>
      </c>
      <c r="E470" t="s">
        <v>1655</v>
      </c>
    </row>
    <row r="471" spans="4:5">
      <c r="D471" t="s">
        <v>1656</v>
      </c>
      <c r="E471" t="s">
        <v>1657</v>
      </c>
    </row>
    <row r="472" spans="4:5">
      <c r="D472" t="s">
        <v>1658</v>
      </c>
      <c r="E472" t="s">
        <v>1659</v>
      </c>
    </row>
    <row r="473" spans="4:5">
      <c r="D473" t="s">
        <v>1660</v>
      </c>
      <c r="E473" t="s">
        <v>1661</v>
      </c>
    </row>
    <row r="474" spans="4:5">
      <c r="D474" t="s">
        <v>1662</v>
      </c>
      <c r="E474" t="s">
        <v>1663</v>
      </c>
    </row>
    <row r="475" spans="4:5">
      <c r="D475" t="s">
        <v>1664</v>
      </c>
      <c r="E475" t="s">
        <v>1665</v>
      </c>
    </row>
    <row r="476" spans="4:5">
      <c r="D476" t="s">
        <v>1666</v>
      </c>
      <c r="E476" t="s">
        <v>1667</v>
      </c>
    </row>
    <row r="477" spans="4:5">
      <c r="D477" t="s">
        <v>1668</v>
      </c>
      <c r="E477" t="s">
        <v>1669</v>
      </c>
    </row>
    <row r="478" spans="4:5">
      <c r="D478" t="s">
        <v>1670</v>
      </c>
      <c r="E478" t="s">
        <v>1671</v>
      </c>
    </row>
    <row r="479" spans="4:5">
      <c r="D479" t="s">
        <v>1672</v>
      </c>
      <c r="E479" t="s">
        <v>1673</v>
      </c>
    </row>
    <row r="480" spans="4:5">
      <c r="D480" t="s">
        <v>1674</v>
      </c>
      <c r="E480" t="s">
        <v>1675</v>
      </c>
    </row>
    <row r="481" spans="4:5">
      <c r="D481" t="s">
        <v>1676</v>
      </c>
      <c r="E481" t="s">
        <v>1677</v>
      </c>
    </row>
    <row r="482" spans="4:5">
      <c r="D482" t="s">
        <v>1678</v>
      </c>
      <c r="E482" t="s">
        <v>1679</v>
      </c>
    </row>
    <row r="483" spans="4:5">
      <c r="D483" t="s">
        <v>1680</v>
      </c>
      <c r="E483" t="s">
        <v>1681</v>
      </c>
    </row>
    <row r="484" spans="4:5">
      <c r="D484" t="s">
        <v>1682</v>
      </c>
      <c r="E484" t="s">
        <v>1683</v>
      </c>
    </row>
    <row r="485" spans="4:5">
      <c r="D485" t="s">
        <v>1684</v>
      </c>
      <c r="E485" t="s">
        <v>1685</v>
      </c>
    </row>
    <row r="486" spans="4:5">
      <c r="D486" t="s">
        <v>1686</v>
      </c>
      <c r="E486" t="s">
        <v>1687</v>
      </c>
    </row>
    <row r="487" spans="4:5">
      <c r="D487" t="s">
        <v>1688</v>
      </c>
      <c r="E487" t="s">
        <v>1689</v>
      </c>
    </row>
    <row r="488" spans="4:5">
      <c r="D488" t="s">
        <v>1690</v>
      </c>
      <c r="E488" t="s">
        <v>1691</v>
      </c>
    </row>
    <row r="489" spans="4:5">
      <c r="D489" t="s">
        <v>1692</v>
      </c>
      <c r="E489" t="s">
        <v>1693</v>
      </c>
    </row>
    <row r="490" spans="4:5">
      <c r="D490" t="s">
        <v>1694</v>
      </c>
      <c r="E490" t="s">
        <v>1695</v>
      </c>
    </row>
    <row r="491" spans="4:5">
      <c r="D491" t="s">
        <v>1696</v>
      </c>
      <c r="E491" t="s">
        <v>1697</v>
      </c>
    </row>
    <row r="492" spans="4:5">
      <c r="D492" t="s">
        <v>1698</v>
      </c>
      <c r="E492" t="s">
        <v>1699</v>
      </c>
    </row>
    <row r="493" spans="4:5">
      <c r="D493" t="s">
        <v>1700</v>
      </c>
      <c r="E493" t="s">
        <v>1701</v>
      </c>
    </row>
    <row r="494" spans="4:5">
      <c r="D494" t="s">
        <v>1702</v>
      </c>
      <c r="E494" t="s">
        <v>1703</v>
      </c>
    </row>
    <row r="495" spans="4:5">
      <c r="D495" t="s">
        <v>1704</v>
      </c>
      <c r="E495" t="s">
        <v>1705</v>
      </c>
    </row>
    <row r="496" spans="4:5">
      <c r="D496" t="s">
        <v>1706</v>
      </c>
      <c r="E496" t="s">
        <v>1707</v>
      </c>
    </row>
    <row r="497" spans="4:5">
      <c r="D497" t="s">
        <v>1708</v>
      </c>
      <c r="E497" t="s">
        <v>1709</v>
      </c>
    </row>
    <row r="498" spans="4:5">
      <c r="D498" t="s">
        <v>1710</v>
      </c>
      <c r="E498" t="s">
        <v>1711</v>
      </c>
    </row>
    <row r="499" spans="4:5">
      <c r="D499" t="s">
        <v>1712</v>
      </c>
      <c r="E499" t="s">
        <v>1713</v>
      </c>
    </row>
    <row r="500" spans="4:5">
      <c r="D500" t="s">
        <v>1714</v>
      </c>
      <c r="E500" t="s">
        <v>1715</v>
      </c>
    </row>
    <row r="501" spans="4:5">
      <c r="D501" t="s">
        <v>1716</v>
      </c>
      <c r="E501" t="s">
        <v>1717</v>
      </c>
    </row>
    <row r="502" spans="4:5">
      <c r="D502" t="s">
        <v>1718</v>
      </c>
      <c r="E502" t="s">
        <v>1719</v>
      </c>
    </row>
    <row r="503" spans="4:5">
      <c r="D503" t="s">
        <v>1720</v>
      </c>
      <c r="E503" t="s">
        <v>1721</v>
      </c>
    </row>
    <row r="504" spans="4:5">
      <c r="D504" t="s">
        <v>1722</v>
      </c>
      <c r="E504" t="s">
        <v>1723</v>
      </c>
    </row>
    <row r="505" spans="4:5">
      <c r="D505" t="s">
        <v>1724</v>
      </c>
      <c r="E505" t="s">
        <v>1725</v>
      </c>
    </row>
    <row r="506" spans="4:5">
      <c r="D506" t="s">
        <v>1726</v>
      </c>
      <c r="E506" t="s">
        <v>1727</v>
      </c>
    </row>
    <row r="507" spans="4:5">
      <c r="D507" t="s">
        <v>1728</v>
      </c>
      <c r="E507" t="s">
        <v>1729</v>
      </c>
    </row>
    <row r="508" spans="4:5">
      <c r="D508" t="s">
        <v>1730</v>
      </c>
      <c r="E508" t="s">
        <v>1731</v>
      </c>
    </row>
    <row r="509" spans="4:5">
      <c r="D509" t="s">
        <v>1732</v>
      </c>
      <c r="E509" t="s">
        <v>1733</v>
      </c>
    </row>
    <row r="510" spans="4:5">
      <c r="D510" t="s">
        <v>1734</v>
      </c>
      <c r="E510" t="s">
        <v>1735</v>
      </c>
    </row>
    <row r="511" spans="4:5">
      <c r="D511" t="s">
        <v>1736</v>
      </c>
      <c r="E511" t="s">
        <v>1737</v>
      </c>
    </row>
    <row r="512" spans="4:5">
      <c r="D512" t="s">
        <v>1738</v>
      </c>
      <c r="E512" t="s">
        <v>1739</v>
      </c>
    </row>
    <row r="513" spans="4:5">
      <c r="D513" t="s">
        <v>1740</v>
      </c>
      <c r="E513" t="s">
        <v>1741</v>
      </c>
    </row>
    <row r="514" spans="4:5">
      <c r="D514" t="s">
        <v>1742</v>
      </c>
      <c r="E514" t="s">
        <v>1743</v>
      </c>
    </row>
    <row r="515" spans="4:5">
      <c r="D515" t="s">
        <v>1744</v>
      </c>
      <c r="E515" t="s">
        <v>1745</v>
      </c>
    </row>
    <row r="516" spans="4:5">
      <c r="D516" t="s">
        <v>1746</v>
      </c>
      <c r="E516" t="s">
        <v>1747</v>
      </c>
    </row>
    <row r="517" spans="4:5">
      <c r="D517" t="s">
        <v>1748</v>
      </c>
      <c r="E517" t="s">
        <v>1749</v>
      </c>
    </row>
    <row r="518" spans="4:5">
      <c r="D518" t="s">
        <v>1750</v>
      </c>
      <c r="E518" t="s">
        <v>1751</v>
      </c>
    </row>
    <row r="519" spans="4:5">
      <c r="D519" t="s">
        <v>1752</v>
      </c>
      <c r="E519" t="s">
        <v>1753</v>
      </c>
    </row>
    <row r="520" spans="4:5">
      <c r="D520" t="s">
        <v>1754</v>
      </c>
      <c r="E520" t="s">
        <v>1755</v>
      </c>
    </row>
    <row r="521" spans="4:5">
      <c r="D521" t="s">
        <v>1756</v>
      </c>
      <c r="E521" t="s">
        <v>1757</v>
      </c>
    </row>
    <row r="522" spans="4:5">
      <c r="D522" t="s">
        <v>1758</v>
      </c>
      <c r="E522" t="s">
        <v>1759</v>
      </c>
    </row>
    <row r="523" spans="4:5">
      <c r="D523" t="s">
        <v>1760</v>
      </c>
      <c r="E523" t="s">
        <v>1761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A1F31-D11F-4A21-9F33-A57E92F84A95}">
  <dimension ref="A1:U250"/>
  <sheetViews>
    <sheetView workbookViewId="0">
      <pane xSplit="7" ySplit="3" topLeftCell="H4" activePane="bottomRight" state="frozen"/>
      <selection sqref="A1:G1"/>
      <selection pane="topRight" sqref="A1:G1"/>
      <selection pane="bottomLeft" sqref="A1:G1"/>
      <selection pane="bottomRight" activeCell="B2" sqref="B2:G2"/>
    </sheetView>
  </sheetViews>
  <sheetFormatPr defaultRowHeight="15"/>
  <cols>
    <col min="1" max="1" width="1.7109375" style="14" customWidth="1"/>
    <col min="2" max="2" width="22.28515625" customWidth="1"/>
    <col min="3" max="3" width="9.7109375" customWidth="1"/>
    <col min="4" max="4" width="11.7109375" customWidth="1"/>
    <col min="5" max="7" width="16.7109375" customWidth="1"/>
    <col min="8" max="8" width="17.7109375" customWidth="1"/>
    <col min="9" max="9" width="16.28515625" customWidth="1"/>
    <col min="10" max="10" width="19.7109375" customWidth="1"/>
    <col min="11" max="11" width="28.85546875" customWidth="1"/>
    <col min="12" max="12" width="18" customWidth="1"/>
    <col min="13" max="13" width="18.5703125" customWidth="1"/>
    <col min="14" max="14" width="15.42578125" customWidth="1"/>
    <col min="15" max="15" width="22.140625" customWidth="1"/>
    <col min="16" max="16" width="18.42578125" customWidth="1"/>
    <col min="17" max="17" width="22.85546875" customWidth="1"/>
    <col min="18" max="18" width="15.28515625" customWidth="1"/>
    <col min="19" max="19" width="18.42578125" customWidth="1"/>
    <col min="20" max="20" width="18.85546875" customWidth="1"/>
  </cols>
  <sheetData>
    <row r="1" spans="1:21" ht="33.75">
      <c r="A1" s="83" t="str">
        <f>IF('SUMMARY Rates'!E4="","MONTH 2",'SUMMARY Rates'!E4)</f>
        <v>Month_2</v>
      </c>
      <c r="B1" s="83"/>
      <c r="C1" s="83"/>
      <c r="D1" s="83"/>
      <c r="E1" s="83"/>
      <c r="F1" s="83"/>
      <c r="G1" s="83"/>
      <c r="H1" s="13" t="s">
        <v>2765</v>
      </c>
    </row>
    <row r="2" spans="1:21" ht="15.75">
      <c r="B2" s="82" t="s">
        <v>23</v>
      </c>
      <c r="C2" s="82"/>
      <c r="D2" s="82"/>
      <c r="E2" s="82"/>
      <c r="F2" s="82"/>
      <c r="G2" s="82"/>
      <c r="H2" s="79" t="s">
        <v>7</v>
      </c>
      <c r="I2" s="79"/>
      <c r="J2" s="79"/>
      <c r="K2" s="79"/>
      <c r="L2" s="79"/>
      <c r="M2" s="79"/>
      <c r="N2" s="79"/>
      <c r="O2" s="79"/>
      <c r="P2" s="80" t="s">
        <v>16</v>
      </c>
      <c r="Q2" s="80"/>
      <c r="R2" s="81" t="s">
        <v>18</v>
      </c>
      <c r="S2" s="81"/>
      <c r="T2" s="81"/>
      <c r="U2" s="16"/>
    </row>
    <row r="3" spans="1:21" s="10" customFormat="1" ht="75">
      <c r="A3" s="15"/>
      <c r="B3" s="11" t="s">
        <v>4</v>
      </c>
      <c r="C3" s="11" t="s">
        <v>5</v>
      </c>
      <c r="D3" s="11" t="s">
        <v>2734</v>
      </c>
      <c r="E3" s="11" t="s">
        <v>2743</v>
      </c>
      <c r="F3" s="11" t="s">
        <v>2752</v>
      </c>
      <c r="G3" s="11" t="s">
        <v>6</v>
      </c>
      <c r="H3" s="11" t="s">
        <v>8</v>
      </c>
      <c r="I3" s="11" t="s">
        <v>10</v>
      </c>
      <c r="J3" s="11" t="s">
        <v>9</v>
      </c>
      <c r="K3" s="11" t="s">
        <v>11</v>
      </c>
      <c r="L3" s="11" t="s">
        <v>12</v>
      </c>
      <c r="M3" s="11" t="s">
        <v>13</v>
      </c>
      <c r="N3" s="11" t="s">
        <v>14</v>
      </c>
      <c r="O3" s="11" t="s">
        <v>15</v>
      </c>
      <c r="P3" s="11" t="s">
        <v>17</v>
      </c>
      <c r="Q3" s="11" t="s">
        <v>22</v>
      </c>
      <c r="R3" s="11" t="s">
        <v>21</v>
      </c>
      <c r="S3" s="11" t="s">
        <v>20</v>
      </c>
      <c r="T3" s="11" t="s">
        <v>19</v>
      </c>
      <c r="U3" s="11" t="s">
        <v>47</v>
      </c>
    </row>
    <row r="4" spans="1:21">
      <c r="B4" s="17"/>
      <c r="C4" s="17"/>
      <c r="D4" s="17"/>
      <c r="E4" s="18"/>
      <c r="F4" s="44"/>
      <c r="G4" s="17"/>
      <c r="H4" s="17"/>
      <c r="I4" s="17"/>
      <c r="J4" s="17"/>
      <c r="K4" s="17"/>
      <c r="L4" s="17"/>
      <c r="M4" s="17"/>
      <c r="N4" s="17"/>
      <c r="O4" s="17"/>
      <c r="P4" s="17"/>
      <c r="Q4" s="17"/>
      <c r="R4" s="17"/>
      <c r="S4" s="17"/>
      <c r="T4" s="17"/>
      <c r="U4" t="str">
        <f>IF(COUNTA(Table24[[#This Row],[Employee Name]:[13. Skin is intact without open wounds or rashes]])=0,"",COUNTIF(Table24[[#This Row],[1. Checks that sink areas are supplied with soap and paper towels]:[13. Skin is intact without open wounds or rashes]],"NO"))</f>
        <v/>
      </c>
    </row>
    <row r="5" spans="1:21">
      <c r="B5" s="17"/>
      <c r="C5" s="17"/>
      <c r="D5" s="17"/>
      <c r="E5" s="18"/>
      <c r="F5" s="44"/>
      <c r="G5" s="17"/>
      <c r="H5" s="17"/>
      <c r="I5" s="17"/>
      <c r="J5" s="17"/>
      <c r="K5" s="17"/>
      <c r="L5" s="17"/>
      <c r="M5" s="17"/>
      <c r="N5" s="17"/>
      <c r="O5" s="17"/>
      <c r="P5" s="17"/>
      <c r="Q5" s="17"/>
      <c r="R5" s="17"/>
      <c r="S5" s="17"/>
      <c r="T5" s="17"/>
      <c r="U5" t="str">
        <f>IF(COUNTA(Table24[[#This Row],[Employee Name]:[13. Skin is intact without open wounds or rashes]])=0,"",COUNTIF(Table24[[#This Row],[1. Checks that sink areas are supplied with soap and paper towels]:[13. Skin is intact without open wounds or rashes]],"NO"))</f>
        <v/>
      </c>
    </row>
    <row r="6" spans="1:21">
      <c r="B6" s="17"/>
      <c r="C6" s="17"/>
      <c r="D6" s="17"/>
      <c r="E6" s="18"/>
      <c r="F6" s="44"/>
      <c r="G6" s="17"/>
      <c r="H6" s="17"/>
      <c r="I6" s="17"/>
      <c r="J6" s="17"/>
      <c r="K6" s="17"/>
      <c r="L6" s="17"/>
      <c r="M6" s="17"/>
      <c r="N6" s="17"/>
      <c r="O6" s="17"/>
      <c r="P6" s="17"/>
      <c r="Q6" s="17"/>
      <c r="R6" s="17"/>
      <c r="S6" s="17"/>
      <c r="T6" s="17"/>
      <c r="U6" t="str">
        <f>IF(COUNTA(Table24[[#This Row],[Employee Name]:[13. Skin is intact without open wounds or rashes]])=0,"",COUNTIF(Table24[[#This Row],[1. Checks that sink areas are supplied with soap and paper towels]:[13. Skin is intact without open wounds or rashes]],"NO"))</f>
        <v/>
      </c>
    </row>
    <row r="7" spans="1:21">
      <c r="B7" s="17"/>
      <c r="C7" s="17"/>
      <c r="D7" s="17"/>
      <c r="E7" s="18"/>
      <c r="F7" s="44"/>
      <c r="G7" s="17"/>
      <c r="H7" s="17"/>
      <c r="I7" s="17"/>
      <c r="J7" s="17"/>
      <c r="K7" s="17"/>
      <c r="L7" s="17"/>
      <c r="M7" s="17"/>
      <c r="N7" s="17"/>
      <c r="O7" s="17"/>
      <c r="P7" s="17"/>
      <c r="Q7" s="17"/>
      <c r="R7" s="17"/>
      <c r="S7" s="17"/>
      <c r="T7" s="17"/>
      <c r="U7" t="str">
        <f>IF(COUNTA(Table24[[#This Row],[Employee Name]:[13. Skin is intact without open wounds or rashes]])=0,"",COUNTIF(Table24[[#This Row],[1. Checks that sink areas are supplied with soap and paper towels]:[13. Skin is intact without open wounds or rashes]],"NO"))</f>
        <v/>
      </c>
    </row>
    <row r="8" spans="1:21">
      <c r="B8" s="17"/>
      <c r="C8" s="17"/>
      <c r="D8" s="17"/>
      <c r="E8" s="18"/>
      <c r="F8" s="44"/>
      <c r="G8" s="17"/>
      <c r="H8" s="17"/>
      <c r="I8" s="17"/>
      <c r="J8" s="17"/>
      <c r="K8" s="17"/>
      <c r="L8" s="17"/>
      <c r="M8" s="17"/>
      <c r="N8" s="17"/>
      <c r="O8" s="17"/>
      <c r="P8" s="17"/>
      <c r="Q8" s="17"/>
      <c r="R8" s="17"/>
      <c r="S8" s="17"/>
      <c r="T8" s="17"/>
      <c r="U8" t="str">
        <f>IF(COUNTA(Table24[[#This Row],[Employee Name]:[13. Skin is intact without open wounds or rashes]])=0,"",COUNTIF(Table24[[#This Row],[1. Checks that sink areas are supplied with soap and paper towels]:[13. Skin is intact without open wounds or rashes]],"NO"))</f>
        <v/>
      </c>
    </row>
    <row r="9" spans="1:21">
      <c r="B9" s="17"/>
      <c r="C9" s="17"/>
      <c r="D9" s="17"/>
      <c r="E9" s="18"/>
      <c r="F9" s="44"/>
      <c r="G9" s="17"/>
      <c r="H9" s="17"/>
      <c r="I9" s="17"/>
      <c r="J9" s="17"/>
      <c r="K9" s="17"/>
      <c r="L9" s="17"/>
      <c r="M9" s="17"/>
      <c r="N9" s="17"/>
      <c r="O9" s="17"/>
      <c r="P9" s="17"/>
      <c r="Q9" s="17"/>
      <c r="R9" s="17"/>
      <c r="S9" s="17"/>
      <c r="T9" s="17"/>
      <c r="U9" t="str">
        <f>IF(COUNTA(Table24[[#This Row],[Employee Name]:[13. Skin is intact without open wounds or rashes]])=0,"",COUNTIF(Table24[[#This Row],[1. Checks that sink areas are supplied with soap and paper towels]:[13. Skin is intact without open wounds or rashes]],"NO"))</f>
        <v/>
      </c>
    </row>
    <row r="10" spans="1:21">
      <c r="B10" s="17"/>
      <c r="C10" s="17"/>
      <c r="D10" s="17"/>
      <c r="E10" s="18"/>
      <c r="F10" s="44"/>
      <c r="G10" s="17"/>
      <c r="H10" s="17"/>
      <c r="I10" s="17"/>
      <c r="J10" s="17"/>
      <c r="K10" s="17"/>
      <c r="L10" s="17"/>
      <c r="M10" s="17"/>
      <c r="N10" s="17"/>
      <c r="O10" s="17"/>
      <c r="P10" s="17"/>
      <c r="Q10" s="17"/>
      <c r="R10" s="17"/>
      <c r="S10" s="17"/>
      <c r="T10" s="17"/>
      <c r="U10" t="str">
        <f>IF(COUNTA(Table24[[#This Row],[Employee Name]:[13. Skin is intact without open wounds or rashes]])=0,"",COUNTIF(Table24[[#This Row],[1. Checks that sink areas are supplied with soap and paper towels]:[13. Skin is intact without open wounds or rashes]],"NO"))</f>
        <v/>
      </c>
    </row>
    <row r="11" spans="1:21">
      <c r="B11" s="17"/>
      <c r="C11" s="17"/>
      <c r="D11" s="17"/>
      <c r="E11" s="18"/>
      <c r="F11" s="44"/>
      <c r="G11" s="17"/>
      <c r="H11" s="17"/>
      <c r="I11" s="17"/>
      <c r="J11" s="17"/>
      <c r="K11" s="17"/>
      <c r="L11" s="17"/>
      <c r="M11" s="17"/>
      <c r="N11" s="17"/>
      <c r="O11" s="17"/>
      <c r="P11" s="17"/>
      <c r="Q11" s="17"/>
      <c r="R11" s="17"/>
      <c r="S11" s="17"/>
      <c r="T11" s="17"/>
      <c r="U11" t="str">
        <f>IF(COUNTA(Table24[[#This Row],[Employee Name]:[13. Skin is intact without open wounds or rashes]])=0,"",COUNTIF(Table24[[#This Row],[1. Checks that sink areas are supplied with soap and paper towels]:[13. Skin is intact without open wounds or rashes]],"NO"))</f>
        <v/>
      </c>
    </row>
    <row r="12" spans="1:21">
      <c r="B12" s="17"/>
      <c r="C12" s="17"/>
      <c r="D12" s="17"/>
      <c r="E12" s="18"/>
      <c r="F12" s="44"/>
      <c r="G12" s="17"/>
      <c r="H12" s="17"/>
      <c r="I12" s="17"/>
      <c r="J12" s="17"/>
      <c r="K12" s="17"/>
      <c r="L12" s="17"/>
      <c r="M12" s="17"/>
      <c r="N12" s="17"/>
      <c r="O12" s="17"/>
      <c r="P12" s="17"/>
      <c r="Q12" s="17"/>
      <c r="R12" s="17"/>
      <c r="S12" s="17"/>
      <c r="T12" s="17"/>
      <c r="U12" t="str">
        <f>IF(COUNTA(Table24[[#This Row],[Employee Name]:[13. Skin is intact without open wounds or rashes]])=0,"",COUNTIF(Table24[[#This Row],[1. Checks that sink areas are supplied with soap and paper towels]:[13. Skin is intact without open wounds or rashes]],"NO"))</f>
        <v/>
      </c>
    </row>
    <row r="13" spans="1:21">
      <c r="B13" s="17"/>
      <c r="C13" s="17"/>
      <c r="D13" s="17"/>
      <c r="E13" s="18"/>
      <c r="F13" s="44"/>
      <c r="G13" s="17"/>
      <c r="H13" s="17"/>
      <c r="I13" s="17"/>
      <c r="J13" s="17"/>
      <c r="K13" s="17"/>
      <c r="L13" s="17"/>
      <c r="M13" s="17"/>
      <c r="N13" s="17"/>
      <c r="O13" s="17"/>
      <c r="P13" s="17"/>
      <c r="Q13" s="17"/>
      <c r="R13" s="17"/>
      <c r="S13" s="17"/>
      <c r="T13" s="17"/>
      <c r="U13" t="str">
        <f>IF(COUNTA(Table24[[#This Row],[Employee Name]:[13. Skin is intact without open wounds or rashes]])=0,"",COUNTIF(Table24[[#This Row],[1. Checks that sink areas are supplied with soap and paper towels]:[13. Skin is intact without open wounds or rashes]],"NO"))</f>
        <v/>
      </c>
    </row>
    <row r="14" spans="1:21">
      <c r="B14" s="17"/>
      <c r="C14" s="17"/>
      <c r="D14" s="17"/>
      <c r="E14" s="18"/>
      <c r="F14" s="44"/>
      <c r="G14" s="17"/>
      <c r="H14" s="17"/>
      <c r="I14" s="17"/>
      <c r="J14" s="17"/>
      <c r="K14" s="17"/>
      <c r="L14" s="17"/>
      <c r="M14" s="17"/>
      <c r="N14" s="17"/>
      <c r="O14" s="17"/>
      <c r="P14" s="17"/>
      <c r="Q14" s="17"/>
      <c r="R14" s="17"/>
      <c r="S14" s="17"/>
      <c r="T14" s="17"/>
      <c r="U14" t="str">
        <f>IF(COUNTA(Table24[[#This Row],[Employee Name]:[13. Skin is intact without open wounds or rashes]])=0,"",COUNTIF(Table24[[#This Row],[1. Checks that sink areas are supplied with soap and paper towels]:[13. Skin is intact without open wounds or rashes]],"NO"))</f>
        <v/>
      </c>
    </row>
    <row r="15" spans="1:21">
      <c r="B15" s="17"/>
      <c r="C15" s="17"/>
      <c r="D15" s="17"/>
      <c r="E15" s="18"/>
      <c r="F15" s="44"/>
      <c r="G15" s="17"/>
      <c r="H15" s="17"/>
      <c r="I15" s="17"/>
      <c r="J15" s="17"/>
      <c r="K15" s="17"/>
      <c r="L15" s="17"/>
      <c r="M15" s="17"/>
      <c r="N15" s="17"/>
      <c r="O15" s="17"/>
      <c r="P15" s="17"/>
      <c r="Q15" s="17"/>
      <c r="R15" s="17"/>
      <c r="S15" s="17"/>
      <c r="T15" s="17"/>
      <c r="U15" t="str">
        <f>IF(COUNTA(Table24[[#This Row],[Employee Name]:[13. Skin is intact without open wounds or rashes]])=0,"",COUNTIF(Table24[[#This Row],[1. Checks that sink areas are supplied with soap and paper towels]:[13. Skin is intact without open wounds or rashes]],"NO"))</f>
        <v/>
      </c>
    </row>
    <row r="16" spans="1:21">
      <c r="B16" s="17"/>
      <c r="C16" s="17"/>
      <c r="D16" s="17"/>
      <c r="E16" s="18"/>
      <c r="F16" s="44"/>
      <c r="G16" s="17"/>
      <c r="H16" s="17"/>
      <c r="I16" s="17"/>
      <c r="J16" s="17"/>
      <c r="K16" s="17"/>
      <c r="L16" s="17"/>
      <c r="M16" s="17"/>
      <c r="N16" s="17"/>
      <c r="O16" s="17"/>
      <c r="P16" s="17"/>
      <c r="Q16" s="17"/>
      <c r="R16" s="17"/>
      <c r="S16" s="17"/>
      <c r="T16" s="17"/>
      <c r="U16" t="str">
        <f>IF(COUNTA(Table24[[#This Row],[Employee Name]:[13. Skin is intact without open wounds or rashes]])=0,"",COUNTIF(Table24[[#This Row],[1. Checks that sink areas are supplied with soap and paper towels]:[13. Skin is intact without open wounds or rashes]],"NO"))</f>
        <v/>
      </c>
    </row>
    <row r="17" spans="2:21">
      <c r="B17" s="17"/>
      <c r="C17" s="17"/>
      <c r="D17" s="17"/>
      <c r="E17" s="18"/>
      <c r="F17" s="44"/>
      <c r="G17" s="17"/>
      <c r="H17" s="17"/>
      <c r="I17" s="17"/>
      <c r="J17" s="17"/>
      <c r="K17" s="17"/>
      <c r="L17" s="17"/>
      <c r="M17" s="17"/>
      <c r="N17" s="17"/>
      <c r="O17" s="17"/>
      <c r="P17" s="17"/>
      <c r="Q17" s="17"/>
      <c r="R17" s="17"/>
      <c r="S17" s="17"/>
      <c r="T17" s="17"/>
      <c r="U17" t="str">
        <f>IF(COUNTA(Table24[[#This Row],[Employee Name]:[13. Skin is intact without open wounds or rashes]])=0,"",COUNTIF(Table24[[#This Row],[1. Checks that sink areas are supplied with soap and paper towels]:[13. Skin is intact without open wounds or rashes]],"NO"))</f>
        <v/>
      </c>
    </row>
    <row r="18" spans="2:21">
      <c r="B18" s="17"/>
      <c r="C18" s="17"/>
      <c r="D18" s="17"/>
      <c r="E18" s="18"/>
      <c r="F18" s="44"/>
      <c r="G18" s="17"/>
      <c r="H18" s="17"/>
      <c r="I18" s="17"/>
      <c r="J18" s="17"/>
      <c r="K18" s="17"/>
      <c r="L18" s="17"/>
      <c r="M18" s="17"/>
      <c r="N18" s="17"/>
      <c r="O18" s="17"/>
      <c r="P18" s="17"/>
      <c r="Q18" s="17"/>
      <c r="R18" s="17"/>
      <c r="S18" s="17"/>
      <c r="T18" s="17"/>
      <c r="U18" t="str">
        <f>IF(COUNTA(Table24[[#This Row],[Employee Name]:[13. Skin is intact without open wounds or rashes]])=0,"",COUNTIF(Table24[[#This Row],[1. Checks that sink areas are supplied with soap and paper towels]:[13. Skin is intact without open wounds or rashes]],"NO"))</f>
        <v/>
      </c>
    </row>
    <row r="19" spans="2:21">
      <c r="B19" s="17"/>
      <c r="C19" s="17"/>
      <c r="D19" s="17"/>
      <c r="E19" s="18"/>
      <c r="F19" s="44"/>
      <c r="G19" s="17"/>
      <c r="H19" s="17"/>
      <c r="I19" s="17"/>
      <c r="J19" s="17"/>
      <c r="K19" s="17"/>
      <c r="L19" s="17"/>
      <c r="M19" s="17"/>
      <c r="N19" s="17"/>
      <c r="O19" s="17"/>
      <c r="P19" s="17"/>
      <c r="Q19" s="17"/>
      <c r="R19" s="17"/>
      <c r="S19" s="17"/>
      <c r="T19" s="17"/>
      <c r="U19" t="str">
        <f>IF(COUNTA(Table24[[#This Row],[Employee Name]:[13. Skin is intact without open wounds or rashes]])=0,"",COUNTIF(Table24[[#This Row],[1. Checks that sink areas are supplied with soap and paper towels]:[13. Skin is intact without open wounds or rashes]],"NO"))</f>
        <v/>
      </c>
    </row>
    <row r="20" spans="2:21">
      <c r="B20" s="17"/>
      <c r="C20" s="17"/>
      <c r="D20" s="17"/>
      <c r="E20" s="18"/>
      <c r="F20" s="44"/>
      <c r="G20" s="17"/>
      <c r="H20" s="17"/>
      <c r="I20" s="17"/>
      <c r="J20" s="17"/>
      <c r="K20" s="17"/>
      <c r="L20" s="17"/>
      <c r="M20" s="17"/>
      <c r="N20" s="17"/>
      <c r="O20" s="17"/>
      <c r="P20" s="17"/>
      <c r="Q20" s="17"/>
      <c r="R20" s="17"/>
      <c r="S20" s="17"/>
      <c r="T20" s="17"/>
      <c r="U20" t="str">
        <f>IF(COUNTA(Table24[[#This Row],[Employee Name]:[13. Skin is intact without open wounds or rashes]])=0,"",COUNTIF(Table24[[#This Row],[1. Checks that sink areas are supplied with soap and paper towels]:[13. Skin is intact without open wounds or rashes]],"NO"))</f>
        <v/>
      </c>
    </row>
    <row r="21" spans="2:21">
      <c r="B21" s="17"/>
      <c r="C21" s="17"/>
      <c r="D21" s="17"/>
      <c r="E21" s="18"/>
      <c r="F21" s="44"/>
      <c r="G21" s="17"/>
      <c r="H21" s="17"/>
      <c r="I21" s="17"/>
      <c r="J21" s="17"/>
      <c r="K21" s="17"/>
      <c r="L21" s="17"/>
      <c r="M21" s="17"/>
      <c r="N21" s="17"/>
      <c r="O21" s="17"/>
      <c r="P21" s="17"/>
      <c r="Q21" s="17"/>
      <c r="R21" s="17"/>
      <c r="S21" s="17"/>
      <c r="T21" s="17"/>
      <c r="U21" t="str">
        <f>IF(COUNTA(Table24[[#This Row],[Employee Name]:[13. Skin is intact without open wounds or rashes]])=0,"",COUNTIF(Table24[[#This Row],[1. Checks that sink areas are supplied with soap and paper towels]:[13. Skin is intact without open wounds or rashes]],"NO"))</f>
        <v/>
      </c>
    </row>
    <row r="22" spans="2:21">
      <c r="B22" s="17"/>
      <c r="C22" s="17"/>
      <c r="D22" s="17"/>
      <c r="E22" s="18"/>
      <c r="F22" s="44"/>
      <c r="G22" s="17"/>
      <c r="H22" s="17"/>
      <c r="I22" s="17"/>
      <c r="J22" s="17"/>
      <c r="K22" s="17"/>
      <c r="L22" s="17"/>
      <c r="M22" s="17"/>
      <c r="N22" s="17"/>
      <c r="O22" s="17"/>
      <c r="P22" s="17"/>
      <c r="Q22" s="17"/>
      <c r="R22" s="17"/>
      <c r="S22" s="17"/>
      <c r="T22" s="17"/>
      <c r="U22" t="str">
        <f>IF(COUNTA(Table24[[#This Row],[Employee Name]:[13. Skin is intact without open wounds or rashes]])=0,"",COUNTIF(Table24[[#This Row],[1. Checks that sink areas are supplied with soap and paper towels]:[13. Skin is intact without open wounds or rashes]],"NO"))</f>
        <v/>
      </c>
    </row>
    <row r="23" spans="2:21">
      <c r="B23" s="17"/>
      <c r="C23" s="17"/>
      <c r="D23" s="17"/>
      <c r="E23" s="18"/>
      <c r="F23" s="44"/>
      <c r="G23" s="17"/>
      <c r="H23" s="17"/>
      <c r="I23" s="17"/>
      <c r="J23" s="17"/>
      <c r="K23" s="17"/>
      <c r="L23" s="17"/>
      <c r="M23" s="17"/>
      <c r="N23" s="17"/>
      <c r="O23" s="17"/>
      <c r="P23" s="17"/>
      <c r="Q23" s="17"/>
      <c r="R23" s="17"/>
      <c r="S23" s="17"/>
      <c r="T23" s="17"/>
      <c r="U23" t="str">
        <f>IF(COUNTA(Table24[[#This Row],[Employee Name]:[13. Skin is intact without open wounds or rashes]])=0,"",COUNTIF(Table24[[#This Row],[1. Checks that sink areas are supplied with soap and paper towels]:[13. Skin is intact without open wounds or rashes]],"NO"))</f>
        <v/>
      </c>
    </row>
    <row r="24" spans="2:21">
      <c r="B24" s="17"/>
      <c r="C24" s="17"/>
      <c r="D24" s="17"/>
      <c r="E24" s="18"/>
      <c r="F24" s="44"/>
      <c r="G24" s="17"/>
      <c r="H24" s="17"/>
      <c r="I24" s="17"/>
      <c r="J24" s="17"/>
      <c r="K24" s="17"/>
      <c r="L24" s="17"/>
      <c r="M24" s="17"/>
      <c r="N24" s="17"/>
      <c r="O24" s="17"/>
      <c r="P24" s="17"/>
      <c r="Q24" s="17"/>
      <c r="R24" s="17"/>
      <c r="S24" s="17"/>
      <c r="T24" s="17"/>
      <c r="U24" t="str">
        <f>IF(COUNTA(Table24[[#This Row],[Employee Name]:[13. Skin is intact without open wounds or rashes]])=0,"",COUNTIF(Table24[[#This Row],[1. Checks that sink areas are supplied with soap and paper towels]:[13. Skin is intact without open wounds or rashes]],"NO"))</f>
        <v/>
      </c>
    </row>
    <row r="25" spans="2:21">
      <c r="B25" s="17"/>
      <c r="C25" s="17"/>
      <c r="D25" s="17"/>
      <c r="E25" s="18"/>
      <c r="F25" s="44"/>
      <c r="G25" s="17"/>
      <c r="H25" s="17"/>
      <c r="I25" s="17"/>
      <c r="J25" s="17"/>
      <c r="K25" s="17"/>
      <c r="L25" s="17"/>
      <c r="M25" s="17"/>
      <c r="N25" s="17"/>
      <c r="O25" s="17"/>
      <c r="P25" s="17"/>
      <c r="Q25" s="17"/>
      <c r="R25" s="17"/>
      <c r="S25" s="17"/>
      <c r="T25" s="17"/>
      <c r="U25" t="str">
        <f>IF(COUNTA(Table24[[#This Row],[Employee Name]:[13. Skin is intact without open wounds or rashes]])=0,"",COUNTIF(Table24[[#This Row],[1. Checks that sink areas are supplied with soap and paper towels]:[13. Skin is intact without open wounds or rashes]],"NO"))</f>
        <v/>
      </c>
    </row>
    <row r="26" spans="2:21">
      <c r="B26" s="17"/>
      <c r="C26" s="17"/>
      <c r="D26" s="17"/>
      <c r="E26" s="18"/>
      <c r="F26" s="44"/>
      <c r="G26" s="17"/>
      <c r="H26" s="17"/>
      <c r="I26" s="17"/>
      <c r="J26" s="17"/>
      <c r="K26" s="17"/>
      <c r="L26" s="17"/>
      <c r="M26" s="17"/>
      <c r="N26" s="17"/>
      <c r="O26" s="17"/>
      <c r="P26" s="17"/>
      <c r="Q26" s="17"/>
      <c r="R26" s="17"/>
      <c r="S26" s="17"/>
      <c r="T26" s="17"/>
      <c r="U26" t="str">
        <f>IF(COUNTA(Table24[[#This Row],[Employee Name]:[13. Skin is intact without open wounds or rashes]])=0,"",COUNTIF(Table24[[#This Row],[1. Checks that sink areas are supplied with soap and paper towels]:[13. Skin is intact without open wounds or rashes]],"NO"))</f>
        <v/>
      </c>
    </row>
    <row r="27" spans="2:21">
      <c r="B27" s="17"/>
      <c r="C27" s="17"/>
      <c r="D27" s="17"/>
      <c r="E27" s="18"/>
      <c r="F27" s="44"/>
      <c r="G27" s="17"/>
      <c r="H27" s="17"/>
      <c r="I27" s="17"/>
      <c r="J27" s="17"/>
      <c r="K27" s="17"/>
      <c r="L27" s="17"/>
      <c r="M27" s="17"/>
      <c r="N27" s="17"/>
      <c r="O27" s="17"/>
      <c r="P27" s="17"/>
      <c r="Q27" s="17"/>
      <c r="R27" s="17"/>
      <c r="S27" s="17"/>
      <c r="T27" s="17"/>
      <c r="U27" t="str">
        <f>IF(COUNTA(Table24[[#This Row],[Employee Name]:[13. Skin is intact without open wounds or rashes]])=0,"",COUNTIF(Table24[[#This Row],[1. Checks that sink areas are supplied with soap and paper towels]:[13. Skin is intact without open wounds or rashes]],"NO"))</f>
        <v/>
      </c>
    </row>
    <row r="28" spans="2:21">
      <c r="B28" s="17"/>
      <c r="C28" s="17"/>
      <c r="D28" s="17"/>
      <c r="E28" s="18"/>
      <c r="F28" s="44"/>
      <c r="G28" s="17"/>
      <c r="H28" s="17"/>
      <c r="I28" s="17"/>
      <c r="J28" s="17"/>
      <c r="K28" s="17"/>
      <c r="L28" s="17"/>
      <c r="M28" s="17"/>
      <c r="N28" s="17"/>
      <c r="O28" s="17"/>
      <c r="P28" s="17"/>
      <c r="Q28" s="17"/>
      <c r="R28" s="17"/>
      <c r="S28" s="17"/>
      <c r="T28" s="17"/>
      <c r="U28" t="str">
        <f>IF(COUNTA(Table24[[#This Row],[Employee Name]:[13. Skin is intact without open wounds or rashes]])=0,"",COUNTIF(Table24[[#This Row],[1. Checks that sink areas are supplied with soap and paper towels]:[13. Skin is intact without open wounds or rashes]],"NO"))</f>
        <v/>
      </c>
    </row>
    <row r="29" spans="2:21">
      <c r="B29" s="17"/>
      <c r="C29" s="17"/>
      <c r="D29" s="17"/>
      <c r="E29" s="18"/>
      <c r="F29" s="44"/>
      <c r="G29" s="17"/>
      <c r="H29" s="17"/>
      <c r="I29" s="17"/>
      <c r="J29" s="17"/>
      <c r="K29" s="17"/>
      <c r="L29" s="17"/>
      <c r="M29" s="17"/>
      <c r="N29" s="17"/>
      <c r="O29" s="17"/>
      <c r="P29" s="17"/>
      <c r="Q29" s="17"/>
      <c r="R29" s="17"/>
      <c r="S29" s="17"/>
      <c r="T29" s="17"/>
      <c r="U29" t="str">
        <f>IF(COUNTA(Table24[[#This Row],[Employee Name]:[13. Skin is intact without open wounds or rashes]])=0,"",COUNTIF(Table24[[#This Row],[1. Checks that sink areas are supplied with soap and paper towels]:[13. Skin is intact without open wounds or rashes]],"NO"))</f>
        <v/>
      </c>
    </row>
    <row r="30" spans="2:21">
      <c r="B30" s="17"/>
      <c r="C30" s="17"/>
      <c r="D30" s="17"/>
      <c r="E30" s="18"/>
      <c r="F30" s="44"/>
      <c r="G30" s="17"/>
      <c r="H30" s="17"/>
      <c r="I30" s="17"/>
      <c r="J30" s="17"/>
      <c r="K30" s="17"/>
      <c r="L30" s="17"/>
      <c r="M30" s="17"/>
      <c r="N30" s="17"/>
      <c r="O30" s="17"/>
      <c r="P30" s="17"/>
      <c r="Q30" s="17"/>
      <c r="R30" s="17"/>
      <c r="S30" s="17"/>
      <c r="T30" s="17"/>
      <c r="U30" t="str">
        <f>IF(COUNTA(Table24[[#This Row],[Employee Name]:[13. Skin is intact without open wounds or rashes]])=0,"",COUNTIF(Table24[[#This Row],[1. Checks that sink areas are supplied with soap and paper towels]:[13. Skin is intact without open wounds or rashes]],"NO"))</f>
        <v/>
      </c>
    </row>
    <row r="31" spans="2:21">
      <c r="B31" s="17"/>
      <c r="C31" s="17"/>
      <c r="D31" s="17"/>
      <c r="E31" s="18"/>
      <c r="F31" s="44"/>
      <c r="G31" s="17"/>
      <c r="H31" s="17"/>
      <c r="I31" s="17"/>
      <c r="J31" s="17"/>
      <c r="K31" s="17"/>
      <c r="L31" s="17"/>
      <c r="M31" s="17"/>
      <c r="N31" s="17"/>
      <c r="O31" s="17"/>
      <c r="P31" s="17"/>
      <c r="Q31" s="17"/>
      <c r="R31" s="17"/>
      <c r="S31" s="17"/>
      <c r="T31" s="17"/>
      <c r="U31" t="str">
        <f>IF(COUNTA(Table24[[#This Row],[Employee Name]:[13. Skin is intact without open wounds or rashes]])=0,"",COUNTIF(Table24[[#This Row],[1. Checks that sink areas are supplied with soap and paper towels]:[13. Skin is intact without open wounds or rashes]],"NO"))</f>
        <v/>
      </c>
    </row>
    <row r="32" spans="2:21">
      <c r="B32" s="17"/>
      <c r="C32" s="17"/>
      <c r="D32" s="17"/>
      <c r="E32" s="18"/>
      <c r="F32" s="44"/>
      <c r="G32" s="17"/>
      <c r="H32" s="17"/>
      <c r="I32" s="17"/>
      <c r="J32" s="17"/>
      <c r="K32" s="17"/>
      <c r="L32" s="17"/>
      <c r="M32" s="17"/>
      <c r="N32" s="17"/>
      <c r="O32" s="17"/>
      <c r="P32" s="17"/>
      <c r="Q32" s="17"/>
      <c r="R32" s="17"/>
      <c r="S32" s="17"/>
      <c r="T32" s="17"/>
      <c r="U32" t="str">
        <f>IF(COUNTA(Table24[[#This Row],[Employee Name]:[13. Skin is intact without open wounds or rashes]])=0,"",COUNTIF(Table24[[#This Row],[1. Checks that sink areas are supplied with soap and paper towels]:[13. Skin is intact without open wounds or rashes]],"NO"))</f>
        <v/>
      </c>
    </row>
    <row r="33" spans="2:21">
      <c r="B33" s="17"/>
      <c r="C33" s="17"/>
      <c r="D33" s="17"/>
      <c r="E33" s="18"/>
      <c r="F33" s="44"/>
      <c r="G33" s="17"/>
      <c r="H33" s="17"/>
      <c r="I33" s="17"/>
      <c r="J33" s="17"/>
      <c r="K33" s="17"/>
      <c r="L33" s="17"/>
      <c r="M33" s="17"/>
      <c r="N33" s="17"/>
      <c r="O33" s="17"/>
      <c r="P33" s="17"/>
      <c r="Q33" s="17"/>
      <c r="R33" s="17"/>
      <c r="S33" s="17"/>
      <c r="T33" s="17"/>
      <c r="U33" t="str">
        <f>IF(COUNTA(Table24[[#This Row],[Employee Name]:[13. Skin is intact without open wounds or rashes]])=0,"",COUNTIF(Table24[[#This Row],[1. Checks that sink areas are supplied with soap and paper towels]:[13. Skin is intact without open wounds or rashes]],"NO"))</f>
        <v/>
      </c>
    </row>
    <row r="34" spans="2:21">
      <c r="B34" s="17"/>
      <c r="C34" s="17"/>
      <c r="D34" s="17"/>
      <c r="E34" s="18"/>
      <c r="F34" s="44"/>
      <c r="G34" s="17"/>
      <c r="H34" s="17"/>
      <c r="I34" s="17"/>
      <c r="J34" s="17"/>
      <c r="K34" s="17"/>
      <c r="L34" s="17"/>
      <c r="M34" s="17"/>
      <c r="N34" s="17"/>
      <c r="O34" s="17"/>
      <c r="P34" s="17"/>
      <c r="Q34" s="17"/>
      <c r="R34" s="17"/>
      <c r="S34" s="17"/>
      <c r="T34" s="17"/>
      <c r="U34" t="str">
        <f>IF(COUNTA(Table24[[#This Row],[Employee Name]:[13. Skin is intact without open wounds or rashes]])=0,"",COUNTIF(Table24[[#This Row],[1. Checks that sink areas are supplied with soap and paper towels]:[13. Skin is intact without open wounds or rashes]],"NO"))</f>
        <v/>
      </c>
    </row>
    <row r="35" spans="2:21">
      <c r="B35" s="17"/>
      <c r="C35" s="17"/>
      <c r="D35" s="17"/>
      <c r="E35" s="18"/>
      <c r="F35" s="44"/>
      <c r="G35" s="17"/>
      <c r="H35" s="17"/>
      <c r="I35" s="17"/>
      <c r="J35" s="17"/>
      <c r="K35" s="17"/>
      <c r="L35" s="17"/>
      <c r="M35" s="17"/>
      <c r="N35" s="17"/>
      <c r="O35" s="17"/>
      <c r="P35" s="17"/>
      <c r="Q35" s="17"/>
      <c r="R35" s="17"/>
      <c r="S35" s="17"/>
      <c r="T35" s="17"/>
      <c r="U35" t="str">
        <f>IF(COUNTA(Table24[[#This Row],[Employee Name]:[13. Skin is intact without open wounds or rashes]])=0,"",COUNTIF(Table24[[#This Row],[1. Checks that sink areas are supplied with soap and paper towels]:[13. Skin is intact without open wounds or rashes]],"NO"))</f>
        <v/>
      </c>
    </row>
    <row r="36" spans="2:21">
      <c r="B36" s="17"/>
      <c r="C36" s="17"/>
      <c r="D36" s="17"/>
      <c r="E36" s="18"/>
      <c r="F36" s="44"/>
      <c r="G36" s="17"/>
      <c r="H36" s="17"/>
      <c r="I36" s="17"/>
      <c r="J36" s="17"/>
      <c r="K36" s="17"/>
      <c r="L36" s="17"/>
      <c r="M36" s="17"/>
      <c r="N36" s="17"/>
      <c r="O36" s="17"/>
      <c r="P36" s="17"/>
      <c r="Q36" s="17"/>
      <c r="R36" s="17"/>
      <c r="S36" s="17"/>
      <c r="T36" s="17"/>
      <c r="U36" t="str">
        <f>IF(COUNTA(Table24[[#This Row],[Employee Name]:[13. Skin is intact without open wounds or rashes]])=0,"",COUNTIF(Table24[[#This Row],[1. Checks that sink areas are supplied with soap and paper towels]:[13. Skin is intact without open wounds or rashes]],"NO"))</f>
        <v/>
      </c>
    </row>
    <row r="37" spans="2:21">
      <c r="B37" s="17"/>
      <c r="C37" s="17"/>
      <c r="D37" s="17"/>
      <c r="E37" s="18"/>
      <c r="F37" s="44"/>
      <c r="G37" s="17"/>
      <c r="H37" s="17"/>
      <c r="I37" s="17"/>
      <c r="J37" s="17"/>
      <c r="K37" s="17"/>
      <c r="L37" s="17"/>
      <c r="M37" s="17"/>
      <c r="N37" s="17"/>
      <c r="O37" s="17"/>
      <c r="P37" s="17"/>
      <c r="Q37" s="17"/>
      <c r="R37" s="17"/>
      <c r="S37" s="17"/>
      <c r="T37" s="17"/>
      <c r="U37" t="str">
        <f>IF(COUNTA(Table24[[#This Row],[Employee Name]:[13. Skin is intact without open wounds or rashes]])=0,"",COUNTIF(Table24[[#This Row],[1. Checks that sink areas are supplied with soap and paper towels]:[13. Skin is intact without open wounds or rashes]],"NO"))</f>
        <v/>
      </c>
    </row>
    <row r="38" spans="2:21">
      <c r="B38" s="17"/>
      <c r="C38" s="17"/>
      <c r="D38" s="17"/>
      <c r="E38" s="18"/>
      <c r="F38" s="44"/>
      <c r="G38" s="17"/>
      <c r="H38" s="17"/>
      <c r="I38" s="17"/>
      <c r="J38" s="17"/>
      <c r="K38" s="17"/>
      <c r="L38" s="17"/>
      <c r="M38" s="17"/>
      <c r="N38" s="17"/>
      <c r="O38" s="17"/>
      <c r="P38" s="17"/>
      <c r="Q38" s="17"/>
      <c r="R38" s="17"/>
      <c r="S38" s="17"/>
      <c r="T38" s="17"/>
      <c r="U38" t="str">
        <f>IF(COUNTA(Table24[[#This Row],[Employee Name]:[13. Skin is intact without open wounds or rashes]])=0,"",COUNTIF(Table24[[#This Row],[1. Checks that sink areas are supplied with soap and paper towels]:[13. Skin is intact without open wounds or rashes]],"NO"))</f>
        <v/>
      </c>
    </row>
    <row r="39" spans="2:21">
      <c r="B39" s="17"/>
      <c r="C39" s="17"/>
      <c r="D39" s="17"/>
      <c r="E39" s="18"/>
      <c r="F39" s="44"/>
      <c r="G39" s="17"/>
      <c r="H39" s="17"/>
      <c r="I39" s="17"/>
      <c r="J39" s="17"/>
      <c r="K39" s="17"/>
      <c r="L39" s="17"/>
      <c r="M39" s="17"/>
      <c r="N39" s="17"/>
      <c r="O39" s="17"/>
      <c r="P39" s="17"/>
      <c r="Q39" s="17"/>
      <c r="R39" s="17"/>
      <c r="S39" s="17"/>
      <c r="T39" s="17"/>
      <c r="U39" t="str">
        <f>IF(COUNTA(Table24[[#This Row],[Employee Name]:[13. Skin is intact without open wounds or rashes]])=0,"",COUNTIF(Table24[[#This Row],[1. Checks that sink areas are supplied with soap and paper towels]:[13. Skin is intact without open wounds or rashes]],"NO"))</f>
        <v/>
      </c>
    </row>
    <row r="40" spans="2:21">
      <c r="B40" s="17"/>
      <c r="C40" s="17"/>
      <c r="D40" s="17"/>
      <c r="E40" s="18"/>
      <c r="F40" s="44"/>
      <c r="G40" s="17"/>
      <c r="H40" s="17"/>
      <c r="I40" s="17"/>
      <c r="J40" s="17"/>
      <c r="K40" s="17"/>
      <c r="L40" s="17"/>
      <c r="M40" s="17"/>
      <c r="N40" s="17"/>
      <c r="O40" s="17"/>
      <c r="P40" s="17"/>
      <c r="Q40" s="17"/>
      <c r="R40" s="17"/>
      <c r="S40" s="17"/>
      <c r="T40" s="17"/>
      <c r="U40" t="str">
        <f>IF(COUNTA(Table24[[#This Row],[Employee Name]:[13. Skin is intact without open wounds or rashes]])=0,"",COUNTIF(Table24[[#This Row],[1. Checks that sink areas are supplied with soap and paper towels]:[13. Skin is intact without open wounds or rashes]],"NO"))</f>
        <v/>
      </c>
    </row>
    <row r="41" spans="2:21">
      <c r="B41" s="17"/>
      <c r="C41" s="17"/>
      <c r="D41" s="17"/>
      <c r="E41" s="18"/>
      <c r="F41" s="44"/>
      <c r="G41" s="17"/>
      <c r="H41" s="17"/>
      <c r="I41" s="17"/>
      <c r="J41" s="17"/>
      <c r="K41" s="17"/>
      <c r="L41" s="17"/>
      <c r="M41" s="17"/>
      <c r="N41" s="17"/>
      <c r="O41" s="17"/>
      <c r="P41" s="17"/>
      <c r="Q41" s="17"/>
      <c r="R41" s="17"/>
      <c r="S41" s="17"/>
      <c r="T41" s="17"/>
      <c r="U41" t="str">
        <f>IF(COUNTA(Table24[[#This Row],[Employee Name]:[13. Skin is intact without open wounds or rashes]])=0,"",COUNTIF(Table24[[#This Row],[1. Checks that sink areas are supplied with soap and paper towels]:[13. Skin is intact without open wounds or rashes]],"NO"))</f>
        <v/>
      </c>
    </row>
    <row r="42" spans="2:21">
      <c r="B42" s="17"/>
      <c r="C42" s="17"/>
      <c r="D42" s="17"/>
      <c r="E42" s="18"/>
      <c r="F42" s="44"/>
      <c r="G42" s="17"/>
      <c r="H42" s="17"/>
      <c r="I42" s="17"/>
      <c r="J42" s="17"/>
      <c r="K42" s="17"/>
      <c r="L42" s="17"/>
      <c r="M42" s="17"/>
      <c r="N42" s="17"/>
      <c r="O42" s="17"/>
      <c r="P42" s="17"/>
      <c r="Q42" s="17"/>
      <c r="R42" s="17"/>
      <c r="S42" s="17"/>
      <c r="T42" s="17"/>
      <c r="U42" t="str">
        <f>IF(COUNTA(Table24[[#This Row],[Employee Name]:[13. Skin is intact without open wounds or rashes]])=0,"",COUNTIF(Table24[[#This Row],[1. Checks that sink areas are supplied with soap and paper towels]:[13. Skin is intact without open wounds or rashes]],"NO"))</f>
        <v/>
      </c>
    </row>
    <row r="43" spans="2:21">
      <c r="B43" s="17"/>
      <c r="C43" s="17"/>
      <c r="D43" s="17"/>
      <c r="E43" s="18"/>
      <c r="F43" s="44"/>
      <c r="G43" s="17"/>
      <c r="H43" s="17"/>
      <c r="I43" s="17"/>
      <c r="J43" s="17"/>
      <c r="K43" s="17"/>
      <c r="L43" s="17"/>
      <c r="M43" s="17"/>
      <c r="N43" s="17"/>
      <c r="O43" s="17"/>
      <c r="P43" s="17"/>
      <c r="Q43" s="17"/>
      <c r="R43" s="17"/>
      <c r="S43" s="17"/>
      <c r="T43" s="17"/>
      <c r="U43" t="str">
        <f>IF(COUNTA(Table24[[#This Row],[Employee Name]:[13. Skin is intact without open wounds or rashes]])=0,"",COUNTIF(Table24[[#This Row],[1. Checks that sink areas are supplied with soap and paper towels]:[13. Skin is intact without open wounds or rashes]],"NO"))</f>
        <v/>
      </c>
    </row>
    <row r="44" spans="2:21">
      <c r="B44" s="17"/>
      <c r="C44" s="17"/>
      <c r="D44" s="17"/>
      <c r="E44" s="18"/>
      <c r="F44" s="44"/>
      <c r="G44" s="17"/>
      <c r="H44" s="17"/>
      <c r="I44" s="17"/>
      <c r="J44" s="17"/>
      <c r="K44" s="17"/>
      <c r="L44" s="17"/>
      <c r="M44" s="17"/>
      <c r="N44" s="17"/>
      <c r="O44" s="17"/>
      <c r="P44" s="17"/>
      <c r="Q44" s="17"/>
      <c r="R44" s="17"/>
      <c r="S44" s="17"/>
      <c r="T44" s="17"/>
      <c r="U44" t="str">
        <f>IF(COUNTA(Table24[[#This Row],[Employee Name]:[13. Skin is intact without open wounds or rashes]])=0,"",COUNTIF(Table24[[#This Row],[1. Checks that sink areas are supplied with soap and paper towels]:[13. Skin is intact without open wounds or rashes]],"NO"))</f>
        <v/>
      </c>
    </row>
    <row r="45" spans="2:21">
      <c r="B45" s="17"/>
      <c r="C45" s="17"/>
      <c r="D45" s="17"/>
      <c r="E45" s="18"/>
      <c r="F45" s="44"/>
      <c r="G45" s="17"/>
      <c r="H45" s="17"/>
      <c r="I45" s="17"/>
      <c r="J45" s="17"/>
      <c r="K45" s="17"/>
      <c r="L45" s="17"/>
      <c r="M45" s="17"/>
      <c r="N45" s="17"/>
      <c r="O45" s="17"/>
      <c r="P45" s="17"/>
      <c r="Q45" s="17"/>
      <c r="R45" s="17"/>
      <c r="S45" s="17"/>
      <c r="T45" s="17"/>
      <c r="U45" t="str">
        <f>IF(COUNTA(Table24[[#This Row],[Employee Name]:[13. Skin is intact without open wounds or rashes]])=0,"",COUNTIF(Table24[[#This Row],[1. Checks that sink areas are supplied with soap and paper towels]:[13. Skin is intact without open wounds or rashes]],"NO"))</f>
        <v/>
      </c>
    </row>
    <row r="46" spans="2:21">
      <c r="B46" s="17"/>
      <c r="C46" s="17"/>
      <c r="D46" s="17"/>
      <c r="E46" s="18"/>
      <c r="F46" s="44"/>
      <c r="G46" s="17"/>
      <c r="H46" s="17"/>
      <c r="I46" s="17"/>
      <c r="J46" s="17"/>
      <c r="K46" s="17"/>
      <c r="L46" s="17"/>
      <c r="M46" s="17"/>
      <c r="N46" s="17"/>
      <c r="O46" s="17"/>
      <c r="P46" s="17"/>
      <c r="Q46" s="17"/>
      <c r="R46" s="17"/>
      <c r="S46" s="17"/>
      <c r="T46" s="17"/>
      <c r="U46" t="str">
        <f>IF(COUNTA(Table24[[#This Row],[Employee Name]:[13. Skin is intact without open wounds or rashes]])=0,"",COUNTIF(Table24[[#This Row],[1. Checks that sink areas are supplied with soap and paper towels]:[13. Skin is intact without open wounds or rashes]],"NO"))</f>
        <v/>
      </c>
    </row>
    <row r="47" spans="2:21">
      <c r="B47" s="17"/>
      <c r="C47" s="17"/>
      <c r="D47" s="17"/>
      <c r="E47" s="18"/>
      <c r="F47" s="44"/>
      <c r="G47" s="17"/>
      <c r="H47" s="17"/>
      <c r="I47" s="17"/>
      <c r="J47" s="17"/>
      <c r="K47" s="17"/>
      <c r="L47" s="17"/>
      <c r="M47" s="17"/>
      <c r="N47" s="17"/>
      <c r="O47" s="17"/>
      <c r="P47" s="17"/>
      <c r="Q47" s="17"/>
      <c r="R47" s="17"/>
      <c r="S47" s="17"/>
      <c r="T47" s="17"/>
      <c r="U47" t="str">
        <f>IF(COUNTA(Table24[[#This Row],[Employee Name]:[13. Skin is intact without open wounds or rashes]])=0,"",COUNTIF(Table24[[#This Row],[1. Checks that sink areas are supplied with soap and paper towels]:[13. Skin is intact without open wounds or rashes]],"NO"))</f>
        <v/>
      </c>
    </row>
    <row r="48" spans="2:21">
      <c r="B48" s="17"/>
      <c r="C48" s="17"/>
      <c r="D48" s="17"/>
      <c r="E48" s="18"/>
      <c r="F48" s="44"/>
      <c r="G48" s="17"/>
      <c r="H48" s="17"/>
      <c r="I48" s="17"/>
      <c r="J48" s="17"/>
      <c r="K48" s="17"/>
      <c r="L48" s="17"/>
      <c r="M48" s="17"/>
      <c r="N48" s="17"/>
      <c r="O48" s="17"/>
      <c r="P48" s="17"/>
      <c r="Q48" s="17"/>
      <c r="R48" s="17"/>
      <c r="S48" s="17"/>
      <c r="T48" s="17"/>
      <c r="U48" t="str">
        <f>IF(COUNTA(Table24[[#This Row],[Employee Name]:[13. Skin is intact without open wounds or rashes]])=0,"",COUNTIF(Table24[[#This Row],[1. Checks that sink areas are supplied with soap and paper towels]:[13. Skin is intact without open wounds or rashes]],"NO"))</f>
        <v/>
      </c>
    </row>
    <row r="49" spans="2:21">
      <c r="B49" s="17"/>
      <c r="C49" s="17"/>
      <c r="D49" s="17"/>
      <c r="E49" s="18"/>
      <c r="F49" s="44"/>
      <c r="G49" s="17"/>
      <c r="H49" s="17"/>
      <c r="I49" s="17"/>
      <c r="J49" s="17"/>
      <c r="K49" s="17"/>
      <c r="L49" s="17"/>
      <c r="M49" s="17"/>
      <c r="N49" s="17"/>
      <c r="O49" s="17"/>
      <c r="P49" s="17"/>
      <c r="Q49" s="17"/>
      <c r="R49" s="17"/>
      <c r="S49" s="17"/>
      <c r="T49" s="17"/>
      <c r="U49" t="str">
        <f>IF(COUNTA(Table24[[#This Row],[Employee Name]:[13. Skin is intact without open wounds or rashes]])=0,"",COUNTIF(Table24[[#This Row],[1. Checks that sink areas are supplied with soap and paper towels]:[13. Skin is intact without open wounds or rashes]],"NO"))</f>
        <v/>
      </c>
    </row>
    <row r="50" spans="2:21">
      <c r="B50" s="17"/>
      <c r="C50" s="17"/>
      <c r="D50" s="17"/>
      <c r="E50" s="18"/>
      <c r="F50" s="44"/>
      <c r="G50" s="17"/>
      <c r="H50" s="17"/>
      <c r="I50" s="17"/>
      <c r="J50" s="17"/>
      <c r="K50" s="17"/>
      <c r="L50" s="17"/>
      <c r="M50" s="17"/>
      <c r="N50" s="17"/>
      <c r="O50" s="17"/>
      <c r="P50" s="17"/>
      <c r="Q50" s="17"/>
      <c r="R50" s="17"/>
      <c r="S50" s="17"/>
      <c r="T50" s="17"/>
      <c r="U50" t="str">
        <f>IF(COUNTA(Table24[[#This Row],[Employee Name]:[13. Skin is intact without open wounds or rashes]])=0,"",COUNTIF(Table24[[#This Row],[1. Checks that sink areas are supplied with soap and paper towels]:[13. Skin is intact without open wounds or rashes]],"NO"))</f>
        <v/>
      </c>
    </row>
    <row r="51" spans="2:21">
      <c r="B51" s="17"/>
      <c r="C51" s="17"/>
      <c r="D51" s="17"/>
      <c r="E51" s="18"/>
      <c r="F51" s="44"/>
      <c r="G51" s="17"/>
      <c r="H51" s="17"/>
      <c r="I51" s="17"/>
      <c r="J51" s="17"/>
      <c r="K51" s="17"/>
      <c r="L51" s="17"/>
      <c r="M51" s="17"/>
      <c r="N51" s="17"/>
      <c r="O51" s="17"/>
      <c r="P51" s="17"/>
      <c r="Q51" s="17"/>
      <c r="R51" s="17"/>
      <c r="S51" s="17"/>
      <c r="T51" s="17"/>
      <c r="U51" t="str">
        <f>IF(COUNTA(Table24[[#This Row],[Employee Name]:[13. Skin is intact without open wounds or rashes]])=0,"",COUNTIF(Table24[[#This Row],[1. Checks that sink areas are supplied with soap and paper towels]:[13. Skin is intact without open wounds or rashes]],"NO"))</f>
        <v/>
      </c>
    </row>
    <row r="52" spans="2:21">
      <c r="B52" s="17"/>
      <c r="C52" s="17"/>
      <c r="D52" s="17"/>
      <c r="E52" s="18"/>
      <c r="F52" s="44"/>
      <c r="G52" s="17"/>
      <c r="H52" s="17"/>
      <c r="I52" s="17"/>
      <c r="J52" s="17"/>
      <c r="K52" s="17"/>
      <c r="L52" s="17"/>
      <c r="M52" s="17"/>
      <c r="N52" s="17"/>
      <c r="O52" s="17"/>
      <c r="P52" s="17"/>
      <c r="Q52" s="17"/>
      <c r="R52" s="17"/>
      <c r="S52" s="17"/>
      <c r="T52" s="17"/>
      <c r="U52" t="str">
        <f>IF(COUNTA(Table24[[#This Row],[Employee Name]:[13. Skin is intact without open wounds or rashes]])=0,"",COUNTIF(Table24[[#This Row],[1. Checks that sink areas are supplied with soap and paper towels]:[13. Skin is intact without open wounds or rashes]],"NO"))</f>
        <v/>
      </c>
    </row>
    <row r="53" spans="2:21">
      <c r="B53" s="17"/>
      <c r="C53" s="17"/>
      <c r="D53" s="17"/>
      <c r="E53" s="18"/>
      <c r="F53" s="44"/>
      <c r="G53" s="17"/>
      <c r="H53" s="17"/>
      <c r="I53" s="17"/>
      <c r="J53" s="17"/>
      <c r="K53" s="17"/>
      <c r="L53" s="17"/>
      <c r="M53" s="17"/>
      <c r="N53" s="17"/>
      <c r="O53" s="17"/>
      <c r="P53" s="17"/>
      <c r="Q53" s="17"/>
      <c r="R53" s="17"/>
      <c r="S53" s="17"/>
      <c r="T53" s="17"/>
      <c r="U53" t="str">
        <f>IF(COUNTA(Table24[[#This Row],[Employee Name]:[13. Skin is intact without open wounds or rashes]])=0,"",COUNTIF(Table24[[#This Row],[1. Checks that sink areas are supplied with soap and paper towels]:[13. Skin is intact without open wounds or rashes]],"NO"))</f>
        <v/>
      </c>
    </row>
    <row r="54" spans="2:21">
      <c r="B54" s="17"/>
      <c r="C54" s="17"/>
      <c r="D54" s="17"/>
      <c r="E54" s="18"/>
      <c r="F54" s="44"/>
      <c r="G54" s="17"/>
      <c r="H54" s="17"/>
      <c r="I54" s="17"/>
      <c r="J54" s="17"/>
      <c r="K54" s="17"/>
      <c r="L54" s="17"/>
      <c r="M54" s="17"/>
      <c r="N54" s="17"/>
      <c r="O54" s="17"/>
      <c r="P54" s="17"/>
      <c r="Q54" s="17"/>
      <c r="R54" s="17"/>
      <c r="S54" s="17"/>
      <c r="T54" s="17"/>
      <c r="U54" t="str">
        <f>IF(COUNTA(Table24[[#This Row],[Employee Name]:[13. Skin is intact without open wounds or rashes]])=0,"",COUNTIF(Table24[[#This Row],[1. Checks that sink areas are supplied with soap and paper towels]:[13. Skin is intact without open wounds or rashes]],"NO"))</f>
        <v/>
      </c>
    </row>
    <row r="55" spans="2:21">
      <c r="B55" s="17"/>
      <c r="C55" s="17"/>
      <c r="D55" s="17"/>
      <c r="E55" s="18"/>
      <c r="F55" s="44"/>
      <c r="G55" s="17"/>
      <c r="H55" s="17"/>
      <c r="I55" s="17"/>
      <c r="J55" s="17"/>
      <c r="K55" s="17"/>
      <c r="L55" s="17"/>
      <c r="M55" s="17"/>
      <c r="N55" s="17"/>
      <c r="O55" s="17"/>
      <c r="P55" s="17"/>
      <c r="Q55" s="17"/>
      <c r="R55" s="17"/>
      <c r="S55" s="17"/>
      <c r="T55" s="17"/>
      <c r="U55" t="str">
        <f>IF(COUNTA(Table24[[#This Row],[Employee Name]:[13. Skin is intact without open wounds or rashes]])=0,"",COUNTIF(Table24[[#This Row],[1. Checks that sink areas are supplied with soap and paper towels]:[13. Skin is intact without open wounds or rashes]],"NO"))</f>
        <v/>
      </c>
    </row>
    <row r="56" spans="2:21">
      <c r="B56" s="17"/>
      <c r="C56" s="17"/>
      <c r="D56" s="17"/>
      <c r="E56" s="18"/>
      <c r="F56" s="44"/>
      <c r="G56" s="17"/>
      <c r="H56" s="17"/>
      <c r="I56" s="17"/>
      <c r="J56" s="17"/>
      <c r="K56" s="17"/>
      <c r="L56" s="17"/>
      <c r="M56" s="17"/>
      <c r="N56" s="17"/>
      <c r="O56" s="17"/>
      <c r="P56" s="17"/>
      <c r="Q56" s="17"/>
      <c r="R56" s="17"/>
      <c r="S56" s="17"/>
      <c r="T56" s="17"/>
      <c r="U56" t="str">
        <f>IF(COUNTA(Table24[[#This Row],[Employee Name]:[13. Skin is intact without open wounds or rashes]])=0,"",COUNTIF(Table24[[#This Row],[1. Checks that sink areas are supplied with soap and paper towels]:[13. Skin is intact without open wounds or rashes]],"NO"))</f>
        <v/>
      </c>
    </row>
    <row r="57" spans="2:21">
      <c r="B57" s="17"/>
      <c r="C57" s="17"/>
      <c r="D57" s="17"/>
      <c r="E57" s="18"/>
      <c r="F57" s="44"/>
      <c r="G57" s="17"/>
      <c r="H57" s="17"/>
      <c r="I57" s="17"/>
      <c r="J57" s="17"/>
      <c r="K57" s="17"/>
      <c r="L57" s="17"/>
      <c r="M57" s="17"/>
      <c r="N57" s="17"/>
      <c r="O57" s="17"/>
      <c r="P57" s="17"/>
      <c r="Q57" s="17"/>
      <c r="R57" s="17"/>
      <c r="S57" s="17"/>
      <c r="T57" s="17"/>
      <c r="U57" t="str">
        <f>IF(COUNTA(Table24[[#This Row],[Employee Name]:[13. Skin is intact without open wounds or rashes]])=0,"",COUNTIF(Table24[[#This Row],[1. Checks that sink areas are supplied with soap and paper towels]:[13. Skin is intact without open wounds or rashes]],"NO"))</f>
        <v/>
      </c>
    </row>
    <row r="58" spans="2:21">
      <c r="B58" s="17"/>
      <c r="C58" s="17"/>
      <c r="D58" s="17"/>
      <c r="E58" s="18"/>
      <c r="F58" s="44"/>
      <c r="G58" s="17"/>
      <c r="H58" s="17"/>
      <c r="I58" s="17"/>
      <c r="J58" s="17"/>
      <c r="K58" s="17"/>
      <c r="L58" s="17"/>
      <c r="M58" s="17"/>
      <c r="N58" s="17"/>
      <c r="O58" s="17"/>
      <c r="P58" s="17"/>
      <c r="Q58" s="17"/>
      <c r="R58" s="17"/>
      <c r="S58" s="17"/>
      <c r="T58" s="17"/>
      <c r="U58" t="str">
        <f>IF(COUNTA(Table24[[#This Row],[Employee Name]:[13. Skin is intact without open wounds or rashes]])=0,"",COUNTIF(Table24[[#This Row],[1. Checks that sink areas are supplied with soap and paper towels]:[13. Skin is intact without open wounds or rashes]],"NO"))</f>
        <v/>
      </c>
    </row>
    <row r="59" spans="2:21">
      <c r="B59" s="17"/>
      <c r="C59" s="17"/>
      <c r="D59" s="17"/>
      <c r="E59" s="18"/>
      <c r="F59" s="44"/>
      <c r="G59" s="17"/>
      <c r="H59" s="17"/>
      <c r="I59" s="17"/>
      <c r="J59" s="17"/>
      <c r="K59" s="17"/>
      <c r="L59" s="17"/>
      <c r="M59" s="17"/>
      <c r="N59" s="17"/>
      <c r="O59" s="17"/>
      <c r="P59" s="17"/>
      <c r="Q59" s="17"/>
      <c r="R59" s="17"/>
      <c r="S59" s="17"/>
      <c r="T59" s="17"/>
      <c r="U59" t="str">
        <f>IF(COUNTA(Table24[[#This Row],[Employee Name]:[13. Skin is intact without open wounds or rashes]])=0,"",COUNTIF(Table24[[#This Row],[1. Checks that sink areas are supplied with soap and paper towels]:[13. Skin is intact without open wounds or rashes]],"NO"))</f>
        <v/>
      </c>
    </row>
    <row r="60" spans="2:21">
      <c r="B60" s="17"/>
      <c r="C60" s="17"/>
      <c r="D60" s="17"/>
      <c r="E60" s="18"/>
      <c r="F60" s="44"/>
      <c r="G60" s="17"/>
      <c r="H60" s="17"/>
      <c r="I60" s="17"/>
      <c r="J60" s="17"/>
      <c r="K60" s="17"/>
      <c r="L60" s="17"/>
      <c r="M60" s="17"/>
      <c r="N60" s="17"/>
      <c r="O60" s="17"/>
      <c r="P60" s="17"/>
      <c r="Q60" s="17"/>
      <c r="R60" s="17"/>
      <c r="S60" s="17"/>
      <c r="T60" s="17"/>
      <c r="U60" t="str">
        <f>IF(COUNTA(Table24[[#This Row],[Employee Name]:[13. Skin is intact without open wounds or rashes]])=0,"",COUNTIF(Table24[[#This Row],[1. Checks that sink areas are supplied with soap and paper towels]:[13. Skin is intact without open wounds or rashes]],"NO"))</f>
        <v/>
      </c>
    </row>
    <row r="61" spans="2:21">
      <c r="B61" s="17"/>
      <c r="C61" s="17"/>
      <c r="D61" s="17"/>
      <c r="E61" s="18"/>
      <c r="F61" s="44"/>
      <c r="G61" s="17"/>
      <c r="H61" s="17"/>
      <c r="I61" s="17"/>
      <c r="J61" s="17"/>
      <c r="K61" s="17"/>
      <c r="L61" s="17"/>
      <c r="M61" s="17"/>
      <c r="N61" s="17"/>
      <c r="O61" s="17"/>
      <c r="P61" s="17"/>
      <c r="Q61" s="17"/>
      <c r="R61" s="17"/>
      <c r="S61" s="17"/>
      <c r="T61" s="17"/>
      <c r="U61" t="str">
        <f>IF(COUNTA(Table24[[#This Row],[Employee Name]:[13. Skin is intact without open wounds or rashes]])=0,"",COUNTIF(Table24[[#This Row],[1. Checks that sink areas are supplied with soap and paper towels]:[13. Skin is intact without open wounds or rashes]],"NO"))</f>
        <v/>
      </c>
    </row>
    <row r="62" spans="2:21">
      <c r="B62" s="17"/>
      <c r="C62" s="17"/>
      <c r="D62" s="17"/>
      <c r="E62" s="18"/>
      <c r="F62" s="44"/>
      <c r="G62" s="17"/>
      <c r="H62" s="17"/>
      <c r="I62" s="17"/>
      <c r="J62" s="17"/>
      <c r="K62" s="17"/>
      <c r="L62" s="17"/>
      <c r="M62" s="17"/>
      <c r="N62" s="17"/>
      <c r="O62" s="17"/>
      <c r="P62" s="17"/>
      <c r="Q62" s="17"/>
      <c r="R62" s="17"/>
      <c r="S62" s="17"/>
      <c r="T62" s="17"/>
      <c r="U62" t="str">
        <f>IF(COUNTA(Table24[[#This Row],[Employee Name]:[13. Skin is intact without open wounds or rashes]])=0,"",COUNTIF(Table24[[#This Row],[1. Checks that sink areas are supplied with soap and paper towels]:[13. Skin is intact without open wounds or rashes]],"NO"))</f>
        <v/>
      </c>
    </row>
    <row r="63" spans="2:21">
      <c r="B63" s="17"/>
      <c r="C63" s="17"/>
      <c r="D63" s="17"/>
      <c r="E63" s="18"/>
      <c r="F63" s="44"/>
      <c r="G63" s="17"/>
      <c r="H63" s="17"/>
      <c r="I63" s="17"/>
      <c r="J63" s="17"/>
      <c r="K63" s="17"/>
      <c r="L63" s="17"/>
      <c r="M63" s="17"/>
      <c r="N63" s="17"/>
      <c r="O63" s="17"/>
      <c r="P63" s="17"/>
      <c r="Q63" s="17"/>
      <c r="R63" s="17"/>
      <c r="S63" s="17"/>
      <c r="T63" s="17"/>
      <c r="U63" t="str">
        <f>IF(COUNTA(Table24[[#This Row],[Employee Name]:[13. Skin is intact without open wounds or rashes]])=0,"",COUNTIF(Table24[[#This Row],[1. Checks that sink areas are supplied with soap and paper towels]:[13. Skin is intact without open wounds or rashes]],"NO"))</f>
        <v/>
      </c>
    </row>
    <row r="64" spans="2:21">
      <c r="B64" s="17"/>
      <c r="C64" s="17"/>
      <c r="D64" s="17"/>
      <c r="E64" s="18"/>
      <c r="F64" s="44"/>
      <c r="G64" s="17"/>
      <c r="H64" s="17"/>
      <c r="I64" s="17"/>
      <c r="J64" s="17"/>
      <c r="K64" s="17"/>
      <c r="L64" s="17"/>
      <c r="M64" s="17"/>
      <c r="N64" s="17"/>
      <c r="O64" s="17"/>
      <c r="P64" s="17"/>
      <c r="Q64" s="17"/>
      <c r="R64" s="17"/>
      <c r="S64" s="17"/>
      <c r="T64" s="17"/>
      <c r="U64" t="str">
        <f>IF(COUNTA(Table24[[#This Row],[Employee Name]:[13. Skin is intact without open wounds or rashes]])=0,"",COUNTIF(Table24[[#This Row],[1. Checks that sink areas are supplied with soap and paper towels]:[13. Skin is intact without open wounds or rashes]],"NO"))</f>
        <v/>
      </c>
    </row>
    <row r="65" spans="2:21">
      <c r="B65" s="17"/>
      <c r="C65" s="17"/>
      <c r="D65" s="17"/>
      <c r="E65" s="18"/>
      <c r="F65" s="44"/>
      <c r="G65" s="17"/>
      <c r="H65" s="17"/>
      <c r="I65" s="17"/>
      <c r="J65" s="17"/>
      <c r="K65" s="17"/>
      <c r="L65" s="17"/>
      <c r="M65" s="17"/>
      <c r="N65" s="17"/>
      <c r="O65" s="17"/>
      <c r="P65" s="17"/>
      <c r="Q65" s="17"/>
      <c r="R65" s="17"/>
      <c r="S65" s="17"/>
      <c r="T65" s="17"/>
      <c r="U65" t="str">
        <f>IF(COUNTA(Table24[[#This Row],[Employee Name]:[13. Skin is intact without open wounds or rashes]])=0,"",COUNTIF(Table24[[#This Row],[1. Checks that sink areas are supplied with soap and paper towels]:[13. Skin is intact without open wounds or rashes]],"NO"))</f>
        <v/>
      </c>
    </row>
    <row r="66" spans="2:21">
      <c r="B66" s="17"/>
      <c r="C66" s="17"/>
      <c r="D66" s="17"/>
      <c r="E66" s="18"/>
      <c r="F66" s="44"/>
      <c r="G66" s="17"/>
      <c r="H66" s="17"/>
      <c r="I66" s="17"/>
      <c r="J66" s="17"/>
      <c r="K66" s="17"/>
      <c r="L66" s="17"/>
      <c r="M66" s="17"/>
      <c r="N66" s="17"/>
      <c r="O66" s="17"/>
      <c r="P66" s="17"/>
      <c r="Q66" s="17"/>
      <c r="R66" s="17"/>
      <c r="S66" s="17"/>
      <c r="T66" s="17"/>
      <c r="U66" t="str">
        <f>IF(COUNTA(Table24[[#This Row],[Employee Name]:[13. Skin is intact without open wounds or rashes]])=0,"",COUNTIF(Table24[[#This Row],[1. Checks that sink areas are supplied with soap and paper towels]:[13. Skin is intact without open wounds or rashes]],"NO"))</f>
        <v/>
      </c>
    </row>
    <row r="67" spans="2:21">
      <c r="B67" s="17"/>
      <c r="C67" s="17"/>
      <c r="D67" s="17"/>
      <c r="E67" s="18"/>
      <c r="F67" s="44"/>
      <c r="G67" s="17"/>
      <c r="H67" s="17"/>
      <c r="I67" s="17"/>
      <c r="J67" s="17"/>
      <c r="K67" s="17"/>
      <c r="L67" s="17"/>
      <c r="M67" s="17"/>
      <c r="N67" s="17"/>
      <c r="O67" s="17"/>
      <c r="P67" s="17"/>
      <c r="Q67" s="17"/>
      <c r="R67" s="17"/>
      <c r="S67" s="17"/>
      <c r="T67" s="17"/>
      <c r="U67" t="str">
        <f>IF(COUNTA(Table24[[#This Row],[Employee Name]:[13. Skin is intact without open wounds or rashes]])=0,"",COUNTIF(Table24[[#This Row],[1. Checks that sink areas are supplied with soap and paper towels]:[13. Skin is intact without open wounds or rashes]],"NO"))</f>
        <v/>
      </c>
    </row>
    <row r="68" spans="2:21">
      <c r="B68" s="17"/>
      <c r="C68" s="17"/>
      <c r="D68" s="17"/>
      <c r="E68" s="18"/>
      <c r="F68" s="44"/>
      <c r="G68" s="17"/>
      <c r="H68" s="17"/>
      <c r="I68" s="17"/>
      <c r="J68" s="17"/>
      <c r="K68" s="17"/>
      <c r="L68" s="17"/>
      <c r="M68" s="17"/>
      <c r="N68" s="17"/>
      <c r="O68" s="17"/>
      <c r="P68" s="17"/>
      <c r="Q68" s="17"/>
      <c r="R68" s="17"/>
      <c r="S68" s="17"/>
      <c r="T68" s="17"/>
      <c r="U68" t="str">
        <f>IF(COUNTA(Table24[[#This Row],[Employee Name]:[13. Skin is intact without open wounds or rashes]])=0,"",COUNTIF(Table24[[#This Row],[1. Checks that sink areas are supplied with soap and paper towels]:[13. Skin is intact without open wounds or rashes]],"NO"))</f>
        <v/>
      </c>
    </row>
    <row r="69" spans="2:21">
      <c r="B69" s="17"/>
      <c r="C69" s="17"/>
      <c r="D69" s="17"/>
      <c r="E69" s="18"/>
      <c r="F69" s="44"/>
      <c r="G69" s="17"/>
      <c r="H69" s="17"/>
      <c r="I69" s="17"/>
      <c r="J69" s="17"/>
      <c r="K69" s="17"/>
      <c r="L69" s="17"/>
      <c r="M69" s="17"/>
      <c r="N69" s="17"/>
      <c r="O69" s="17"/>
      <c r="P69" s="17"/>
      <c r="Q69" s="17"/>
      <c r="R69" s="17"/>
      <c r="S69" s="17"/>
      <c r="T69" s="17"/>
      <c r="U69" t="str">
        <f>IF(COUNTA(Table24[[#This Row],[Employee Name]:[13. Skin is intact without open wounds or rashes]])=0,"",COUNTIF(Table24[[#This Row],[1. Checks that sink areas are supplied with soap and paper towels]:[13. Skin is intact without open wounds or rashes]],"NO"))</f>
        <v/>
      </c>
    </row>
    <row r="70" spans="2:21">
      <c r="B70" s="17"/>
      <c r="C70" s="17"/>
      <c r="D70" s="17"/>
      <c r="E70" s="18"/>
      <c r="F70" s="44"/>
      <c r="G70" s="17"/>
      <c r="H70" s="17"/>
      <c r="I70" s="17"/>
      <c r="J70" s="17"/>
      <c r="K70" s="17"/>
      <c r="L70" s="17"/>
      <c r="M70" s="17"/>
      <c r="N70" s="17"/>
      <c r="O70" s="17"/>
      <c r="P70" s="17"/>
      <c r="Q70" s="17"/>
      <c r="R70" s="17"/>
      <c r="S70" s="17"/>
      <c r="T70" s="17"/>
      <c r="U70" t="str">
        <f>IF(COUNTA(Table24[[#This Row],[Employee Name]:[13. Skin is intact without open wounds or rashes]])=0,"",COUNTIF(Table24[[#This Row],[1. Checks that sink areas are supplied with soap and paper towels]:[13. Skin is intact without open wounds or rashes]],"NO"))</f>
        <v/>
      </c>
    </row>
    <row r="71" spans="2:21">
      <c r="B71" s="17"/>
      <c r="C71" s="17"/>
      <c r="D71" s="17"/>
      <c r="E71" s="18"/>
      <c r="F71" s="44"/>
      <c r="G71" s="17"/>
      <c r="H71" s="17"/>
      <c r="I71" s="17"/>
      <c r="J71" s="17"/>
      <c r="K71" s="17"/>
      <c r="L71" s="17"/>
      <c r="M71" s="17"/>
      <c r="N71" s="17"/>
      <c r="O71" s="17"/>
      <c r="P71" s="17"/>
      <c r="Q71" s="17"/>
      <c r="R71" s="17"/>
      <c r="S71" s="17"/>
      <c r="T71" s="17"/>
      <c r="U71" t="str">
        <f>IF(COUNTA(Table24[[#This Row],[Employee Name]:[13. Skin is intact without open wounds or rashes]])=0,"",COUNTIF(Table24[[#This Row],[1. Checks that sink areas are supplied with soap and paper towels]:[13. Skin is intact without open wounds or rashes]],"NO"))</f>
        <v/>
      </c>
    </row>
    <row r="72" spans="2:21">
      <c r="B72" s="17"/>
      <c r="C72" s="17"/>
      <c r="D72" s="17"/>
      <c r="E72" s="18"/>
      <c r="F72" s="44"/>
      <c r="G72" s="17"/>
      <c r="H72" s="17"/>
      <c r="I72" s="17"/>
      <c r="J72" s="17"/>
      <c r="K72" s="17"/>
      <c r="L72" s="17"/>
      <c r="M72" s="17"/>
      <c r="N72" s="17"/>
      <c r="O72" s="17"/>
      <c r="P72" s="17"/>
      <c r="Q72" s="17"/>
      <c r="R72" s="17"/>
      <c r="S72" s="17"/>
      <c r="T72" s="17"/>
      <c r="U72" t="str">
        <f>IF(COUNTA(Table24[[#This Row],[Employee Name]:[13. Skin is intact without open wounds or rashes]])=0,"",COUNTIF(Table24[[#This Row],[1. Checks that sink areas are supplied with soap and paper towels]:[13. Skin is intact without open wounds or rashes]],"NO"))</f>
        <v/>
      </c>
    </row>
    <row r="73" spans="2:21">
      <c r="B73" s="17"/>
      <c r="C73" s="17"/>
      <c r="D73" s="17"/>
      <c r="E73" s="18"/>
      <c r="F73" s="44"/>
      <c r="G73" s="17"/>
      <c r="H73" s="17"/>
      <c r="I73" s="17"/>
      <c r="J73" s="17"/>
      <c r="K73" s="17"/>
      <c r="L73" s="17"/>
      <c r="M73" s="17"/>
      <c r="N73" s="17"/>
      <c r="O73" s="17"/>
      <c r="P73" s="17"/>
      <c r="Q73" s="17"/>
      <c r="R73" s="17"/>
      <c r="S73" s="17"/>
      <c r="T73" s="17"/>
      <c r="U73" t="str">
        <f>IF(COUNTA(Table24[[#This Row],[Employee Name]:[13. Skin is intact without open wounds or rashes]])=0,"",COUNTIF(Table24[[#This Row],[1. Checks that sink areas are supplied with soap and paper towels]:[13. Skin is intact without open wounds or rashes]],"NO"))</f>
        <v/>
      </c>
    </row>
    <row r="74" spans="2:21">
      <c r="B74" s="17"/>
      <c r="C74" s="17"/>
      <c r="D74" s="17"/>
      <c r="E74" s="18"/>
      <c r="F74" s="44"/>
      <c r="G74" s="17"/>
      <c r="H74" s="17"/>
      <c r="I74" s="17"/>
      <c r="J74" s="17"/>
      <c r="K74" s="17"/>
      <c r="L74" s="17"/>
      <c r="M74" s="17"/>
      <c r="N74" s="17"/>
      <c r="O74" s="17"/>
      <c r="P74" s="17"/>
      <c r="Q74" s="17"/>
      <c r="R74" s="17"/>
      <c r="S74" s="17"/>
      <c r="T74" s="17"/>
      <c r="U74" t="str">
        <f>IF(COUNTA(Table24[[#This Row],[Employee Name]:[13. Skin is intact without open wounds or rashes]])=0,"",COUNTIF(Table24[[#This Row],[1. Checks that sink areas are supplied with soap and paper towels]:[13. Skin is intact without open wounds or rashes]],"NO"))</f>
        <v/>
      </c>
    </row>
    <row r="75" spans="2:21">
      <c r="B75" s="17"/>
      <c r="C75" s="17"/>
      <c r="D75" s="17"/>
      <c r="E75" s="18"/>
      <c r="F75" s="44"/>
      <c r="G75" s="17"/>
      <c r="H75" s="17"/>
      <c r="I75" s="17"/>
      <c r="J75" s="17"/>
      <c r="K75" s="17"/>
      <c r="L75" s="17"/>
      <c r="M75" s="17"/>
      <c r="N75" s="17"/>
      <c r="O75" s="17"/>
      <c r="P75" s="17"/>
      <c r="Q75" s="17"/>
      <c r="R75" s="17"/>
      <c r="S75" s="17"/>
      <c r="T75" s="17"/>
      <c r="U75" t="str">
        <f>IF(COUNTA(Table24[[#This Row],[Employee Name]:[13. Skin is intact without open wounds or rashes]])=0,"",COUNTIF(Table24[[#This Row],[1. Checks that sink areas are supplied with soap and paper towels]:[13. Skin is intact without open wounds or rashes]],"NO"))</f>
        <v/>
      </c>
    </row>
    <row r="76" spans="2:21">
      <c r="B76" s="17"/>
      <c r="C76" s="17"/>
      <c r="D76" s="17"/>
      <c r="E76" s="18"/>
      <c r="F76" s="44"/>
      <c r="G76" s="17"/>
      <c r="H76" s="17"/>
      <c r="I76" s="17"/>
      <c r="J76" s="17"/>
      <c r="K76" s="17"/>
      <c r="L76" s="17"/>
      <c r="M76" s="17"/>
      <c r="N76" s="17"/>
      <c r="O76" s="17"/>
      <c r="P76" s="17"/>
      <c r="Q76" s="17"/>
      <c r="R76" s="17"/>
      <c r="S76" s="17"/>
      <c r="T76" s="17"/>
      <c r="U76" t="str">
        <f>IF(COUNTA(Table24[[#This Row],[Employee Name]:[13. Skin is intact without open wounds or rashes]])=0,"",COUNTIF(Table24[[#This Row],[1. Checks that sink areas are supplied with soap and paper towels]:[13. Skin is intact without open wounds or rashes]],"NO"))</f>
        <v/>
      </c>
    </row>
    <row r="77" spans="2:21">
      <c r="B77" s="17"/>
      <c r="C77" s="17"/>
      <c r="D77" s="17"/>
      <c r="E77" s="18"/>
      <c r="F77" s="44"/>
      <c r="G77" s="17"/>
      <c r="H77" s="17"/>
      <c r="I77" s="17"/>
      <c r="J77" s="17"/>
      <c r="K77" s="17"/>
      <c r="L77" s="17"/>
      <c r="M77" s="17"/>
      <c r="N77" s="17"/>
      <c r="O77" s="17"/>
      <c r="P77" s="17"/>
      <c r="Q77" s="17"/>
      <c r="R77" s="17"/>
      <c r="S77" s="17"/>
      <c r="T77" s="17"/>
      <c r="U77" t="str">
        <f>IF(COUNTA(Table24[[#This Row],[Employee Name]:[13. Skin is intact without open wounds or rashes]])=0,"",COUNTIF(Table24[[#This Row],[1. Checks that sink areas are supplied with soap and paper towels]:[13. Skin is intact without open wounds or rashes]],"NO"))</f>
        <v/>
      </c>
    </row>
    <row r="78" spans="2:21">
      <c r="B78" s="17"/>
      <c r="C78" s="17"/>
      <c r="D78" s="17"/>
      <c r="E78" s="18"/>
      <c r="F78" s="44"/>
      <c r="G78" s="17"/>
      <c r="H78" s="17"/>
      <c r="I78" s="17"/>
      <c r="J78" s="17"/>
      <c r="K78" s="17"/>
      <c r="L78" s="17"/>
      <c r="M78" s="17"/>
      <c r="N78" s="17"/>
      <c r="O78" s="17"/>
      <c r="P78" s="17"/>
      <c r="Q78" s="17"/>
      <c r="R78" s="17"/>
      <c r="S78" s="17"/>
      <c r="T78" s="17"/>
      <c r="U78" t="str">
        <f>IF(COUNTA(Table24[[#This Row],[Employee Name]:[13. Skin is intact without open wounds or rashes]])=0,"",COUNTIF(Table24[[#This Row],[1. Checks that sink areas are supplied with soap and paper towels]:[13. Skin is intact without open wounds or rashes]],"NO"))</f>
        <v/>
      </c>
    </row>
    <row r="79" spans="2:21">
      <c r="B79" s="17"/>
      <c r="C79" s="17"/>
      <c r="D79" s="17"/>
      <c r="E79" s="18"/>
      <c r="F79" s="44"/>
      <c r="G79" s="17"/>
      <c r="H79" s="17"/>
      <c r="I79" s="17"/>
      <c r="J79" s="17"/>
      <c r="K79" s="17"/>
      <c r="L79" s="17"/>
      <c r="M79" s="17"/>
      <c r="N79" s="17"/>
      <c r="O79" s="17"/>
      <c r="P79" s="17"/>
      <c r="Q79" s="17"/>
      <c r="R79" s="17"/>
      <c r="S79" s="17"/>
      <c r="T79" s="17"/>
      <c r="U79" t="str">
        <f>IF(COUNTA(Table24[[#This Row],[Employee Name]:[13. Skin is intact without open wounds or rashes]])=0,"",COUNTIF(Table24[[#This Row],[1. Checks that sink areas are supplied with soap and paper towels]:[13. Skin is intact without open wounds or rashes]],"NO"))</f>
        <v/>
      </c>
    </row>
    <row r="80" spans="2:21">
      <c r="B80" s="17"/>
      <c r="C80" s="17"/>
      <c r="D80" s="17"/>
      <c r="E80" s="18"/>
      <c r="F80" s="44"/>
      <c r="G80" s="17"/>
      <c r="H80" s="17"/>
      <c r="I80" s="17"/>
      <c r="J80" s="17"/>
      <c r="K80" s="17"/>
      <c r="L80" s="17"/>
      <c r="M80" s="17"/>
      <c r="N80" s="17"/>
      <c r="O80" s="17"/>
      <c r="P80" s="17"/>
      <c r="Q80" s="17"/>
      <c r="R80" s="17"/>
      <c r="S80" s="17"/>
      <c r="T80" s="17"/>
      <c r="U80" t="str">
        <f>IF(COUNTA(Table24[[#This Row],[Employee Name]:[13. Skin is intact without open wounds or rashes]])=0,"",COUNTIF(Table24[[#This Row],[1. Checks that sink areas are supplied with soap and paper towels]:[13. Skin is intact without open wounds or rashes]],"NO"))</f>
        <v/>
      </c>
    </row>
    <row r="81" spans="2:21">
      <c r="B81" s="17"/>
      <c r="C81" s="17"/>
      <c r="D81" s="17"/>
      <c r="E81" s="18"/>
      <c r="F81" s="44"/>
      <c r="G81" s="17"/>
      <c r="H81" s="17"/>
      <c r="I81" s="17"/>
      <c r="J81" s="17"/>
      <c r="K81" s="17"/>
      <c r="L81" s="17"/>
      <c r="M81" s="17"/>
      <c r="N81" s="17"/>
      <c r="O81" s="17"/>
      <c r="P81" s="17"/>
      <c r="Q81" s="17"/>
      <c r="R81" s="17"/>
      <c r="S81" s="17"/>
      <c r="T81" s="17"/>
      <c r="U81" t="str">
        <f>IF(COUNTA(Table24[[#This Row],[Employee Name]:[13. Skin is intact without open wounds or rashes]])=0,"",COUNTIF(Table24[[#This Row],[1. Checks that sink areas are supplied with soap and paper towels]:[13. Skin is intact without open wounds or rashes]],"NO"))</f>
        <v/>
      </c>
    </row>
    <row r="82" spans="2:21">
      <c r="B82" s="17"/>
      <c r="C82" s="17"/>
      <c r="D82" s="17"/>
      <c r="E82" s="18"/>
      <c r="F82" s="44"/>
      <c r="G82" s="17"/>
      <c r="H82" s="17"/>
      <c r="I82" s="17"/>
      <c r="J82" s="17"/>
      <c r="K82" s="17"/>
      <c r="L82" s="17"/>
      <c r="M82" s="17"/>
      <c r="N82" s="17"/>
      <c r="O82" s="17"/>
      <c r="P82" s="17"/>
      <c r="Q82" s="17"/>
      <c r="R82" s="17"/>
      <c r="S82" s="17"/>
      <c r="T82" s="17"/>
      <c r="U82" t="str">
        <f>IF(COUNTA(Table24[[#This Row],[Employee Name]:[13. Skin is intact without open wounds or rashes]])=0,"",COUNTIF(Table24[[#This Row],[1. Checks that sink areas are supplied with soap and paper towels]:[13. Skin is intact without open wounds or rashes]],"NO"))</f>
        <v/>
      </c>
    </row>
    <row r="83" spans="2:21">
      <c r="B83" s="17"/>
      <c r="C83" s="17"/>
      <c r="D83" s="17"/>
      <c r="E83" s="18"/>
      <c r="F83" s="44"/>
      <c r="G83" s="17"/>
      <c r="H83" s="17"/>
      <c r="I83" s="17"/>
      <c r="J83" s="17"/>
      <c r="K83" s="17"/>
      <c r="L83" s="17"/>
      <c r="M83" s="17"/>
      <c r="N83" s="17"/>
      <c r="O83" s="17"/>
      <c r="P83" s="17"/>
      <c r="Q83" s="17"/>
      <c r="R83" s="17"/>
      <c r="S83" s="17"/>
      <c r="T83" s="17"/>
      <c r="U83" t="str">
        <f>IF(COUNTA(Table24[[#This Row],[Employee Name]:[13. Skin is intact without open wounds or rashes]])=0,"",COUNTIF(Table24[[#This Row],[1. Checks that sink areas are supplied with soap and paper towels]:[13. Skin is intact without open wounds or rashes]],"NO"))</f>
        <v/>
      </c>
    </row>
    <row r="84" spans="2:21">
      <c r="B84" s="17"/>
      <c r="C84" s="17"/>
      <c r="D84" s="17"/>
      <c r="E84" s="18"/>
      <c r="F84" s="44"/>
      <c r="G84" s="17"/>
      <c r="H84" s="17"/>
      <c r="I84" s="17"/>
      <c r="J84" s="17"/>
      <c r="K84" s="17"/>
      <c r="L84" s="17"/>
      <c r="M84" s="17"/>
      <c r="N84" s="17"/>
      <c r="O84" s="17"/>
      <c r="P84" s="17"/>
      <c r="Q84" s="17"/>
      <c r="R84" s="17"/>
      <c r="S84" s="17"/>
      <c r="T84" s="17"/>
      <c r="U84" t="str">
        <f>IF(COUNTA(Table24[[#This Row],[Employee Name]:[13. Skin is intact without open wounds or rashes]])=0,"",COUNTIF(Table24[[#This Row],[1. Checks that sink areas are supplied with soap and paper towels]:[13. Skin is intact without open wounds or rashes]],"NO"))</f>
        <v/>
      </c>
    </row>
    <row r="85" spans="2:21">
      <c r="B85" s="17"/>
      <c r="C85" s="17"/>
      <c r="D85" s="17"/>
      <c r="E85" s="18"/>
      <c r="F85" s="44"/>
      <c r="G85" s="17"/>
      <c r="H85" s="17"/>
      <c r="I85" s="17"/>
      <c r="J85" s="17"/>
      <c r="K85" s="17"/>
      <c r="L85" s="17"/>
      <c r="M85" s="17"/>
      <c r="N85" s="17"/>
      <c r="O85" s="17"/>
      <c r="P85" s="17"/>
      <c r="Q85" s="17"/>
      <c r="R85" s="17"/>
      <c r="S85" s="17"/>
      <c r="T85" s="17"/>
      <c r="U85" t="str">
        <f>IF(COUNTA(Table24[[#This Row],[Employee Name]:[13. Skin is intact without open wounds or rashes]])=0,"",COUNTIF(Table24[[#This Row],[1. Checks that sink areas are supplied with soap and paper towels]:[13. Skin is intact without open wounds or rashes]],"NO"))</f>
        <v/>
      </c>
    </row>
    <row r="86" spans="2:21">
      <c r="B86" s="17"/>
      <c r="C86" s="17"/>
      <c r="D86" s="17"/>
      <c r="E86" s="18"/>
      <c r="F86" s="44"/>
      <c r="G86" s="17"/>
      <c r="H86" s="17"/>
      <c r="I86" s="17"/>
      <c r="J86" s="17"/>
      <c r="K86" s="17"/>
      <c r="L86" s="17"/>
      <c r="M86" s="17"/>
      <c r="N86" s="17"/>
      <c r="O86" s="17"/>
      <c r="P86" s="17"/>
      <c r="Q86" s="17"/>
      <c r="R86" s="17"/>
      <c r="S86" s="17"/>
      <c r="T86" s="17"/>
      <c r="U86" t="str">
        <f>IF(COUNTA(Table24[[#This Row],[Employee Name]:[13. Skin is intact without open wounds or rashes]])=0,"",COUNTIF(Table24[[#This Row],[1. Checks that sink areas are supplied with soap and paper towels]:[13. Skin is intact without open wounds or rashes]],"NO"))</f>
        <v/>
      </c>
    </row>
    <row r="87" spans="2:21">
      <c r="B87" s="17"/>
      <c r="C87" s="17"/>
      <c r="D87" s="17"/>
      <c r="E87" s="18"/>
      <c r="F87" s="44"/>
      <c r="G87" s="17"/>
      <c r="H87" s="17"/>
      <c r="I87" s="17"/>
      <c r="J87" s="17"/>
      <c r="K87" s="17"/>
      <c r="L87" s="17"/>
      <c r="M87" s="17"/>
      <c r="N87" s="17"/>
      <c r="O87" s="17"/>
      <c r="P87" s="17"/>
      <c r="Q87" s="17"/>
      <c r="R87" s="17"/>
      <c r="S87" s="17"/>
      <c r="T87" s="17"/>
      <c r="U87" t="str">
        <f>IF(COUNTA(Table24[[#This Row],[Employee Name]:[13. Skin is intact without open wounds or rashes]])=0,"",COUNTIF(Table24[[#This Row],[1. Checks that sink areas are supplied with soap and paper towels]:[13. Skin is intact without open wounds or rashes]],"NO"))</f>
        <v/>
      </c>
    </row>
    <row r="88" spans="2:21">
      <c r="B88" s="17"/>
      <c r="C88" s="17"/>
      <c r="D88" s="17"/>
      <c r="E88" s="18"/>
      <c r="F88" s="44"/>
      <c r="G88" s="17"/>
      <c r="H88" s="17"/>
      <c r="I88" s="17"/>
      <c r="J88" s="17"/>
      <c r="K88" s="17"/>
      <c r="L88" s="17"/>
      <c r="M88" s="17"/>
      <c r="N88" s="17"/>
      <c r="O88" s="17"/>
      <c r="P88" s="17"/>
      <c r="Q88" s="17"/>
      <c r="R88" s="17"/>
      <c r="S88" s="17"/>
      <c r="T88" s="17"/>
      <c r="U88" t="str">
        <f>IF(COUNTA(Table24[[#This Row],[Employee Name]:[13. Skin is intact without open wounds or rashes]])=0,"",COUNTIF(Table24[[#This Row],[1. Checks that sink areas are supplied with soap and paper towels]:[13. Skin is intact without open wounds or rashes]],"NO"))</f>
        <v/>
      </c>
    </row>
    <row r="89" spans="2:21">
      <c r="B89" s="17"/>
      <c r="C89" s="17"/>
      <c r="D89" s="17"/>
      <c r="E89" s="18"/>
      <c r="F89" s="44"/>
      <c r="G89" s="17"/>
      <c r="H89" s="17"/>
      <c r="I89" s="17"/>
      <c r="J89" s="17"/>
      <c r="K89" s="17"/>
      <c r="L89" s="17"/>
      <c r="M89" s="17"/>
      <c r="N89" s="17"/>
      <c r="O89" s="17"/>
      <c r="P89" s="17"/>
      <c r="Q89" s="17"/>
      <c r="R89" s="17"/>
      <c r="S89" s="17"/>
      <c r="T89" s="17"/>
      <c r="U89" t="str">
        <f>IF(COUNTA(Table24[[#This Row],[Employee Name]:[13. Skin is intact without open wounds or rashes]])=0,"",COUNTIF(Table24[[#This Row],[1. Checks that sink areas are supplied with soap and paper towels]:[13. Skin is intact without open wounds or rashes]],"NO"))</f>
        <v/>
      </c>
    </row>
    <row r="90" spans="2:21">
      <c r="B90" s="17"/>
      <c r="C90" s="17"/>
      <c r="D90" s="17"/>
      <c r="E90" s="18"/>
      <c r="F90" s="44"/>
      <c r="G90" s="17"/>
      <c r="H90" s="17"/>
      <c r="I90" s="17"/>
      <c r="J90" s="17"/>
      <c r="K90" s="17"/>
      <c r="L90" s="17"/>
      <c r="M90" s="17"/>
      <c r="N90" s="17"/>
      <c r="O90" s="17"/>
      <c r="P90" s="17"/>
      <c r="Q90" s="17"/>
      <c r="R90" s="17"/>
      <c r="S90" s="17"/>
      <c r="T90" s="17"/>
      <c r="U90" t="str">
        <f>IF(COUNTA(Table24[[#This Row],[Employee Name]:[13. Skin is intact without open wounds or rashes]])=0,"",COUNTIF(Table24[[#This Row],[1. Checks that sink areas are supplied with soap and paper towels]:[13. Skin is intact without open wounds or rashes]],"NO"))</f>
        <v/>
      </c>
    </row>
    <row r="91" spans="2:21">
      <c r="B91" s="17"/>
      <c r="C91" s="17"/>
      <c r="D91" s="17"/>
      <c r="E91" s="18"/>
      <c r="F91" s="44"/>
      <c r="G91" s="17"/>
      <c r="H91" s="17"/>
      <c r="I91" s="17"/>
      <c r="J91" s="17"/>
      <c r="K91" s="17"/>
      <c r="L91" s="17"/>
      <c r="M91" s="17"/>
      <c r="N91" s="17"/>
      <c r="O91" s="17"/>
      <c r="P91" s="17"/>
      <c r="Q91" s="17"/>
      <c r="R91" s="17"/>
      <c r="S91" s="17"/>
      <c r="T91" s="17"/>
      <c r="U91" t="str">
        <f>IF(COUNTA(Table24[[#This Row],[Employee Name]:[13. Skin is intact without open wounds or rashes]])=0,"",COUNTIF(Table24[[#This Row],[1. Checks that sink areas are supplied with soap and paper towels]:[13. Skin is intact without open wounds or rashes]],"NO"))</f>
        <v/>
      </c>
    </row>
    <row r="92" spans="2:21">
      <c r="B92" s="17"/>
      <c r="C92" s="17"/>
      <c r="D92" s="17"/>
      <c r="E92" s="18"/>
      <c r="F92" s="44"/>
      <c r="G92" s="17"/>
      <c r="H92" s="17"/>
      <c r="I92" s="17"/>
      <c r="J92" s="17"/>
      <c r="K92" s="17"/>
      <c r="L92" s="17"/>
      <c r="M92" s="17"/>
      <c r="N92" s="17"/>
      <c r="O92" s="17"/>
      <c r="P92" s="17"/>
      <c r="Q92" s="17"/>
      <c r="R92" s="17"/>
      <c r="S92" s="17"/>
      <c r="T92" s="17"/>
      <c r="U92" t="str">
        <f>IF(COUNTA(Table24[[#This Row],[Employee Name]:[13. Skin is intact without open wounds or rashes]])=0,"",COUNTIF(Table24[[#This Row],[1. Checks that sink areas are supplied with soap and paper towels]:[13. Skin is intact without open wounds or rashes]],"NO"))</f>
        <v/>
      </c>
    </row>
    <row r="93" spans="2:21">
      <c r="B93" s="17"/>
      <c r="C93" s="17"/>
      <c r="D93" s="17"/>
      <c r="E93" s="18"/>
      <c r="F93" s="44"/>
      <c r="G93" s="17"/>
      <c r="H93" s="17"/>
      <c r="I93" s="17"/>
      <c r="J93" s="17"/>
      <c r="K93" s="17"/>
      <c r="L93" s="17"/>
      <c r="M93" s="17"/>
      <c r="N93" s="17"/>
      <c r="O93" s="17"/>
      <c r="P93" s="17"/>
      <c r="Q93" s="17"/>
      <c r="R93" s="17"/>
      <c r="S93" s="17"/>
      <c r="T93" s="17"/>
      <c r="U93" t="str">
        <f>IF(COUNTA(Table24[[#This Row],[Employee Name]:[13. Skin is intact without open wounds or rashes]])=0,"",COUNTIF(Table24[[#This Row],[1. Checks that sink areas are supplied with soap and paper towels]:[13. Skin is intact without open wounds or rashes]],"NO"))</f>
        <v/>
      </c>
    </row>
    <row r="94" spans="2:21">
      <c r="B94" s="17"/>
      <c r="C94" s="17"/>
      <c r="D94" s="17"/>
      <c r="E94" s="18"/>
      <c r="F94" s="44"/>
      <c r="G94" s="17"/>
      <c r="H94" s="17"/>
      <c r="I94" s="17"/>
      <c r="J94" s="17"/>
      <c r="K94" s="17"/>
      <c r="L94" s="17"/>
      <c r="M94" s="17"/>
      <c r="N94" s="17"/>
      <c r="O94" s="17"/>
      <c r="P94" s="17"/>
      <c r="Q94" s="17"/>
      <c r="R94" s="17"/>
      <c r="S94" s="17"/>
      <c r="T94" s="17"/>
      <c r="U94" t="str">
        <f>IF(COUNTA(Table24[[#This Row],[Employee Name]:[13. Skin is intact without open wounds or rashes]])=0,"",COUNTIF(Table24[[#This Row],[1. Checks that sink areas are supplied with soap and paper towels]:[13. Skin is intact without open wounds or rashes]],"NO"))</f>
        <v/>
      </c>
    </row>
    <row r="95" spans="2:21">
      <c r="B95" s="17"/>
      <c r="C95" s="17"/>
      <c r="D95" s="17"/>
      <c r="E95" s="18"/>
      <c r="F95" s="44"/>
      <c r="G95" s="17"/>
      <c r="H95" s="17"/>
      <c r="I95" s="17"/>
      <c r="J95" s="17"/>
      <c r="K95" s="17"/>
      <c r="L95" s="17"/>
      <c r="M95" s="17"/>
      <c r="N95" s="17"/>
      <c r="O95" s="17"/>
      <c r="P95" s="17"/>
      <c r="Q95" s="17"/>
      <c r="R95" s="17"/>
      <c r="S95" s="17"/>
      <c r="T95" s="17"/>
      <c r="U95" t="str">
        <f>IF(COUNTA(Table24[[#This Row],[Employee Name]:[13. Skin is intact without open wounds or rashes]])=0,"",COUNTIF(Table24[[#This Row],[1. Checks that sink areas are supplied with soap and paper towels]:[13. Skin is intact without open wounds or rashes]],"NO"))</f>
        <v/>
      </c>
    </row>
    <row r="96" spans="2:21">
      <c r="B96" s="17"/>
      <c r="C96" s="17"/>
      <c r="D96" s="17"/>
      <c r="E96" s="18"/>
      <c r="F96" s="44"/>
      <c r="G96" s="17"/>
      <c r="H96" s="17"/>
      <c r="I96" s="17"/>
      <c r="J96" s="17"/>
      <c r="K96" s="17"/>
      <c r="L96" s="17"/>
      <c r="M96" s="17"/>
      <c r="N96" s="17"/>
      <c r="O96" s="17"/>
      <c r="P96" s="17"/>
      <c r="Q96" s="17"/>
      <c r="R96" s="17"/>
      <c r="S96" s="17"/>
      <c r="T96" s="17"/>
      <c r="U96" t="str">
        <f>IF(COUNTA(Table24[[#This Row],[Employee Name]:[13. Skin is intact without open wounds or rashes]])=0,"",COUNTIF(Table24[[#This Row],[1. Checks that sink areas are supplied with soap and paper towels]:[13. Skin is intact without open wounds or rashes]],"NO"))</f>
        <v/>
      </c>
    </row>
    <row r="97" spans="2:21">
      <c r="B97" s="17"/>
      <c r="C97" s="17"/>
      <c r="D97" s="17"/>
      <c r="E97" s="18"/>
      <c r="F97" s="44"/>
      <c r="G97" s="17"/>
      <c r="H97" s="17"/>
      <c r="I97" s="17"/>
      <c r="J97" s="17"/>
      <c r="K97" s="17"/>
      <c r="L97" s="17"/>
      <c r="M97" s="17"/>
      <c r="N97" s="17"/>
      <c r="O97" s="17"/>
      <c r="P97" s="17"/>
      <c r="Q97" s="17"/>
      <c r="R97" s="17"/>
      <c r="S97" s="17"/>
      <c r="T97" s="17"/>
      <c r="U97" t="str">
        <f>IF(COUNTA(Table24[[#This Row],[Employee Name]:[13. Skin is intact without open wounds or rashes]])=0,"",COUNTIF(Table24[[#This Row],[1. Checks that sink areas are supplied with soap and paper towels]:[13. Skin is intact without open wounds or rashes]],"NO"))</f>
        <v/>
      </c>
    </row>
    <row r="98" spans="2:21">
      <c r="B98" s="17"/>
      <c r="C98" s="17"/>
      <c r="D98" s="17"/>
      <c r="E98" s="18"/>
      <c r="F98" s="44"/>
      <c r="G98" s="17"/>
      <c r="H98" s="17"/>
      <c r="I98" s="17"/>
      <c r="J98" s="17"/>
      <c r="K98" s="17"/>
      <c r="L98" s="17"/>
      <c r="M98" s="17"/>
      <c r="N98" s="17"/>
      <c r="O98" s="17"/>
      <c r="P98" s="17"/>
      <c r="Q98" s="17"/>
      <c r="R98" s="17"/>
      <c r="S98" s="17"/>
      <c r="T98" s="17"/>
      <c r="U98" t="str">
        <f>IF(COUNTA(Table24[[#This Row],[Employee Name]:[13. Skin is intact without open wounds or rashes]])=0,"",COUNTIF(Table24[[#This Row],[1. Checks that sink areas are supplied with soap and paper towels]:[13. Skin is intact without open wounds or rashes]],"NO"))</f>
        <v/>
      </c>
    </row>
    <row r="99" spans="2:21">
      <c r="B99" s="17"/>
      <c r="C99" s="17"/>
      <c r="D99" s="17"/>
      <c r="E99" s="18"/>
      <c r="F99" s="44"/>
      <c r="G99" s="17"/>
      <c r="H99" s="17"/>
      <c r="I99" s="17"/>
      <c r="J99" s="17"/>
      <c r="K99" s="17"/>
      <c r="L99" s="17"/>
      <c r="M99" s="17"/>
      <c r="N99" s="17"/>
      <c r="O99" s="17"/>
      <c r="P99" s="17"/>
      <c r="Q99" s="17"/>
      <c r="R99" s="17"/>
      <c r="S99" s="17"/>
      <c r="T99" s="17"/>
      <c r="U99" t="str">
        <f>IF(COUNTA(Table24[[#This Row],[Employee Name]:[13. Skin is intact without open wounds or rashes]])=0,"",COUNTIF(Table24[[#This Row],[1. Checks that sink areas are supplied with soap and paper towels]:[13. Skin is intact without open wounds or rashes]],"NO"))</f>
        <v/>
      </c>
    </row>
    <row r="100" spans="2:21">
      <c r="B100" s="17"/>
      <c r="C100" s="17"/>
      <c r="D100" s="17"/>
      <c r="E100" s="18"/>
      <c r="F100" s="44"/>
      <c r="G100" s="17"/>
      <c r="H100" s="17"/>
      <c r="I100" s="17"/>
      <c r="J100" s="17"/>
      <c r="K100" s="17"/>
      <c r="L100" s="17"/>
      <c r="M100" s="17"/>
      <c r="N100" s="17"/>
      <c r="O100" s="17"/>
      <c r="P100" s="17"/>
      <c r="Q100" s="17"/>
      <c r="R100" s="17"/>
      <c r="S100" s="17"/>
      <c r="T100" s="17"/>
      <c r="U100" t="str">
        <f>IF(COUNTA(Table24[[#This Row],[Employee Name]:[13. Skin is intact without open wounds or rashes]])=0,"",COUNTIF(Table24[[#This Row],[1. Checks that sink areas are supplied with soap and paper towels]:[13. Skin is intact without open wounds or rashes]],"NO"))</f>
        <v/>
      </c>
    </row>
    <row r="101" spans="2:21">
      <c r="B101" s="17"/>
      <c r="C101" s="17"/>
      <c r="D101" s="17"/>
      <c r="E101" s="18"/>
      <c r="F101" s="44"/>
      <c r="G101" s="17"/>
      <c r="H101" s="17"/>
      <c r="I101" s="17"/>
      <c r="J101" s="17"/>
      <c r="K101" s="17"/>
      <c r="L101" s="17"/>
      <c r="M101" s="17"/>
      <c r="N101" s="17"/>
      <c r="O101" s="17"/>
      <c r="P101" s="17"/>
      <c r="Q101" s="17"/>
      <c r="R101" s="17"/>
      <c r="S101" s="17"/>
      <c r="T101" s="17"/>
      <c r="U101" t="str">
        <f>IF(COUNTA(Table24[[#This Row],[Employee Name]:[13. Skin is intact without open wounds or rashes]])=0,"",COUNTIF(Table24[[#This Row],[1. Checks that sink areas are supplied with soap and paper towels]:[13. Skin is intact without open wounds or rashes]],"NO"))</f>
        <v/>
      </c>
    </row>
    <row r="102" spans="2:21">
      <c r="B102" s="17"/>
      <c r="C102" s="17"/>
      <c r="D102" s="17"/>
      <c r="E102" s="18"/>
      <c r="F102" s="44"/>
      <c r="G102" s="17"/>
      <c r="H102" s="17"/>
      <c r="I102" s="17"/>
      <c r="J102" s="17"/>
      <c r="K102" s="17"/>
      <c r="L102" s="17"/>
      <c r="M102" s="17"/>
      <c r="N102" s="17"/>
      <c r="O102" s="17"/>
      <c r="P102" s="17"/>
      <c r="Q102" s="17"/>
      <c r="R102" s="17"/>
      <c r="S102" s="17"/>
      <c r="T102" s="17"/>
      <c r="U102" t="str">
        <f>IF(COUNTA(Table24[[#This Row],[Employee Name]:[13. Skin is intact without open wounds or rashes]])=0,"",COUNTIF(Table24[[#This Row],[1. Checks that sink areas are supplied with soap and paper towels]:[13. Skin is intact without open wounds or rashes]],"NO"))</f>
        <v/>
      </c>
    </row>
    <row r="103" spans="2:21">
      <c r="B103" s="17"/>
      <c r="C103" s="17"/>
      <c r="D103" s="17"/>
      <c r="E103" s="18"/>
      <c r="F103" s="44"/>
      <c r="G103" s="17"/>
      <c r="H103" s="17"/>
      <c r="I103" s="17"/>
      <c r="J103" s="17"/>
      <c r="K103" s="17"/>
      <c r="L103" s="17"/>
      <c r="M103" s="17"/>
      <c r="N103" s="17"/>
      <c r="O103" s="17"/>
      <c r="P103" s="17"/>
      <c r="Q103" s="17"/>
      <c r="R103" s="17"/>
      <c r="S103" s="17"/>
      <c r="T103" s="17"/>
      <c r="U103" t="str">
        <f>IF(COUNTA(Table24[[#This Row],[Employee Name]:[13. Skin is intact without open wounds or rashes]])=0,"",COUNTIF(Table24[[#This Row],[1. Checks that sink areas are supplied with soap and paper towels]:[13. Skin is intact without open wounds or rashes]],"NO"))</f>
        <v/>
      </c>
    </row>
    <row r="104" spans="2:21">
      <c r="B104" s="17"/>
      <c r="C104" s="17"/>
      <c r="D104" s="17"/>
      <c r="E104" s="18"/>
      <c r="F104" s="44"/>
      <c r="G104" s="17"/>
      <c r="H104" s="17"/>
      <c r="I104" s="17"/>
      <c r="J104" s="17"/>
      <c r="K104" s="17"/>
      <c r="L104" s="17"/>
      <c r="M104" s="17"/>
      <c r="N104" s="17"/>
      <c r="O104" s="17"/>
      <c r="P104" s="17"/>
      <c r="Q104" s="17"/>
      <c r="R104" s="17"/>
      <c r="S104" s="17"/>
      <c r="T104" s="17"/>
      <c r="U104" t="str">
        <f>IF(COUNTA(Table24[[#This Row],[Employee Name]:[13. Skin is intact without open wounds or rashes]])=0,"",COUNTIF(Table24[[#This Row],[1. Checks that sink areas are supplied with soap and paper towels]:[13. Skin is intact without open wounds or rashes]],"NO"))</f>
        <v/>
      </c>
    </row>
    <row r="105" spans="2:21">
      <c r="B105" s="17"/>
      <c r="C105" s="17"/>
      <c r="D105" s="17"/>
      <c r="E105" s="18"/>
      <c r="F105" s="44"/>
      <c r="G105" s="17"/>
      <c r="H105" s="17"/>
      <c r="I105" s="17"/>
      <c r="J105" s="17"/>
      <c r="K105" s="17"/>
      <c r="L105" s="17"/>
      <c r="M105" s="17"/>
      <c r="N105" s="17"/>
      <c r="O105" s="17"/>
      <c r="P105" s="17"/>
      <c r="Q105" s="17"/>
      <c r="R105" s="17"/>
      <c r="S105" s="17"/>
      <c r="T105" s="17"/>
      <c r="U105" t="str">
        <f>IF(COUNTA(Table24[[#This Row],[Employee Name]:[13. Skin is intact without open wounds or rashes]])=0,"",COUNTIF(Table24[[#This Row],[1. Checks that sink areas are supplied with soap and paper towels]:[13. Skin is intact without open wounds or rashes]],"NO"))</f>
        <v/>
      </c>
    </row>
    <row r="106" spans="2:21">
      <c r="B106" s="17"/>
      <c r="C106" s="17"/>
      <c r="D106" s="17"/>
      <c r="E106" s="18"/>
      <c r="F106" s="44"/>
      <c r="G106" s="17"/>
      <c r="H106" s="17"/>
      <c r="I106" s="17"/>
      <c r="J106" s="17"/>
      <c r="K106" s="17"/>
      <c r="L106" s="17"/>
      <c r="M106" s="17"/>
      <c r="N106" s="17"/>
      <c r="O106" s="17"/>
      <c r="P106" s="17"/>
      <c r="Q106" s="17"/>
      <c r="R106" s="17"/>
      <c r="S106" s="17"/>
      <c r="T106" s="17"/>
      <c r="U106" t="str">
        <f>IF(COUNTA(Table24[[#This Row],[Employee Name]:[13. Skin is intact without open wounds or rashes]])=0,"",COUNTIF(Table24[[#This Row],[1. Checks that sink areas are supplied with soap and paper towels]:[13. Skin is intact without open wounds or rashes]],"NO"))</f>
        <v/>
      </c>
    </row>
    <row r="107" spans="2:21">
      <c r="B107" s="17"/>
      <c r="C107" s="17"/>
      <c r="D107" s="17"/>
      <c r="E107" s="18"/>
      <c r="F107" s="44"/>
      <c r="G107" s="17"/>
      <c r="H107" s="17"/>
      <c r="I107" s="17"/>
      <c r="J107" s="17"/>
      <c r="K107" s="17"/>
      <c r="L107" s="17"/>
      <c r="M107" s="17"/>
      <c r="N107" s="17"/>
      <c r="O107" s="17"/>
      <c r="P107" s="17"/>
      <c r="Q107" s="17"/>
      <c r="R107" s="17"/>
      <c r="S107" s="17"/>
      <c r="T107" s="17"/>
      <c r="U107" t="str">
        <f>IF(COUNTA(Table24[[#This Row],[Employee Name]:[13. Skin is intact without open wounds or rashes]])=0,"",COUNTIF(Table24[[#This Row],[1. Checks that sink areas are supplied with soap and paper towels]:[13. Skin is intact without open wounds or rashes]],"NO"))</f>
        <v/>
      </c>
    </row>
    <row r="108" spans="2:21">
      <c r="B108" s="17"/>
      <c r="C108" s="17"/>
      <c r="D108" s="17"/>
      <c r="E108" s="18"/>
      <c r="F108" s="44"/>
      <c r="G108" s="17"/>
      <c r="H108" s="17"/>
      <c r="I108" s="17"/>
      <c r="J108" s="17"/>
      <c r="K108" s="17"/>
      <c r="L108" s="17"/>
      <c r="M108" s="17"/>
      <c r="N108" s="17"/>
      <c r="O108" s="17"/>
      <c r="P108" s="17"/>
      <c r="Q108" s="17"/>
      <c r="R108" s="17"/>
      <c r="S108" s="17"/>
      <c r="T108" s="17"/>
      <c r="U108" t="str">
        <f>IF(COUNTA(Table24[[#This Row],[Employee Name]:[13. Skin is intact without open wounds or rashes]])=0,"",COUNTIF(Table24[[#This Row],[1. Checks that sink areas are supplied with soap and paper towels]:[13. Skin is intact without open wounds or rashes]],"NO"))</f>
        <v/>
      </c>
    </row>
    <row r="109" spans="2:21">
      <c r="B109" s="17"/>
      <c r="C109" s="17"/>
      <c r="D109" s="17"/>
      <c r="E109" s="18"/>
      <c r="F109" s="44"/>
      <c r="G109" s="17"/>
      <c r="H109" s="17"/>
      <c r="I109" s="17"/>
      <c r="J109" s="17"/>
      <c r="K109" s="17"/>
      <c r="L109" s="17"/>
      <c r="M109" s="17"/>
      <c r="N109" s="17"/>
      <c r="O109" s="17"/>
      <c r="P109" s="17"/>
      <c r="Q109" s="17"/>
      <c r="R109" s="17"/>
      <c r="S109" s="17"/>
      <c r="T109" s="17"/>
      <c r="U109" t="str">
        <f>IF(COUNTA(Table24[[#This Row],[Employee Name]:[13. Skin is intact without open wounds or rashes]])=0,"",COUNTIF(Table24[[#This Row],[1. Checks that sink areas are supplied with soap and paper towels]:[13. Skin is intact without open wounds or rashes]],"NO"))</f>
        <v/>
      </c>
    </row>
    <row r="110" spans="2:21">
      <c r="B110" s="17"/>
      <c r="C110" s="17"/>
      <c r="D110" s="17"/>
      <c r="E110" s="18"/>
      <c r="F110" s="44"/>
      <c r="G110" s="17"/>
      <c r="H110" s="17"/>
      <c r="I110" s="17"/>
      <c r="J110" s="17"/>
      <c r="K110" s="17"/>
      <c r="L110" s="17"/>
      <c r="M110" s="17"/>
      <c r="N110" s="17"/>
      <c r="O110" s="17"/>
      <c r="P110" s="17"/>
      <c r="Q110" s="17"/>
      <c r="R110" s="17"/>
      <c r="S110" s="17"/>
      <c r="T110" s="17"/>
      <c r="U110" t="str">
        <f>IF(COUNTA(Table24[[#This Row],[Employee Name]:[13. Skin is intact without open wounds or rashes]])=0,"",COUNTIF(Table24[[#This Row],[1. Checks that sink areas are supplied with soap and paper towels]:[13. Skin is intact without open wounds or rashes]],"NO"))</f>
        <v/>
      </c>
    </row>
    <row r="111" spans="2:21">
      <c r="B111" s="17"/>
      <c r="C111" s="17"/>
      <c r="D111" s="17"/>
      <c r="E111" s="18"/>
      <c r="F111" s="44"/>
      <c r="G111" s="17"/>
      <c r="H111" s="17"/>
      <c r="I111" s="17"/>
      <c r="J111" s="17"/>
      <c r="K111" s="17"/>
      <c r="L111" s="17"/>
      <c r="M111" s="17"/>
      <c r="N111" s="17"/>
      <c r="O111" s="17"/>
      <c r="P111" s="17"/>
      <c r="Q111" s="17"/>
      <c r="R111" s="17"/>
      <c r="S111" s="17"/>
      <c r="T111" s="17"/>
      <c r="U111" t="str">
        <f>IF(COUNTA(Table24[[#This Row],[Employee Name]:[13. Skin is intact without open wounds or rashes]])=0,"",COUNTIF(Table24[[#This Row],[1. Checks that sink areas are supplied with soap and paper towels]:[13. Skin is intact without open wounds or rashes]],"NO"))</f>
        <v/>
      </c>
    </row>
    <row r="112" spans="2:21">
      <c r="B112" s="17"/>
      <c r="C112" s="17"/>
      <c r="D112" s="17"/>
      <c r="E112" s="18"/>
      <c r="F112" s="44"/>
      <c r="G112" s="17"/>
      <c r="H112" s="17"/>
      <c r="I112" s="17"/>
      <c r="J112" s="17"/>
      <c r="K112" s="17"/>
      <c r="L112" s="17"/>
      <c r="M112" s="17"/>
      <c r="N112" s="17"/>
      <c r="O112" s="17"/>
      <c r="P112" s="17"/>
      <c r="Q112" s="17"/>
      <c r="R112" s="17"/>
      <c r="S112" s="17"/>
      <c r="T112" s="17"/>
      <c r="U112" t="str">
        <f>IF(COUNTA(Table24[[#This Row],[Employee Name]:[13. Skin is intact without open wounds or rashes]])=0,"",COUNTIF(Table24[[#This Row],[1. Checks that sink areas are supplied with soap and paper towels]:[13. Skin is intact without open wounds or rashes]],"NO"))</f>
        <v/>
      </c>
    </row>
    <row r="113" spans="2:21">
      <c r="B113" s="17"/>
      <c r="C113" s="17"/>
      <c r="D113" s="17"/>
      <c r="E113" s="18"/>
      <c r="F113" s="44"/>
      <c r="G113" s="17"/>
      <c r="H113" s="17"/>
      <c r="I113" s="17"/>
      <c r="J113" s="17"/>
      <c r="K113" s="17"/>
      <c r="L113" s="17"/>
      <c r="M113" s="17"/>
      <c r="N113" s="17"/>
      <c r="O113" s="17"/>
      <c r="P113" s="17"/>
      <c r="Q113" s="17"/>
      <c r="R113" s="17"/>
      <c r="S113" s="17"/>
      <c r="T113" s="17"/>
      <c r="U113" t="str">
        <f>IF(COUNTA(Table24[[#This Row],[Employee Name]:[13. Skin is intact without open wounds or rashes]])=0,"",COUNTIF(Table24[[#This Row],[1. Checks that sink areas are supplied with soap and paper towels]:[13. Skin is intact without open wounds or rashes]],"NO"))</f>
        <v/>
      </c>
    </row>
    <row r="114" spans="2:21">
      <c r="B114" s="17"/>
      <c r="C114" s="17"/>
      <c r="D114" s="17"/>
      <c r="E114" s="18"/>
      <c r="F114" s="44"/>
      <c r="G114" s="17"/>
      <c r="H114" s="17"/>
      <c r="I114" s="17"/>
      <c r="J114" s="17"/>
      <c r="K114" s="17"/>
      <c r="L114" s="17"/>
      <c r="M114" s="17"/>
      <c r="N114" s="17"/>
      <c r="O114" s="17"/>
      <c r="P114" s="17"/>
      <c r="Q114" s="17"/>
      <c r="R114" s="17"/>
      <c r="S114" s="17"/>
      <c r="T114" s="17"/>
      <c r="U114" t="str">
        <f>IF(COUNTA(Table24[[#This Row],[Employee Name]:[13. Skin is intact without open wounds or rashes]])=0,"",COUNTIF(Table24[[#This Row],[1. Checks that sink areas are supplied with soap and paper towels]:[13. Skin is intact without open wounds or rashes]],"NO"))</f>
        <v/>
      </c>
    </row>
    <row r="115" spans="2:21">
      <c r="B115" s="17"/>
      <c r="C115" s="17"/>
      <c r="D115" s="17"/>
      <c r="E115" s="18"/>
      <c r="F115" s="44"/>
      <c r="G115" s="17"/>
      <c r="H115" s="17"/>
      <c r="I115" s="17"/>
      <c r="J115" s="17"/>
      <c r="K115" s="17"/>
      <c r="L115" s="17"/>
      <c r="M115" s="17"/>
      <c r="N115" s="17"/>
      <c r="O115" s="17"/>
      <c r="P115" s="17"/>
      <c r="Q115" s="17"/>
      <c r="R115" s="17"/>
      <c r="S115" s="17"/>
      <c r="T115" s="17"/>
      <c r="U115" t="str">
        <f>IF(COUNTA(Table24[[#This Row],[Employee Name]:[13. Skin is intact without open wounds or rashes]])=0,"",COUNTIF(Table24[[#This Row],[1. Checks that sink areas are supplied with soap and paper towels]:[13. Skin is intact without open wounds or rashes]],"NO"))</f>
        <v/>
      </c>
    </row>
    <row r="116" spans="2:21">
      <c r="B116" s="17"/>
      <c r="C116" s="17"/>
      <c r="D116" s="17"/>
      <c r="E116" s="18"/>
      <c r="F116" s="44"/>
      <c r="G116" s="17"/>
      <c r="H116" s="17"/>
      <c r="I116" s="17"/>
      <c r="J116" s="17"/>
      <c r="K116" s="17"/>
      <c r="L116" s="17"/>
      <c r="M116" s="17"/>
      <c r="N116" s="17"/>
      <c r="O116" s="17"/>
      <c r="P116" s="17"/>
      <c r="Q116" s="17"/>
      <c r="R116" s="17"/>
      <c r="S116" s="17"/>
      <c r="T116" s="17"/>
      <c r="U116" t="str">
        <f>IF(COUNTA(Table24[[#This Row],[Employee Name]:[13. Skin is intact without open wounds or rashes]])=0,"",COUNTIF(Table24[[#This Row],[1. Checks that sink areas are supplied with soap and paper towels]:[13. Skin is intact without open wounds or rashes]],"NO"))</f>
        <v/>
      </c>
    </row>
    <row r="117" spans="2:21">
      <c r="B117" s="17"/>
      <c r="C117" s="17"/>
      <c r="D117" s="17"/>
      <c r="E117" s="18"/>
      <c r="F117" s="44"/>
      <c r="G117" s="17"/>
      <c r="H117" s="17"/>
      <c r="I117" s="17"/>
      <c r="J117" s="17"/>
      <c r="K117" s="17"/>
      <c r="L117" s="17"/>
      <c r="M117" s="17"/>
      <c r="N117" s="17"/>
      <c r="O117" s="17"/>
      <c r="P117" s="17"/>
      <c r="Q117" s="17"/>
      <c r="R117" s="17"/>
      <c r="S117" s="17"/>
      <c r="T117" s="17"/>
      <c r="U117" t="str">
        <f>IF(COUNTA(Table24[[#This Row],[Employee Name]:[13. Skin is intact without open wounds or rashes]])=0,"",COUNTIF(Table24[[#This Row],[1. Checks that sink areas are supplied with soap and paper towels]:[13. Skin is intact without open wounds or rashes]],"NO"))</f>
        <v/>
      </c>
    </row>
    <row r="118" spans="2:21">
      <c r="B118" s="17"/>
      <c r="C118" s="17"/>
      <c r="D118" s="17"/>
      <c r="E118" s="18"/>
      <c r="F118" s="44"/>
      <c r="G118" s="17"/>
      <c r="H118" s="17"/>
      <c r="I118" s="17"/>
      <c r="J118" s="17"/>
      <c r="K118" s="17"/>
      <c r="L118" s="17"/>
      <c r="M118" s="17"/>
      <c r="N118" s="17"/>
      <c r="O118" s="17"/>
      <c r="P118" s="17"/>
      <c r="Q118" s="17"/>
      <c r="R118" s="17"/>
      <c r="S118" s="17"/>
      <c r="T118" s="17"/>
      <c r="U118" t="str">
        <f>IF(COUNTA(Table24[[#This Row],[Employee Name]:[13. Skin is intact without open wounds or rashes]])=0,"",COUNTIF(Table24[[#This Row],[1. Checks that sink areas are supplied with soap and paper towels]:[13. Skin is intact without open wounds or rashes]],"NO"))</f>
        <v/>
      </c>
    </row>
    <row r="119" spans="2:21">
      <c r="B119" s="17"/>
      <c r="C119" s="17"/>
      <c r="D119" s="17"/>
      <c r="E119" s="18"/>
      <c r="F119" s="44"/>
      <c r="G119" s="17"/>
      <c r="H119" s="17"/>
      <c r="I119" s="17"/>
      <c r="J119" s="17"/>
      <c r="K119" s="17"/>
      <c r="L119" s="17"/>
      <c r="M119" s="17"/>
      <c r="N119" s="17"/>
      <c r="O119" s="17"/>
      <c r="P119" s="17"/>
      <c r="Q119" s="17"/>
      <c r="R119" s="17"/>
      <c r="S119" s="17"/>
      <c r="T119" s="17"/>
      <c r="U119" t="str">
        <f>IF(COUNTA(Table24[[#This Row],[Employee Name]:[13. Skin is intact without open wounds or rashes]])=0,"",COUNTIF(Table24[[#This Row],[1. Checks that sink areas are supplied with soap and paper towels]:[13. Skin is intact without open wounds or rashes]],"NO"))</f>
        <v/>
      </c>
    </row>
    <row r="120" spans="2:21">
      <c r="B120" s="17"/>
      <c r="C120" s="17"/>
      <c r="D120" s="17"/>
      <c r="E120" s="18"/>
      <c r="F120" s="44"/>
      <c r="G120" s="17"/>
      <c r="H120" s="17"/>
      <c r="I120" s="17"/>
      <c r="J120" s="17"/>
      <c r="K120" s="17"/>
      <c r="L120" s="17"/>
      <c r="M120" s="17"/>
      <c r="N120" s="17"/>
      <c r="O120" s="17"/>
      <c r="P120" s="17"/>
      <c r="Q120" s="17"/>
      <c r="R120" s="17"/>
      <c r="S120" s="17"/>
      <c r="T120" s="17"/>
      <c r="U120" t="str">
        <f>IF(COUNTA(Table24[[#This Row],[Employee Name]:[13. Skin is intact without open wounds or rashes]])=0,"",COUNTIF(Table24[[#This Row],[1. Checks that sink areas are supplied with soap and paper towels]:[13. Skin is intact without open wounds or rashes]],"NO"))</f>
        <v/>
      </c>
    </row>
    <row r="121" spans="2:21">
      <c r="B121" s="17"/>
      <c r="C121" s="17"/>
      <c r="D121" s="17"/>
      <c r="E121" s="18"/>
      <c r="F121" s="44"/>
      <c r="G121" s="17"/>
      <c r="H121" s="17"/>
      <c r="I121" s="17"/>
      <c r="J121" s="17"/>
      <c r="K121" s="17"/>
      <c r="L121" s="17"/>
      <c r="M121" s="17"/>
      <c r="N121" s="17"/>
      <c r="O121" s="17"/>
      <c r="P121" s="17"/>
      <c r="Q121" s="17"/>
      <c r="R121" s="17"/>
      <c r="S121" s="17"/>
      <c r="T121" s="17"/>
      <c r="U121" t="str">
        <f>IF(COUNTA(Table24[[#This Row],[Employee Name]:[13. Skin is intact without open wounds or rashes]])=0,"",COUNTIF(Table24[[#This Row],[1. Checks that sink areas are supplied with soap and paper towels]:[13. Skin is intact without open wounds or rashes]],"NO"))</f>
        <v/>
      </c>
    </row>
    <row r="122" spans="2:21">
      <c r="B122" s="17"/>
      <c r="C122" s="17"/>
      <c r="D122" s="17"/>
      <c r="E122" s="18"/>
      <c r="F122" s="44"/>
      <c r="G122" s="17"/>
      <c r="H122" s="17"/>
      <c r="I122" s="17"/>
      <c r="J122" s="17"/>
      <c r="K122" s="17"/>
      <c r="L122" s="17"/>
      <c r="M122" s="17"/>
      <c r="N122" s="17"/>
      <c r="O122" s="17"/>
      <c r="P122" s="17"/>
      <c r="Q122" s="17"/>
      <c r="R122" s="17"/>
      <c r="S122" s="17"/>
      <c r="T122" s="17"/>
      <c r="U122" t="str">
        <f>IF(COUNTA(Table24[[#This Row],[Employee Name]:[13. Skin is intact without open wounds or rashes]])=0,"",COUNTIF(Table24[[#This Row],[1. Checks that sink areas are supplied with soap and paper towels]:[13. Skin is intact without open wounds or rashes]],"NO"))</f>
        <v/>
      </c>
    </row>
    <row r="123" spans="2:21">
      <c r="B123" s="17"/>
      <c r="C123" s="17"/>
      <c r="D123" s="17"/>
      <c r="E123" s="18"/>
      <c r="F123" s="44"/>
      <c r="G123" s="17"/>
      <c r="H123" s="17"/>
      <c r="I123" s="17"/>
      <c r="J123" s="17"/>
      <c r="K123" s="17"/>
      <c r="L123" s="17"/>
      <c r="M123" s="17"/>
      <c r="N123" s="17"/>
      <c r="O123" s="17"/>
      <c r="P123" s="17"/>
      <c r="Q123" s="17"/>
      <c r="R123" s="17"/>
      <c r="S123" s="17"/>
      <c r="T123" s="17"/>
      <c r="U123" t="str">
        <f>IF(COUNTA(Table24[[#This Row],[Employee Name]:[13. Skin is intact without open wounds or rashes]])=0,"",COUNTIF(Table24[[#This Row],[1. Checks that sink areas are supplied with soap and paper towels]:[13. Skin is intact without open wounds or rashes]],"NO"))</f>
        <v/>
      </c>
    </row>
    <row r="124" spans="2:21">
      <c r="B124" s="17"/>
      <c r="C124" s="17"/>
      <c r="D124" s="17"/>
      <c r="E124" s="18"/>
      <c r="F124" s="44"/>
      <c r="G124" s="17"/>
      <c r="H124" s="17"/>
      <c r="I124" s="17"/>
      <c r="J124" s="17"/>
      <c r="K124" s="17"/>
      <c r="L124" s="17"/>
      <c r="M124" s="17"/>
      <c r="N124" s="17"/>
      <c r="O124" s="17"/>
      <c r="P124" s="17"/>
      <c r="Q124" s="17"/>
      <c r="R124" s="17"/>
      <c r="S124" s="17"/>
      <c r="T124" s="17"/>
      <c r="U124" t="str">
        <f>IF(COUNTA(Table24[[#This Row],[Employee Name]:[13. Skin is intact without open wounds or rashes]])=0,"",COUNTIF(Table24[[#This Row],[1. Checks that sink areas are supplied with soap and paper towels]:[13. Skin is intact without open wounds or rashes]],"NO"))</f>
        <v/>
      </c>
    </row>
    <row r="125" spans="2:21">
      <c r="B125" s="17"/>
      <c r="C125" s="17"/>
      <c r="D125" s="17"/>
      <c r="E125" s="18"/>
      <c r="F125" s="44"/>
      <c r="G125" s="17"/>
      <c r="H125" s="17"/>
      <c r="I125" s="17"/>
      <c r="J125" s="17"/>
      <c r="K125" s="17"/>
      <c r="L125" s="17"/>
      <c r="M125" s="17"/>
      <c r="N125" s="17"/>
      <c r="O125" s="17"/>
      <c r="P125" s="17"/>
      <c r="Q125" s="17"/>
      <c r="R125" s="17"/>
      <c r="S125" s="17"/>
      <c r="T125" s="17"/>
      <c r="U125" t="str">
        <f>IF(COUNTA(Table24[[#This Row],[Employee Name]:[13. Skin is intact without open wounds or rashes]])=0,"",COUNTIF(Table24[[#This Row],[1. Checks that sink areas are supplied with soap and paper towels]:[13. Skin is intact without open wounds or rashes]],"NO"))</f>
        <v/>
      </c>
    </row>
    <row r="126" spans="2:21">
      <c r="B126" s="17"/>
      <c r="C126" s="17"/>
      <c r="D126" s="17"/>
      <c r="E126" s="18"/>
      <c r="F126" s="44"/>
      <c r="G126" s="17"/>
      <c r="H126" s="17"/>
      <c r="I126" s="17"/>
      <c r="J126" s="17"/>
      <c r="K126" s="17"/>
      <c r="L126" s="17"/>
      <c r="M126" s="17"/>
      <c r="N126" s="17"/>
      <c r="O126" s="17"/>
      <c r="P126" s="17"/>
      <c r="Q126" s="17"/>
      <c r="R126" s="17"/>
      <c r="S126" s="17"/>
      <c r="T126" s="17"/>
      <c r="U126" t="str">
        <f>IF(COUNTA(Table24[[#This Row],[Employee Name]:[13. Skin is intact without open wounds or rashes]])=0,"",COUNTIF(Table24[[#This Row],[1. Checks that sink areas are supplied with soap and paper towels]:[13. Skin is intact without open wounds or rashes]],"NO"))</f>
        <v/>
      </c>
    </row>
    <row r="127" spans="2:21">
      <c r="B127" s="17"/>
      <c r="C127" s="17"/>
      <c r="D127" s="17"/>
      <c r="E127" s="18"/>
      <c r="F127" s="44"/>
      <c r="G127" s="17"/>
      <c r="H127" s="17"/>
      <c r="I127" s="17"/>
      <c r="J127" s="17"/>
      <c r="K127" s="17"/>
      <c r="L127" s="17"/>
      <c r="M127" s="17"/>
      <c r="N127" s="17"/>
      <c r="O127" s="17"/>
      <c r="P127" s="17"/>
      <c r="Q127" s="17"/>
      <c r="R127" s="17"/>
      <c r="S127" s="17"/>
      <c r="T127" s="17"/>
      <c r="U127" t="str">
        <f>IF(COUNTA(Table24[[#This Row],[Employee Name]:[13. Skin is intact without open wounds or rashes]])=0,"",COUNTIF(Table24[[#This Row],[1. Checks that sink areas are supplied with soap and paper towels]:[13. Skin is intact without open wounds or rashes]],"NO"))</f>
        <v/>
      </c>
    </row>
    <row r="128" spans="2:21">
      <c r="B128" s="17"/>
      <c r="C128" s="17"/>
      <c r="D128" s="17"/>
      <c r="E128" s="18"/>
      <c r="F128" s="44"/>
      <c r="G128" s="17"/>
      <c r="H128" s="17"/>
      <c r="I128" s="17"/>
      <c r="J128" s="17"/>
      <c r="K128" s="17"/>
      <c r="L128" s="17"/>
      <c r="M128" s="17"/>
      <c r="N128" s="17"/>
      <c r="O128" s="17"/>
      <c r="P128" s="17"/>
      <c r="Q128" s="17"/>
      <c r="R128" s="17"/>
      <c r="S128" s="17"/>
      <c r="T128" s="17"/>
      <c r="U128" t="str">
        <f>IF(COUNTA(Table24[[#This Row],[Employee Name]:[13. Skin is intact without open wounds or rashes]])=0,"",COUNTIF(Table24[[#This Row],[1. Checks that sink areas are supplied with soap and paper towels]:[13. Skin is intact without open wounds or rashes]],"NO"))</f>
        <v/>
      </c>
    </row>
    <row r="129" spans="2:21">
      <c r="B129" s="17"/>
      <c r="C129" s="17"/>
      <c r="D129" s="17"/>
      <c r="E129" s="18"/>
      <c r="F129" s="44"/>
      <c r="G129" s="17"/>
      <c r="H129" s="17"/>
      <c r="I129" s="17"/>
      <c r="J129" s="17"/>
      <c r="K129" s="17"/>
      <c r="L129" s="17"/>
      <c r="M129" s="17"/>
      <c r="N129" s="17"/>
      <c r="O129" s="17"/>
      <c r="P129" s="17"/>
      <c r="Q129" s="17"/>
      <c r="R129" s="17"/>
      <c r="S129" s="17"/>
      <c r="T129" s="17"/>
      <c r="U129" t="str">
        <f>IF(COUNTA(Table24[[#This Row],[Employee Name]:[13. Skin is intact without open wounds or rashes]])=0,"",COUNTIF(Table24[[#This Row],[1. Checks that sink areas are supplied with soap and paper towels]:[13. Skin is intact without open wounds or rashes]],"NO"))</f>
        <v/>
      </c>
    </row>
    <row r="130" spans="2:21">
      <c r="B130" s="17"/>
      <c r="C130" s="17"/>
      <c r="D130" s="17"/>
      <c r="E130" s="18"/>
      <c r="F130" s="44"/>
      <c r="G130" s="17"/>
      <c r="H130" s="17"/>
      <c r="I130" s="17"/>
      <c r="J130" s="17"/>
      <c r="K130" s="17"/>
      <c r="L130" s="17"/>
      <c r="M130" s="17"/>
      <c r="N130" s="17"/>
      <c r="O130" s="17"/>
      <c r="P130" s="17"/>
      <c r="Q130" s="17"/>
      <c r="R130" s="17"/>
      <c r="S130" s="17"/>
      <c r="T130" s="17"/>
      <c r="U130" t="str">
        <f>IF(COUNTA(Table24[[#This Row],[Employee Name]:[13. Skin is intact without open wounds or rashes]])=0,"",COUNTIF(Table24[[#This Row],[1. Checks that sink areas are supplied with soap and paper towels]:[13. Skin is intact without open wounds or rashes]],"NO"))</f>
        <v/>
      </c>
    </row>
    <row r="131" spans="2:21">
      <c r="B131" s="17"/>
      <c r="C131" s="17"/>
      <c r="D131" s="17"/>
      <c r="E131" s="18"/>
      <c r="F131" s="44"/>
      <c r="G131" s="17"/>
      <c r="H131" s="17"/>
      <c r="I131" s="17"/>
      <c r="J131" s="17"/>
      <c r="K131" s="17"/>
      <c r="L131" s="17"/>
      <c r="M131" s="17"/>
      <c r="N131" s="17"/>
      <c r="O131" s="17"/>
      <c r="P131" s="17"/>
      <c r="Q131" s="17"/>
      <c r="R131" s="17"/>
      <c r="S131" s="17"/>
      <c r="T131" s="17"/>
      <c r="U131" t="str">
        <f>IF(COUNTA(Table24[[#This Row],[Employee Name]:[13. Skin is intact without open wounds or rashes]])=0,"",COUNTIF(Table24[[#This Row],[1. Checks that sink areas are supplied with soap and paper towels]:[13. Skin is intact without open wounds or rashes]],"NO"))</f>
        <v/>
      </c>
    </row>
    <row r="132" spans="2:21">
      <c r="B132" s="17"/>
      <c r="C132" s="17"/>
      <c r="D132" s="17"/>
      <c r="E132" s="18"/>
      <c r="F132" s="44"/>
      <c r="G132" s="17"/>
      <c r="H132" s="17"/>
      <c r="I132" s="17"/>
      <c r="J132" s="17"/>
      <c r="K132" s="17"/>
      <c r="L132" s="17"/>
      <c r="M132" s="17"/>
      <c r="N132" s="17"/>
      <c r="O132" s="17"/>
      <c r="P132" s="17"/>
      <c r="Q132" s="17"/>
      <c r="R132" s="17"/>
      <c r="S132" s="17"/>
      <c r="T132" s="17"/>
      <c r="U132" t="str">
        <f>IF(COUNTA(Table24[[#This Row],[Employee Name]:[13. Skin is intact without open wounds or rashes]])=0,"",COUNTIF(Table24[[#This Row],[1. Checks that sink areas are supplied with soap and paper towels]:[13. Skin is intact without open wounds or rashes]],"NO"))</f>
        <v/>
      </c>
    </row>
    <row r="133" spans="2:21">
      <c r="B133" s="17"/>
      <c r="C133" s="17"/>
      <c r="D133" s="17"/>
      <c r="E133" s="18"/>
      <c r="F133" s="44"/>
      <c r="G133" s="17"/>
      <c r="H133" s="17"/>
      <c r="I133" s="17"/>
      <c r="J133" s="17"/>
      <c r="K133" s="17"/>
      <c r="L133" s="17"/>
      <c r="M133" s="17"/>
      <c r="N133" s="17"/>
      <c r="O133" s="17"/>
      <c r="P133" s="17"/>
      <c r="Q133" s="17"/>
      <c r="R133" s="17"/>
      <c r="S133" s="17"/>
      <c r="T133" s="17"/>
      <c r="U133" t="str">
        <f>IF(COUNTA(Table24[[#This Row],[Employee Name]:[13. Skin is intact without open wounds or rashes]])=0,"",COUNTIF(Table24[[#This Row],[1. Checks that sink areas are supplied with soap and paper towels]:[13. Skin is intact without open wounds or rashes]],"NO"))</f>
        <v/>
      </c>
    </row>
    <row r="134" spans="2:21">
      <c r="B134" s="17"/>
      <c r="C134" s="17"/>
      <c r="D134" s="17"/>
      <c r="E134" s="18"/>
      <c r="F134" s="44"/>
      <c r="G134" s="17"/>
      <c r="H134" s="17"/>
      <c r="I134" s="17"/>
      <c r="J134" s="17"/>
      <c r="K134" s="17"/>
      <c r="L134" s="17"/>
      <c r="M134" s="17"/>
      <c r="N134" s="17"/>
      <c r="O134" s="17"/>
      <c r="P134" s="17"/>
      <c r="Q134" s="17"/>
      <c r="R134" s="17"/>
      <c r="S134" s="17"/>
      <c r="T134" s="17"/>
      <c r="U134" t="str">
        <f>IF(COUNTA(Table24[[#This Row],[Employee Name]:[13. Skin is intact without open wounds or rashes]])=0,"",COUNTIF(Table24[[#This Row],[1. Checks that sink areas are supplied with soap and paper towels]:[13. Skin is intact without open wounds or rashes]],"NO"))</f>
        <v/>
      </c>
    </row>
    <row r="135" spans="2:21">
      <c r="B135" s="17"/>
      <c r="C135" s="17"/>
      <c r="D135" s="17"/>
      <c r="E135" s="18"/>
      <c r="F135" s="44"/>
      <c r="G135" s="17"/>
      <c r="H135" s="17"/>
      <c r="I135" s="17"/>
      <c r="J135" s="17"/>
      <c r="K135" s="17"/>
      <c r="L135" s="17"/>
      <c r="M135" s="17"/>
      <c r="N135" s="17"/>
      <c r="O135" s="17"/>
      <c r="P135" s="17"/>
      <c r="Q135" s="17"/>
      <c r="R135" s="17"/>
      <c r="S135" s="17"/>
      <c r="T135" s="17"/>
      <c r="U135" t="str">
        <f>IF(COUNTA(Table24[[#This Row],[Employee Name]:[13. Skin is intact without open wounds or rashes]])=0,"",COUNTIF(Table24[[#This Row],[1. Checks that sink areas are supplied with soap and paper towels]:[13. Skin is intact without open wounds or rashes]],"NO"))</f>
        <v/>
      </c>
    </row>
    <row r="136" spans="2:21">
      <c r="B136" s="17"/>
      <c r="C136" s="17"/>
      <c r="D136" s="17"/>
      <c r="E136" s="18"/>
      <c r="F136" s="44"/>
      <c r="G136" s="17"/>
      <c r="H136" s="17"/>
      <c r="I136" s="17"/>
      <c r="J136" s="17"/>
      <c r="K136" s="17"/>
      <c r="L136" s="17"/>
      <c r="M136" s="17"/>
      <c r="N136" s="17"/>
      <c r="O136" s="17"/>
      <c r="P136" s="17"/>
      <c r="Q136" s="17"/>
      <c r="R136" s="17"/>
      <c r="S136" s="17"/>
      <c r="T136" s="17"/>
      <c r="U136" t="str">
        <f>IF(COUNTA(Table24[[#This Row],[Employee Name]:[13. Skin is intact without open wounds or rashes]])=0,"",COUNTIF(Table24[[#This Row],[1. Checks that sink areas are supplied with soap and paper towels]:[13. Skin is intact without open wounds or rashes]],"NO"))</f>
        <v/>
      </c>
    </row>
    <row r="137" spans="2:21">
      <c r="B137" s="17"/>
      <c r="C137" s="17"/>
      <c r="D137" s="17"/>
      <c r="E137" s="18"/>
      <c r="F137" s="44"/>
      <c r="G137" s="17"/>
      <c r="H137" s="17"/>
      <c r="I137" s="17"/>
      <c r="J137" s="17"/>
      <c r="K137" s="17"/>
      <c r="L137" s="17"/>
      <c r="M137" s="17"/>
      <c r="N137" s="17"/>
      <c r="O137" s="17"/>
      <c r="P137" s="17"/>
      <c r="Q137" s="17"/>
      <c r="R137" s="17"/>
      <c r="S137" s="17"/>
      <c r="T137" s="17"/>
      <c r="U137" t="str">
        <f>IF(COUNTA(Table24[[#This Row],[Employee Name]:[13. Skin is intact without open wounds or rashes]])=0,"",COUNTIF(Table24[[#This Row],[1. Checks that sink areas are supplied with soap and paper towels]:[13. Skin is intact without open wounds or rashes]],"NO"))</f>
        <v/>
      </c>
    </row>
    <row r="138" spans="2:21">
      <c r="B138" s="17"/>
      <c r="C138" s="17"/>
      <c r="D138" s="17"/>
      <c r="E138" s="18"/>
      <c r="F138" s="44"/>
      <c r="G138" s="17"/>
      <c r="H138" s="17"/>
      <c r="I138" s="17"/>
      <c r="J138" s="17"/>
      <c r="K138" s="17"/>
      <c r="L138" s="17"/>
      <c r="M138" s="17"/>
      <c r="N138" s="17"/>
      <c r="O138" s="17"/>
      <c r="P138" s="17"/>
      <c r="Q138" s="17"/>
      <c r="R138" s="17"/>
      <c r="S138" s="17"/>
      <c r="T138" s="17"/>
      <c r="U138" t="str">
        <f>IF(COUNTA(Table24[[#This Row],[Employee Name]:[13. Skin is intact without open wounds or rashes]])=0,"",COUNTIF(Table24[[#This Row],[1. Checks that sink areas are supplied with soap and paper towels]:[13. Skin is intact without open wounds or rashes]],"NO"))</f>
        <v/>
      </c>
    </row>
    <row r="139" spans="2:21">
      <c r="B139" s="17"/>
      <c r="C139" s="17"/>
      <c r="D139" s="17"/>
      <c r="E139" s="18"/>
      <c r="F139" s="44"/>
      <c r="G139" s="17"/>
      <c r="H139" s="17"/>
      <c r="I139" s="17"/>
      <c r="J139" s="17"/>
      <c r="K139" s="17"/>
      <c r="L139" s="17"/>
      <c r="M139" s="17"/>
      <c r="N139" s="17"/>
      <c r="O139" s="17"/>
      <c r="P139" s="17"/>
      <c r="Q139" s="17"/>
      <c r="R139" s="17"/>
      <c r="S139" s="17"/>
      <c r="T139" s="17"/>
      <c r="U139" t="str">
        <f>IF(COUNTA(Table24[[#This Row],[Employee Name]:[13. Skin is intact without open wounds or rashes]])=0,"",COUNTIF(Table24[[#This Row],[1. Checks that sink areas are supplied with soap and paper towels]:[13. Skin is intact without open wounds or rashes]],"NO"))</f>
        <v/>
      </c>
    </row>
    <row r="140" spans="2:21">
      <c r="B140" s="17"/>
      <c r="C140" s="17"/>
      <c r="D140" s="17"/>
      <c r="E140" s="18"/>
      <c r="F140" s="44"/>
      <c r="G140" s="17"/>
      <c r="H140" s="17"/>
      <c r="I140" s="17"/>
      <c r="J140" s="17"/>
      <c r="K140" s="17"/>
      <c r="L140" s="17"/>
      <c r="M140" s="17"/>
      <c r="N140" s="17"/>
      <c r="O140" s="17"/>
      <c r="P140" s="17"/>
      <c r="Q140" s="17"/>
      <c r="R140" s="17"/>
      <c r="S140" s="17"/>
      <c r="T140" s="17"/>
      <c r="U140" t="str">
        <f>IF(COUNTA(Table24[[#This Row],[Employee Name]:[13. Skin is intact without open wounds or rashes]])=0,"",COUNTIF(Table24[[#This Row],[1. Checks that sink areas are supplied with soap and paper towels]:[13. Skin is intact without open wounds or rashes]],"NO"))</f>
        <v/>
      </c>
    </row>
    <row r="141" spans="2:21">
      <c r="B141" s="17"/>
      <c r="C141" s="17"/>
      <c r="D141" s="17"/>
      <c r="E141" s="18"/>
      <c r="F141" s="44"/>
      <c r="G141" s="17"/>
      <c r="H141" s="17"/>
      <c r="I141" s="17"/>
      <c r="J141" s="17"/>
      <c r="K141" s="17"/>
      <c r="L141" s="17"/>
      <c r="M141" s="17"/>
      <c r="N141" s="17"/>
      <c r="O141" s="17"/>
      <c r="P141" s="17"/>
      <c r="Q141" s="17"/>
      <c r="R141" s="17"/>
      <c r="S141" s="17"/>
      <c r="T141" s="17"/>
      <c r="U141" t="str">
        <f>IF(COUNTA(Table24[[#This Row],[Employee Name]:[13. Skin is intact without open wounds or rashes]])=0,"",COUNTIF(Table24[[#This Row],[1. Checks that sink areas are supplied with soap and paper towels]:[13. Skin is intact without open wounds or rashes]],"NO"))</f>
        <v/>
      </c>
    </row>
    <row r="142" spans="2:21">
      <c r="B142" s="17"/>
      <c r="C142" s="17"/>
      <c r="D142" s="17"/>
      <c r="E142" s="18"/>
      <c r="F142" s="44"/>
      <c r="G142" s="17"/>
      <c r="H142" s="17"/>
      <c r="I142" s="17"/>
      <c r="J142" s="17"/>
      <c r="K142" s="17"/>
      <c r="L142" s="17"/>
      <c r="M142" s="17"/>
      <c r="N142" s="17"/>
      <c r="O142" s="17"/>
      <c r="P142" s="17"/>
      <c r="Q142" s="17"/>
      <c r="R142" s="17"/>
      <c r="S142" s="17"/>
      <c r="T142" s="17"/>
      <c r="U142" t="str">
        <f>IF(COUNTA(Table24[[#This Row],[Employee Name]:[13. Skin is intact without open wounds or rashes]])=0,"",COUNTIF(Table24[[#This Row],[1. Checks that sink areas are supplied with soap and paper towels]:[13. Skin is intact without open wounds or rashes]],"NO"))</f>
        <v/>
      </c>
    </row>
    <row r="143" spans="2:21">
      <c r="B143" s="17"/>
      <c r="C143" s="17"/>
      <c r="D143" s="17"/>
      <c r="E143" s="18"/>
      <c r="F143" s="44"/>
      <c r="G143" s="17"/>
      <c r="H143" s="17"/>
      <c r="I143" s="17"/>
      <c r="J143" s="17"/>
      <c r="K143" s="17"/>
      <c r="L143" s="17"/>
      <c r="M143" s="17"/>
      <c r="N143" s="17"/>
      <c r="O143" s="17"/>
      <c r="P143" s="17"/>
      <c r="Q143" s="17"/>
      <c r="R143" s="17"/>
      <c r="S143" s="17"/>
      <c r="T143" s="17"/>
      <c r="U143" t="str">
        <f>IF(COUNTA(Table24[[#This Row],[Employee Name]:[13. Skin is intact without open wounds or rashes]])=0,"",COUNTIF(Table24[[#This Row],[1. Checks that sink areas are supplied with soap and paper towels]:[13. Skin is intact without open wounds or rashes]],"NO"))</f>
        <v/>
      </c>
    </row>
    <row r="144" spans="2:21">
      <c r="B144" s="17"/>
      <c r="C144" s="17"/>
      <c r="D144" s="17"/>
      <c r="E144" s="18"/>
      <c r="F144" s="44"/>
      <c r="G144" s="17"/>
      <c r="H144" s="17"/>
      <c r="I144" s="17"/>
      <c r="J144" s="17"/>
      <c r="K144" s="17"/>
      <c r="L144" s="17"/>
      <c r="M144" s="17"/>
      <c r="N144" s="17"/>
      <c r="O144" s="17"/>
      <c r="P144" s="17"/>
      <c r="Q144" s="17"/>
      <c r="R144" s="17"/>
      <c r="S144" s="17"/>
      <c r="T144" s="17"/>
      <c r="U144" t="str">
        <f>IF(COUNTA(Table24[[#This Row],[Employee Name]:[13. Skin is intact without open wounds or rashes]])=0,"",COUNTIF(Table24[[#This Row],[1. Checks that sink areas are supplied with soap and paper towels]:[13. Skin is intact without open wounds or rashes]],"NO"))</f>
        <v/>
      </c>
    </row>
    <row r="145" spans="2:21">
      <c r="B145" s="17"/>
      <c r="C145" s="17"/>
      <c r="D145" s="17"/>
      <c r="E145" s="18"/>
      <c r="F145" s="44"/>
      <c r="G145" s="17"/>
      <c r="H145" s="17"/>
      <c r="I145" s="17"/>
      <c r="J145" s="17"/>
      <c r="K145" s="17"/>
      <c r="L145" s="17"/>
      <c r="M145" s="17"/>
      <c r="N145" s="17"/>
      <c r="O145" s="17"/>
      <c r="P145" s="17"/>
      <c r="Q145" s="17"/>
      <c r="R145" s="17"/>
      <c r="S145" s="17"/>
      <c r="T145" s="17"/>
      <c r="U145" t="str">
        <f>IF(COUNTA(Table24[[#This Row],[Employee Name]:[13. Skin is intact without open wounds or rashes]])=0,"",COUNTIF(Table24[[#This Row],[1. Checks that sink areas are supplied with soap and paper towels]:[13. Skin is intact without open wounds or rashes]],"NO"))</f>
        <v/>
      </c>
    </row>
    <row r="146" spans="2:21">
      <c r="B146" s="17"/>
      <c r="C146" s="17"/>
      <c r="D146" s="17"/>
      <c r="E146" s="18"/>
      <c r="F146" s="44"/>
      <c r="G146" s="17"/>
      <c r="H146" s="17"/>
      <c r="I146" s="17"/>
      <c r="J146" s="17"/>
      <c r="K146" s="17"/>
      <c r="L146" s="17"/>
      <c r="M146" s="17"/>
      <c r="N146" s="17"/>
      <c r="O146" s="17"/>
      <c r="P146" s="17"/>
      <c r="Q146" s="17"/>
      <c r="R146" s="17"/>
      <c r="S146" s="17"/>
      <c r="T146" s="17"/>
      <c r="U146" t="str">
        <f>IF(COUNTA(Table24[[#This Row],[Employee Name]:[13. Skin is intact without open wounds or rashes]])=0,"",COUNTIF(Table24[[#This Row],[1. Checks that sink areas are supplied with soap and paper towels]:[13. Skin is intact without open wounds or rashes]],"NO"))</f>
        <v/>
      </c>
    </row>
    <row r="147" spans="2:21">
      <c r="B147" s="17"/>
      <c r="C147" s="17"/>
      <c r="D147" s="17"/>
      <c r="E147" s="18"/>
      <c r="F147" s="44"/>
      <c r="G147" s="17"/>
      <c r="H147" s="17"/>
      <c r="I147" s="17"/>
      <c r="J147" s="17"/>
      <c r="K147" s="17"/>
      <c r="L147" s="17"/>
      <c r="M147" s="17"/>
      <c r="N147" s="17"/>
      <c r="O147" s="17"/>
      <c r="P147" s="17"/>
      <c r="Q147" s="17"/>
      <c r="R147" s="17"/>
      <c r="S147" s="17"/>
      <c r="T147" s="17"/>
      <c r="U147" t="str">
        <f>IF(COUNTA(Table24[[#This Row],[Employee Name]:[13. Skin is intact without open wounds or rashes]])=0,"",COUNTIF(Table24[[#This Row],[1. Checks that sink areas are supplied with soap and paper towels]:[13. Skin is intact without open wounds or rashes]],"NO"))</f>
        <v/>
      </c>
    </row>
    <row r="148" spans="2:21">
      <c r="B148" s="17"/>
      <c r="C148" s="17"/>
      <c r="D148" s="17"/>
      <c r="E148" s="18"/>
      <c r="F148" s="44"/>
      <c r="G148" s="17"/>
      <c r="H148" s="17"/>
      <c r="I148" s="17"/>
      <c r="J148" s="17"/>
      <c r="K148" s="17"/>
      <c r="L148" s="17"/>
      <c r="M148" s="17"/>
      <c r="N148" s="17"/>
      <c r="O148" s="17"/>
      <c r="P148" s="17"/>
      <c r="Q148" s="17"/>
      <c r="R148" s="17"/>
      <c r="S148" s="17"/>
      <c r="T148" s="17"/>
      <c r="U148" t="str">
        <f>IF(COUNTA(Table24[[#This Row],[Employee Name]:[13. Skin is intact without open wounds or rashes]])=0,"",COUNTIF(Table24[[#This Row],[1. Checks that sink areas are supplied with soap and paper towels]:[13. Skin is intact without open wounds or rashes]],"NO"))</f>
        <v/>
      </c>
    </row>
    <row r="149" spans="2:21">
      <c r="B149" s="17"/>
      <c r="C149" s="17"/>
      <c r="D149" s="17"/>
      <c r="E149" s="18"/>
      <c r="F149" s="44"/>
      <c r="G149" s="17"/>
      <c r="H149" s="17"/>
      <c r="I149" s="17"/>
      <c r="J149" s="17"/>
      <c r="K149" s="17"/>
      <c r="L149" s="17"/>
      <c r="M149" s="17"/>
      <c r="N149" s="17"/>
      <c r="O149" s="17"/>
      <c r="P149" s="17"/>
      <c r="Q149" s="17"/>
      <c r="R149" s="17"/>
      <c r="S149" s="17"/>
      <c r="T149" s="17"/>
      <c r="U149" t="str">
        <f>IF(COUNTA(Table24[[#This Row],[Employee Name]:[13. Skin is intact without open wounds or rashes]])=0,"",COUNTIF(Table24[[#This Row],[1. Checks that sink areas are supplied with soap and paper towels]:[13. Skin is intact without open wounds or rashes]],"NO"))</f>
        <v/>
      </c>
    </row>
    <row r="150" spans="2:21">
      <c r="B150" s="17"/>
      <c r="C150" s="17"/>
      <c r="D150" s="17"/>
      <c r="E150" s="18"/>
      <c r="F150" s="44"/>
      <c r="G150" s="17"/>
      <c r="H150" s="17"/>
      <c r="I150" s="17"/>
      <c r="J150" s="17"/>
      <c r="K150" s="17"/>
      <c r="L150" s="17"/>
      <c r="M150" s="17"/>
      <c r="N150" s="17"/>
      <c r="O150" s="17"/>
      <c r="P150" s="17"/>
      <c r="Q150" s="17"/>
      <c r="R150" s="17"/>
      <c r="S150" s="17"/>
      <c r="T150" s="17"/>
      <c r="U150" t="str">
        <f>IF(COUNTA(Table24[[#This Row],[Employee Name]:[13. Skin is intact without open wounds or rashes]])=0,"",COUNTIF(Table24[[#This Row],[1. Checks that sink areas are supplied with soap and paper towels]:[13. Skin is intact without open wounds or rashes]],"NO"))</f>
        <v/>
      </c>
    </row>
    <row r="151" spans="2:21">
      <c r="B151" s="17"/>
      <c r="C151" s="17"/>
      <c r="D151" s="17"/>
      <c r="E151" s="18"/>
      <c r="F151" s="44"/>
      <c r="G151" s="17"/>
      <c r="H151" s="17"/>
      <c r="I151" s="17"/>
      <c r="J151" s="17"/>
      <c r="K151" s="17"/>
      <c r="L151" s="17"/>
      <c r="M151" s="17"/>
      <c r="N151" s="17"/>
      <c r="O151" s="17"/>
      <c r="P151" s="17"/>
      <c r="Q151" s="17"/>
      <c r="R151" s="17"/>
      <c r="S151" s="17"/>
      <c r="T151" s="17"/>
      <c r="U151" t="str">
        <f>IF(COUNTA(Table24[[#This Row],[Employee Name]:[13. Skin is intact without open wounds or rashes]])=0,"",COUNTIF(Table24[[#This Row],[1. Checks that sink areas are supplied with soap and paper towels]:[13. Skin is intact without open wounds or rashes]],"NO"))</f>
        <v/>
      </c>
    </row>
    <row r="152" spans="2:21">
      <c r="B152" s="17"/>
      <c r="C152" s="17"/>
      <c r="D152" s="17"/>
      <c r="E152" s="18"/>
      <c r="F152" s="44"/>
      <c r="G152" s="17"/>
      <c r="H152" s="17"/>
      <c r="I152" s="17"/>
      <c r="J152" s="17"/>
      <c r="K152" s="17"/>
      <c r="L152" s="17"/>
      <c r="M152" s="17"/>
      <c r="N152" s="17"/>
      <c r="O152" s="17"/>
      <c r="P152" s="17"/>
      <c r="Q152" s="17"/>
      <c r="R152" s="17"/>
      <c r="S152" s="17"/>
      <c r="T152" s="17"/>
      <c r="U152" t="str">
        <f>IF(COUNTA(Table24[[#This Row],[Employee Name]:[13. Skin is intact without open wounds or rashes]])=0,"",COUNTIF(Table24[[#This Row],[1. Checks that sink areas are supplied with soap and paper towels]:[13. Skin is intact without open wounds or rashes]],"NO"))</f>
        <v/>
      </c>
    </row>
    <row r="153" spans="2:21">
      <c r="B153" s="17"/>
      <c r="C153" s="17"/>
      <c r="D153" s="17"/>
      <c r="E153" s="18"/>
      <c r="F153" s="44"/>
      <c r="G153" s="17"/>
      <c r="H153" s="17"/>
      <c r="I153" s="17"/>
      <c r="J153" s="17"/>
      <c r="K153" s="17"/>
      <c r="L153" s="17"/>
      <c r="M153" s="17"/>
      <c r="N153" s="17"/>
      <c r="O153" s="17"/>
      <c r="P153" s="17"/>
      <c r="Q153" s="17"/>
      <c r="R153" s="17"/>
      <c r="S153" s="17"/>
      <c r="T153" s="17"/>
      <c r="U153" t="str">
        <f>IF(COUNTA(Table24[[#This Row],[Employee Name]:[13. Skin is intact without open wounds or rashes]])=0,"",COUNTIF(Table24[[#This Row],[1. Checks that sink areas are supplied with soap and paper towels]:[13. Skin is intact without open wounds or rashes]],"NO"))</f>
        <v/>
      </c>
    </row>
    <row r="154" spans="2:21">
      <c r="B154" s="17"/>
      <c r="C154" s="17"/>
      <c r="D154" s="17"/>
      <c r="E154" s="18"/>
      <c r="F154" s="44"/>
      <c r="G154" s="17"/>
      <c r="H154" s="17"/>
      <c r="I154" s="17"/>
      <c r="J154" s="17"/>
      <c r="K154" s="17"/>
      <c r="L154" s="17"/>
      <c r="M154" s="17"/>
      <c r="N154" s="17"/>
      <c r="O154" s="17"/>
      <c r="P154" s="17"/>
      <c r="Q154" s="17"/>
      <c r="R154" s="17"/>
      <c r="S154" s="17"/>
      <c r="T154" s="17"/>
      <c r="U154" t="str">
        <f>IF(COUNTA(Table24[[#This Row],[Employee Name]:[13. Skin is intact without open wounds or rashes]])=0,"",COUNTIF(Table24[[#This Row],[1. Checks that sink areas are supplied with soap and paper towels]:[13. Skin is intact without open wounds or rashes]],"NO"))</f>
        <v/>
      </c>
    </row>
    <row r="155" spans="2:21">
      <c r="B155" s="17"/>
      <c r="C155" s="17"/>
      <c r="D155" s="17"/>
      <c r="E155" s="18"/>
      <c r="F155" s="44"/>
      <c r="G155" s="17"/>
      <c r="H155" s="17"/>
      <c r="I155" s="17"/>
      <c r="J155" s="17"/>
      <c r="K155" s="17"/>
      <c r="L155" s="17"/>
      <c r="M155" s="17"/>
      <c r="N155" s="17"/>
      <c r="O155" s="17"/>
      <c r="P155" s="17"/>
      <c r="Q155" s="17"/>
      <c r="R155" s="17"/>
      <c r="S155" s="17"/>
      <c r="T155" s="17"/>
      <c r="U155" t="str">
        <f>IF(COUNTA(Table24[[#This Row],[Employee Name]:[13. Skin is intact without open wounds or rashes]])=0,"",COUNTIF(Table24[[#This Row],[1. Checks that sink areas are supplied with soap and paper towels]:[13. Skin is intact without open wounds or rashes]],"NO"))</f>
        <v/>
      </c>
    </row>
    <row r="156" spans="2:21">
      <c r="B156" s="17"/>
      <c r="C156" s="17"/>
      <c r="D156" s="17"/>
      <c r="E156" s="18"/>
      <c r="F156" s="44"/>
      <c r="G156" s="17"/>
      <c r="H156" s="17"/>
      <c r="I156" s="17"/>
      <c r="J156" s="17"/>
      <c r="K156" s="17"/>
      <c r="L156" s="17"/>
      <c r="M156" s="17"/>
      <c r="N156" s="17"/>
      <c r="O156" s="17"/>
      <c r="P156" s="17"/>
      <c r="Q156" s="17"/>
      <c r="R156" s="17"/>
      <c r="S156" s="17"/>
      <c r="T156" s="17"/>
      <c r="U156" t="str">
        <f>IF(COUNTA(Table24[[#This Row],[Employee Name]:[13. Skin is intact without open wounds or rashes]])=0,"",COUNTIF(Table24[[#This Row],[1. Checks that sink areas are supplied with soap and paper towels]:[13. Skin is intact without open wounds or rashes]],"NO"))</f>
        <v/>
      </c>
    </row>
    <row r="157" spans="2:21">
      <c r="B157" s="17"/>
      <c r="C157" s="17"/>
      <c r="D157" s="17"/>
      <c r="E157" s="18"/>
      <c r="F157" s="44"/>
      <c r="G157" s="17"/>
      <c r="H157" s="17"/>
      <c r="I157" s="17"/>
      <c r="J157" s="17"/>
      <c r="K157" s="17"/>
      <c r="L157" s="17"/>
      <c r="M157" s="17"/>
      <c r="N157" s="17"/>
      <c r="O157" s="17"/>
      <c r="P157" s="17"/>
      <c r="Q157" s="17"/>
      <c r="R157" s="17"/>
      <c r="S157" s="17"/>
      <c r="T157" s="17"/>
      <c r="U157" t="str">
        <f>IF(COUNTA(Table24[[#This Row],[Employee Name]:[13. Skin is intact without open wounds or rashes]])=0,"",COUNTIF(Table24[[#This Row],[1. Checks that sink areas are supplied with soap and paper towels]:[13. Skin is intact without open wounds or rashes]],"NO"))</f>
        <v/>
      </c>
    </row>
    <row r="158" spans="2:21">
      <c r="B158" s="17"/>
      <c r="C158" s="17"/>
      <c r="D158" s="17"/>
      <c r="E158" s="18"/>
      <c r="F158" s="44"/>
      <c r="G158" s="17"/>
      <c r="H158" s="17"/>
      <c r="I158" s="17"/>
      <c r="J158" s="17"/>
      <c r="K158" s="17"/>
      <c r="L158" s="17"/>
      <c r="M158" s="17"/>
      <c r="N158" s="17"/>
      <c r="O158" s="17"/>
      <c r="P158" s="17"/>
      <c r="Q158" s="17"/>
      <c r="R158" s="17"/>
      <c r="S158" s="17"/>
      <c r="T158" s="17"/>
      <c r="U158" t="str">
        <f>IF(COUNTA(Table24[[#This Row],[Employee Name]:[13. Skin is intact without open wounds or rashes]])=0,"",COUNTIF(Table24[[#This Row],[1. Checks that sink areas are supplied with soap and paper towels]:[13. Skin is intact without open wounds or rashes]],"NO"))</f>
        <v/>
      </c>
    </row>
    <row r="159" spans="2:21">
      <c r="B159" s="17"/>
      <c r="C159" s="17"/>
      <c r="D159" s="17"/>
      <c r="E159" s="18"/>
      <c r="F159" s="44"/>
      <c r="G159" s="17"/>
      <c r="H159" s="17"/>
      <c r="I159" s="17"/>
      <c r="J159" s="17"/>
      <c r="K159" s="17"/>
      <c r="L159" s="17"/>
      <c r="M159" s="17"/>
      <c r="N159" s="17"/>
      <c r="O159" s="17"/>
      <c r="P159" s="17"/>
      <c r="Q159" s="17"/>
      <c r="R159" s="17"/>
      <c r="S159" s="17"/>
      <c r="T159" s="17"/>
      <c r="U159" t="str">
        <f>IF(COUNTA(Table24[[#This Row],[Employee Name]:[13. Skin is intact without open wounds or rashes]])=0,"",COUNTIF(Table24[[#This Row],[1. Checks that sink areas are supplied with soap and paper towels]:[13. Skin is intact without open wounds or rashes]],"NO"))</f>
        <v/>
      </c>
    </row>
    <row r="160" spans="2:21">
      <c r="B160" s="17"/>
      <c r="C160" s="17"/>
      <c r="D160" s="17"/>
      <c r="E160" s="18"/>
      <c r="F160" s="44"/>
      <c r="G160" s="17"/>
      <c r="H160" s="17"/>
      <c r="I160" s="17"/>
      <c r="J160" s="17"/>
      <c r="K160" s="17"/>
      <c r="L160" s="17"/>
      <c r="M160" s="17"/>
      <c r="N160" s="17"/>
      <c r="O160" s="17"/>
      <c r="P160" s="17"/>
      <c r="Q160" s="17"/>
      <c r="R160" s="17"/>
      <c r="S160" s="17"/>
      <c r="T160" s="17"/>
      <c r="U160" t="str">
        <f>IF(COUNTA(Table24[[#This Row],[Employee Name]:[13. Skin is intact without open wounds or rashes]])=0,"",COUNTIF(Table24[[#This Row],[1. Checks that sink areas are supplied with soap and paper towels]:[13. Skin is intact without open wounds or rashes]],"NO"))</f>
        <v/>
      </c>
    </row>
    <row r="161" spans="2:21">
      <c r="B161" s="17"/>
      <c r="C161" s="17"/>
      <c r="D161" s="17"/>
      <c r="E161" s="18"/>
      <c r="F161" s="44"/>
      <c r="G161" s="17"/>
      <c r="H161" s="17"/>
      <c r="I161" s="17"/>
      <c r="J161" s="17"/>
      <c r="K161" s="17"/>
      <c r="L161" s="17"/>
      <c r="M161" s="17"/>
      <c r="N161" s="17"/>
      <c r="O161" s="17"/>
      <c r="P161" s="17"/>
      <c r="Q161" s="17"/>
      <c r="R161" s="17"/>
      <c r="S161" s="17"/>
      <c r="T161" s="17"/>
      <c r="U161" t="str">
        <f>IF(COUNTA(Table24[[#This Row],[Employee Name]:[13. Skin is intact without open wounds or rashes]])=0,"",COUNTIF(Table24[[#This Row],[1. Checks that sink areas are supplied with soap and paper towels]:[13. Skin is intact without open wounds or rashes]],"NO"))</f>
        <v/>
      </c>
    </row>
    <row r="162" spans="2:21">
      <c r="B162" s="17"/>
      <c r="C162" s="17"/>
      <c r="D162" s="17"/>
      <c r="E162" s="18"/>
      <c r="F162" s="44"/>
      <c r="G162" s="17"/>
      <c r="H162" s="17"/>
      <c r="I162" s="17"/>
      <c r="J162" s="17"/>
      <c r="K162" s="17"/>
      <c r="L162" s="17"/>
      <c r="M162" s="17"/>
      <c r="N162" s="17"/>
      <c r="O162" s="17"/>
      <c r="P162" s="17"/>
      <c r="Q162" s="17"/>
      <c r="R162" s="17"/>
      <c r="S162" s="17"/>
      <c r="T162" s="17"/>
      <c r="U162" t="str">
        <f>IF(COUNTA(Table24[[#This Row],[Employee Name]:[13. Skin is intact without open wounds or rashes]])=0,"",COUNTIF(Table24[[#This Row],[1. Checks that sink areas are supplied with soap and paper towels]:[13. Skin is intact without open wounds or rashes]],"NO"))</f>
        <v/>
      </c>
    </row>
    <row r="163" spans="2:21">
      <c r="B163" s="17"/>
      <c r="C163" s="17"/>
      <c r="D163" s="17"/>
      <c r="E163" s="18"/>
      <c r="F163" s="44"/>
      <c r="G163" s="17"/>
      <c r="H163" s="17"/>
      <c r="I163" s="17"/>
      <c r="J163" s="17"/>
      <c r="K163" s="17"/>
      <c r="L163" s="17"/>
      <c r="M163" s="17"/>
      <c r="N163" s="17"/>
      <c r="O163" s="17"/>
      <c r="P163" s="17"/>
      <c r="Q163" s="17"/>
      <c r="R163" s="17"/>
      <c r="S163" s="17"/>
      <c r="T163" s="17"/>
      <c r="U163" t="str">
        <f>IF(COUNTA(Table24[[#This Row],[Employee Name]:[13. Skin is intact without open wounds or rashes]])=0,"",COUNTIF(Table24[[#This Row],[1. Checks that sink areas are supplied with soap and paper towels]:[13. Skin is intact without open wounds or rashes]],"NO"))</f>
        <v/>
      </c>
    </row>
    <row r="164" spans="2:21">
      <c r="B164" s="17"/>
      <c r="C164" s="17"/>
      <c r="D164" s="17"/>
      <c r="E164" s="18"/>
      <c r="F164" s="44"/>
      <c r="G164" s="17"/>
      <c r="H164" s="17"/>
      <c r="I164" s="17"/>
      <c r="J164" s="17"/>
      <c r="K164" s="17"/>
      <c r="L164" s="17"/>
      <c r="M164" s="17"/>
      <c r="N164" s="17"/>
      <c r="O164" s="17"/>
      <c r="P164" s="17"/>
      <c r="Q164" s="17"/>
      <c r="R164" s="17"/>
      <c r="S164" s="17"/>
      <c r="T164" s="17"/>
      <c r="U164" t="str">
        <f>IF(COUNTA(Table24[[#This Row],[Employee Name]:[13. Skin is intact without open wounds or rashes]])=0,"",COUNTIF(Table24[[#This Row],[1. Checks that sink areas are supplied with soap and paper towels]:[13. Skin is intact without open wounds or rashes]],"NO"))</f>
        <v/>
      </c>
    </row>
    <row r="165" spans="2:21">
      <c r="B165" s="17"/>
      <c r="C165" s="17"/>
      <c r="D165" s="17"/>
      <c r="E165" s="18"/>
      <c r="F165" s="44"/>
      <c r="G165" s="17"/>
      <c r="H165" s="17"/>
      <c r="I165" s="17"/>
      <c r="J165" s="17"/>
      <c r="K165" s="17"/>
      <c r="L165" s="17"/>
      <c r="M165" s="17"/>
      <c r="N165" s="17"/>
      <c r="O165" s="17"/>
      <c r="P165" s="17"/>
      <c r="Q165" s="17"/>
      <c r="R165" s="17"/>
      <c r="S165" s="17"/>
      <c r="T165" s="17"/>
      <c r="U165" t="str">
        <f>IF(COUNTA(Table24[[#This Row],[Employee Name]:[13. Skin is intact without open wounds or rashes]])=0,"",COUNTIF(Table24[[#This Row],[1. Checks that sink areas are supplied with soap and paper towels]:[13. Skin is intact without open wounds or rashes]],"NO"))</f>
        <v/>
      </c>
    </row>
    <row r="166" spans="2:21">
      <c r="B166" s="17"/>
      <c r="C166" s="17"/>
      <c r="D166" s="17"/>
      <c r="E166" s="18"/>
      <c r="F166" s="44"/>
      <c r="G166" s="17"/>
      <c r="H166" s="17"/>
      <c r="I166" s="17"/>
      <c r="J166" s="17"/>
      <c r="K166" s="17"/>
      <c r="L166" s="17"/>
      <c r="M166" s="17"/>
      <c r="N166" s="17"/>
      <c r="O166" s="17"/>
      <c r="P166" s="17"/>
      <c r="Q166" s="17"/>
      <c r="R166" s="17"/>
      <c r="S166" s="17"/>
      <c r="T166" s="17"/>
      <c r="U166" t="str">
        <f>IF(COUNTA(Table24[[#This Row],[Employee Name]:[13. Skin is intact without open wounds or rashes]])=0,"",COUNTIF(Table24[[#This Row],[1. Checks that sink areas are supplied with soap and paper towels]:[13. Skin is intact without open wounds or rashes]],"NO"))</f>
        <v/>
      </c>
    </row>
    <row r="167" spans="2:21">
      <c r="B167" s="17"/>
      <c r="C167" s="17"/>
      <c r="D167" s="17"/>
      <c r="E167" s="18"/>
      <c r="F167" s="44"/>
      <c r="G167" s="17"/>
      <c r="H167" s="17"/>
      <c r="I167" s="17"/>
      <c r="J167" s="17"/>
      <c r="K167" s="17"/>
      <c r="L167" s="17"/>
      <c r="M167" s="17"/>
      <c r="N167" s="17"/>
      <c r="O167" s="17"/>
      <c r="P167" s="17"/>
      <c r="Q167" s="17"/>
      <c r="R167" s="17"/>
      <c r="S167" s="17"/>
      <c r="T167" s="17"/>
      <c r="U167" t="str">
        <f>IF(COUNTA(Table24[[#This Row],[Employee Name]:[13. Skin is intact without open wounds or rashes]])=0,"",COUNTIF(Table24[[#This Row],[1. Checks that sink areas are supplied with soap and paper towels]:[13. Skin is intact without open wounds or rashes]],"NO"))</f>
        <v/>
      </c>
    </row>
    <row r="168" spans="2:21">
      <c r="B168" s="17"/>
      <c r="C168" s="17"/>
      <c r="D168" s="17"/>
      <c r="E168" s="18"/>
      <c r="F168" s="44"/>
      <c r="G168" s="17"/>
      <c r="H168" s="17"/>
      <c r="I168" s="17"/>
      <c r="J168" s="17"/>
      <c r="K168" s="17"/>
      <c r="L168" s="17"/>
      <c r="M168" s="17"/>
      <c r="N168" s="17"/>
      <c r="O168" s="17"/>
      <c r="P168" s="17"/>
      <c r="Q168" s="17"/>
      <c r="R168" s="17"/>
      <c r="S168" s="17"/>
      <c r="T168" s="17"/>
      <c r="U168" t="str">
        <f>IF(COUNTA(Table24[[#This Row],[Employee Name]:[13. Skin is intact without open wounds or rashes]])=0,"",COUNTIF(Table24[[#This Row],[1. Checks that sink areas are supplied with soap and paper towels]:[13. Skin is intact without open wounds or rashes]],"NO"))</f>
        <v/>
      </c>
    </row>
    <row r="169" spans="2:21">
      <c r="B169" s="17"/>
      <c r="C169" s="17"/>
      <c r="D169" s="17"/>
      <c r="E169" s="18"/>
      <c r="F169" s="44"/>
      <c r="G169" s="17"/>
      <c r="H169" s="17"/>
      <c r="I169" s="17"/>
      <c r="J169" s="17"/>
      <c r="K169" s="17"/>
      <c r="L169" s="17"/>
      <c r="M169" s="17"/>
      <c r="N169" s="17"/>
      <c r="O169" s="17"/>
      <c r="P169" s="17"/>
      <c r="Q169" s="17"/>
      <c r="R169" s="17"/>
      <c r="S169" s="17"/>
      <c r="T169" s="17"/>
      <c r="U169" t="str">
        <f>IF(COUNTA(Table24[[#This Row],[Employee Name]:[13. Skin is intact without open wounds or rashes]])=0,"",COUNTIF(Table24[[#This Row],[1. Checks that sink areas are supplied with soap and paper towels]:[13. Skin is intact without open wounds or rashes]],"NO"))</f>
        <v/>
      </c>
    </row>
    <row r="170" spans="2:21">
      <c r="B170" s="17"/>
      <c r="C170" s="17"/>
      <c r="D170" s="17"/>
      <c r="E170" s="18"/>
      <c r="F170" s="44"/>
      <c r="G170" s="17"/>
      <c r="H170" s="17"/>
      <c r="I170" s="17"/>
      <c r="J170" s="17"/>
      <c r="K170" s="17"/>
      <c r="L170" s="17"/>
      <c r="M170" s="17"/>
      <c r="N170" s="17"/>
      <c r="O170" s="17"/>
      <c r="P170" s="17"/>
      <c r="Q170" s="17"/>
      <c r="R170" s="17"/>
      <c r="S170" s="17"/>
      <c r="T170" s="17"/>
      <c r="U170" t="str">
        <f>IF(COUNTA(Table24[[#This Row],[Employee Name]:[13. Skin is intact without open wounds or rashes]])=0,"",COUNTIF(Table24[[#This Row],[1. Checks that sink areas are supplied with soap and paper towels]:[13. Skin is intact without open wounds or rashes]],"NO"))</f>
        <v/>
      </c>
    </row>
    <row r="171" spans="2:21">
      <c r="B171" s="17"/>
      <c r="C171" s="17"/>
      <c r="D171" s="17"/>
      <c r="E171" s="18"/>
      <c r="F171" s="44"/>
      <c r="G171" s="17"/>
      <c r="H171" s="17"/>
      <c r="I171" s="17"/>
      <c r="J171" s="17"/>
      <c r="K171" s="17"/>
      <c r="L171" s="17"/>
      <c r="M171" s="17"/>
      <c r="N171" s="17"/>
      <c r="O171" s="17"/>
      <c r="P171" s="17"/>
      <c r="Q171" s="17"/>
      <c r="R171" s="17"/>
      <c r="S171" s="17"/>
      <c r="T171" s="17"/>
      <c r="U171" t="str">
        <f>IF(COUNTA(Table24[[#This Row],[Employee Name]:[13. Skin is intact without open wounds or rashes]])=0,"",COUNTIF(Table24[[#This Row],[1. Checks that sink areas are supplied with soap and paper towels]:[13. Skin is intact without open wounds or rashes]],"NO"))</f>
        <v/>
      </c>
    </row>
    <row r="172" spans="2:21">
      <c r="B172" s="17"/>
      <c r="C172" s="17"/>
      <c r="D172" s="17"/>
      <c r="E172" s="18"/>
      <c r="F172" s="44"/>
      <c r="G172" s="17"/>
      <c r="H172" s="17"/>
      <c r="I172" s="17"/>
      <c r="J172" s="17"/>
      <c r="K172" s="17"/>
      <c r="L172" s="17"/>
      <c r="M172" s="17"/>
      <c r="N172" s="17"/>
      <c r="O172" s="17"/>
      <c r="P172" s="17"/>
      <c r="Q172" s="17"/>
      <c r="R172" s="17"/>
      <c r="S172" s="17"/>
      <c r="T172" s="17"/>
      <c r="U172" t="str">
        <f>IF(COUNTA(Table24[[#This Row],[Employee Name]:[13. Skin is intact without open wounds or rashes]])=0,"",COUNTIF(Table24[[#This Row],[1. Checks that sink areas are supplied with soap and paper towels]:[13. Skin is intact without open wounds or rashes]],"NO"))</f>
        <v/>
      </c>
    </row>
    <row r="173" spans="2:21">
      <c r="B173" s="17"/>
      <c r="C173" s="17"/>
      <c r="D173" s="17"/>
      <c r="E173" s="18"/>
      <c r="F173" s="44"/>
      <c r="G173" s="17"/>
      <c r="H173" s="17"/>
      <c r="I173" s="17"/>
      <c r="J173" s="17"/>
      <c r="K173" s="17"/>
      <c r="L173" s="17"/>
      <c r="M173" s="17"/>
      <c r="N173" s="17"/>
      <c r="O173" s="17"/>
      <c r="P173" s="17"/>
      <c r="Q173" s="17"/>
      <c r="R173" s="17"/>
      <c r="S173" s="17"/>
      <c r="T173" s="17"/>
      <c r="U173" t="str">
        <f>IF(COUNTA(Table24[[#This Row],[Employee Name]:[13. Skin is intact without open wounds or rashes]])=0,"",COUNTIF(Table24[[#This Row],[1. Checks that sink areas are supplied with soap and paper towels]:[13. Skin is intact without open wounds or rashes]],"NO"))</f>
        <v/>
      </c>
    </row>
    <row r="174" spans="2:21">
      <c r="B174" s="17"/>
      <c r="C174" s="17"/>
      <c r="D174" s="17"/>
      <c r="E174" s="18"/>
      <c r="F174" s="44"/>
      <c r="G174" s="17"/>
      <c r="H174" s="17"/>
      <c r="I174" s="17"/>
      <c r="J174" s="17"/>
      <c r="K174" s="17"/>
      <c r="L174" s="17"/>
      <c r="M174" s="17"/>
      <c r="N174" s="17"/>
      <c r="O174" s="17"/>
      <c r="P174" s="17"/>
      <c r="Q174" s="17"/>
      <c r="R174" s="17"/>
      <c r="S174" s="17"/>
      <c r="T174" s="17"/>
      <c r="U174" t="str">
        <f>IF(COUNTA(Table24[[#This Row],[Employee Name]:[13. Skin is intact without open wounds or rashes]])=0,"",COUNTIF(Table24[[#This Row],[1. Checks that sink areas are supplied with soap and paper towels]:[13. Skin is intact without open wounds or rashes]],"NO"))</f>
        <v/>
      </c>
    </row>
    <row r="175" spans="2:21">
      <c r="B175" s="17"/>
      <c r="C175" s="17"/>
      <c r="D175" s="17"/>
      <c r="E175" s="18"/>
      <c r="F175" s="44"/>
      <c r="G175" s="17"/>
      <c r="H175" s="17"/>
      <c r="I175" s="17"/>
      <c r="J175" s="17"/>
      <c r="K175" s="17"/>
      <c r="L175" s="17"/>
      <c r="M175" s="17"/>
      <c r="N175" s="17"/>
      <c r="O175" s="17"/>
      <c r="P175" s="17"/>
      <c r="Q175" s="17"/>
      <c r="R175" s="17"/>
      <c r="S175" s="17"/>
      <c r="T175" s="17"/>
      <c r="U175" t="str">
        <f>IF(COUNTA(Table24[[#This Row],[Employee Name]:[13. Skin is intact without open wounds or rashes]])=0,"",COUNTIF(Table24[[#This Row],[1. Checks that sink areas are supplied with soap and paper towels]:[13. Skin is intact without open wounds or rashes]],"NO"))</f>
        <v/>
      </c>
    </row>
    <row r="176" spans="2:21">
      <c r="B176" s="17"/>
      <c r="C176" s="17"/>
      <c r="D176" s="17"/>
      <c r="E176" s="18"/>
      <c r="F176" s="44"/>
      <c r="G176" s="17"/>
      <c r="H176" s="17"/>
      <c r="I176" s="17"/>
      <c r="J176" s="17"/>
      <c r="K176" s="17"/>
      <c r="L176" s="17"/>
      <c r="M176" s="17"/>
      <c r="N176" s="17"/>
      <c r="O176" s="17"/>
      <c r="P176" s="17"/>
      <c r="Q176" s="17"/>
      <c r="R176" s="17"/>
      <c r="S176" s="17"/>
      <c r="T176" s="17"/>
      <c r="U176" t="str">
        <f>IF(COUNTA(Table24[[#This Row],[Employee Name]:[13. Skin is intact without open wounds or rashes]])=0,"",COUNTIF(Table24[[#This Row],[1. Checks that sink areas are supplied with soap and paper towels]:[13. Skin is intact without open wounds or rashes]],"NO"))</f>
        <v/>
      </c>
    </row>
    <row r="177" spans="2:21">
      <c r="B177" s="17"/>
      <c r="C177" s="17"/>
      <c r="D177" s="17"/>
      <c r="E177" s="18"/>
      <c r="F177" s="44"/>
      <c r="G177" s="17"/>
      <c r="H177" s="17"/>
      <c r="I177" s="17"/>
      <c r="J177" s="17"/>
      <c r="K177" s="17"/>
      <c r="L177" s="17"/>
      <c r="M177" s="17"/>
      <c r="N177" s="17"/>
      <c r="O177" s="17"/>
      <c r="P177" s="17"/>
      <c r="Q177" s="17"/>
      <c r="R177" s="17"/>
      <c r="S177" s="17"/>
      <c r="T177" s="17"/>
      <c r="U177" t="str">
        <f>IF(COUNTA(Table24[[#This Row],[Employee Name]:[13. Skin is intact without open wounds or rashes]])=0,"",COUNTIF(Table24[[#This Row],[1. Checks that sink areas are supplied with soap and paper towels]:[13. Skin is intact without open wounds or rashes]],"NO"))</f>
        <v/>
      </c>
    </row>
    <row r="178" spans="2:21">
      <c r="B178" s="17"/>
      <c r="C178" s="17"/>
      <c r="D178" s="17"/>
      <c r="E178" s="18"/>
      <c r="F178" s="44"/>
      <c r="G178" s="17"/>
      <c r="H178" s="17"/>
      <c r="I178" s="17"/>
      <c r="J178" s="17"/>
      <c r="K178" s="17"/>
      <c r="L178" s="17"/>
      <c r="M178" s="17"/>
      <c r="N178" s="17"/>
      <c r="O178" s="17"/>
      <c r="P178" s="17"/>
      <c r="Q178" s="17"/>
      <c r="R178" s="17"/>
      <c r="S178" s="17"/>
      <c r="T178" s="17"/>
      <c r="U178" t="str">
        <f>IF(COUNTA(Table24[[#This Row],[Employee Name]:[13. Skin is intact without open wounds or rashes]])=0,"",COUNTIF(Table24[[#This Row],[1. Checks that sink areas are supplied with soap and paper towels]:[13. Skin is intact without open wounds or rashes]],"NO"))</f>
        <v/>
      </c>
    </row>
    <row r="179" spans="2:21">
      <c r="B179" s="17"/>
      <c r="C179" s="17"/>
      <c r="D179" s="17"/>
      <c r="E179" s="18"/>
      <c r="F179" s="44"/>
      <c r="G179" s="17"/>
      <c r="H179" s="17"/>
      <c r="I179" s="17"/>
      <c r="J179" s="17"/>
      <c r="K179" s="17"/>
      <c r="L179" s="17"/>
      <c r="M179" s="17"/>
      <c r="N179" s="17"/>
      <c r="O179" s="17"/>
      <c r="P179" s="17"/>
      <c r="Q179" s="17"/>
      <c r="R179" s="17"/>
      <c r="S179" s="17"/>
      <c r="T179" s="17"/>
      <c r="U179" t="str">
        <f>IF(COUNTA(Table24[[#This Row],[Employee Name]:[13. Skin is intact without open wounds or rashes]])=0,"",COUNTIF(Table24[[#This Row],[1. Checks that sink areas are supplied with soap and paper towels]:[13. Skin is intact without open wounds or rashes]],"NO"))</f>
        <v/>
      </c>
    </row>
    <row r="180" spans="2:21">
      <c r="B180" s="17"/>
      <c r="C180" s="17"/>
      <c r="D180" s="17"/>
      <c r="E180" s="18"/>
      <c r="F180" s="44"/>
      <c r="G180" s="17"/>
      <c r="H180" s="17"/>
      <c r="I180" s="17"/>
      <c r="J180" s="17"/>
      <c r="K180" s="17"/>
      <c r="L180" s="17"/>
      <c r="M180" s="17"/>
      <c r="N180" s="17"/>
      <c r="O180" s="17"/>
      <c r="P180" s="17"/>
      <c r="Q180" s="17"/>
      <c r="R180" s="17"/>
      <c r="S180" s="17"/>
      <c r="T180" s="17"/>
      <c r="U180" t="str">
        <f>IF(COUNTA(Table24[[#This Row],[Employee Name]:[13. Skin is intact without open wounds or rashes]])=0,"",COUNTIF(Table24[[#This Row],[1. Checks that sink areas are supplied with soap and paper towels]:[13. Skin is intact without open wounds or rashes]],"NO"))</f>
        <v/>
      </c>
    </row>
    <row r="181" spans="2:21">
      <c r="B181" s="17"/>
      <c r="C181" s="17"/>
      <c r="D181" s="17"/>
      <c r="E181" s="18"/>
      <c r="F181" s="44"/>
      <c r="G181" s="17"/>
      <c r="H181" s="17"/>
      <c r="I181" s="17"/>
      <c r="J181" s="17"/>
      <c r="K181" s="17"/>
      <c r="L181" s="17"/>
      <c r="M181" s="17"/>
      <c r="N181" s="17"/>
      <c r="O181" s="17"/>
      <c r="P181" s="17"/>
      <c r="Q181" s="17"/>
      <c r="R181" s="17"/>
      <c r="S181" s="17"/>
      <c r="T181" s="17"/>
      <c r="U181" t="str">
        <f>IF(COUNTA(Table24[[#This Row],[Employee Name]:[13. Skin is intact without open wounds or rashes]])=0,"",COUNTIF(Table24[[#This Row],[1. Checks that sink areas are supplied with soap and paper towels]:[13. Skin is intact without open wounds or rashes]],"NO"))</f>
        <v/>
      </c>
    </row>
    <row r="182" spans="2:21">
      <c r="B182" s="17"/>
      <c r="C182" s="17"/>
      <c r="D182" s="17"/>
      <c r="E182" s="18"/>
      <c r="F182" s="44"/>
      <c r="G182" s="17"/>
      <c r="H182" s="17"/>
      <c r="I182" s="17"/>
      <c r="J182" s="17"/>
      <c r="K182" s="17"/>
      <c r="L182" s="17"/>
      <c r="M182" s="17"/>
      <c r="N182" s="17"/>
      <c r="O182" s="17"/>
      <c r="P182" s="17"/>
      <c r="Q182" s="17"/>
      <c r="R182" s="17"/>
      <c r="S182" s="17"/>
      <c r="T182" s="17"/>
      <c r="U182" t="str">
        <f>IF(COUNTA(Table24[[#This Row],[Employee Name]:[13. Skin is intact without open wounds or rashes]])=0,"",COUNTIF(Table24[[#This Row],[1. Checks that sink areas are supplied with soap and paper towels]:[13. Skin is intact without open wounds or rashes]],"NO"))</f>
        <v/>
      </c>
    </row>
    <row r="183" spans="2:21">
      <c r="B183" s="17"/>
      <c r="C183" s="17"/>
      <c r="D183" s="17"/>
      <c r="E183" s="18"/>
      <c r="F183" s="44"/>
      <c r="G183" s="17"/>
      <c r="H183" s="17"/>
      <c r="I183" s="17"/>
      <c r="J183" s="17"/>
      <c r="K183" s="17"/>
      <c r="L183" s="17"/>
      <c r="M183" s="17"/>
      <c r="N183" s="17"/>
      <c r="O183" s="17"/>
      <c r="P183" s="17"/>
      <c r="Q183" s="17"/>
      <c r="R183" s="17"/>
      <c r="S183" s="17"/>
      <c r="T183" s="17"/>
      <c r="U183" t="str">
        <f>IF(COUNTA(Table24[[#This Row],[Employee Name]:[13. Skin is intact without open wounds or rashes]])=0,"",COUNTIF(Table24[[#This Row],[1. Checks that sink areas are supplied with soap and paper towels]:[13. Skin is intact without open wounds or rashes]],"NO"))</f>
        <v/>
      </c>
    </row>
    <row r="184" spans="2:21">
      <c r="B184" s="17"/>
      <c r="C184" s="17"/>
      <c r="D184" s="17"/>
      <c r="E184" s="18"/>
      <c r="F184" s="44"/>
      <c r="G184" s="17"/>
      <c r="H184" s="17"/>
      <c r="I184" s="17"/>
      <c r="J184" s="17"/>
      <c r="K184" s="17"/>
      <c r="L184" s="17"/>
      <c r="M184" s="17"/>
      <c r="N184" s="17"/>
      <c r="O184" s="17"/>
      <c r="P184" s="17"/>
      <c r="Q184" s="17"/>
      <c r="R184" s="17"/>
      <c r="S184" s="17"/>
      <c r="T184" s="17"/>
      <c r="U184" t="str">
        <f>IF(COUNTA(Table24[[#This Row],[Employee Name]:[13. Skin is intact without open wounds or rashes]])=0,"",COUNTIF(Table24[[#This Row],[1. Checks that sink areas are supplied with soap and paper towels]:[13. Skin is intact without open wounds or rashes]],"NO"))</f>
        <v/>
      </c>
    </row>
    <row r="185" spans="2:21">
      <c r="B185" s="17"/>
      <c r="C185" s="17"/>
      <c r="D185" s="17"/>
      <c r="E185" s="18"/>
      <c r="F185" s="44"/>
      <c r="G185" s="17"/>
      <c r="H185" s="17"/>
      <c r="I185" s="17"/>
      <c r="J185" s="17"/>
      <c r="K185" s="17"/>
      <c r="L185" s="17"/>
      <c r="M185" s="17"/>
      <c r="N185" s="17"/>
      <c r="O185" s="17"/>
      <c r="P185" s="17"/>
      <c r="Q185" s="17"/>
      <c r="R185" s="17"/>
      <c r="S185" s="17"/>
      <c r="T185" s="17"/>
      <c r="U185" t="str">
        <f>IF(COUNTA(Table24[[#This Row],[Employee Name]:[13. Skin is intact without open wounds or rashes]])=0,"",COUNTIF(Table24[[#This Row],[1. Checks that sink areas are supplied with soap and paper towels]:[13. Skin is intact without open wounds or rashes]],"NO"))</f>
        <v/>
      </c>
    </row>
    <row r="186" spans="2:21">
      <c r="B186" s="17"/>
      <c r="C186" s="17"/>
      <c r="D186" s="17"/>
      <c r="E186" s="18"/>
      <c r="F186" s="44"/>
      <c r="G186" s="17"/>
      <c r="H186" s="17"/>
      <c r="I186" s="17"/>
      <c r="J186" s="17"/>
      <c r="K186" s="17"/>
      <c r="L186" s="17"/>
      <c r="M186" s="17"/>
      <c r="N186" s="17"/>
      <c r="O186" s="17"/>
      <c r="P186" s="17"/>
      <c r="Q186" s="17"/>
      <c r="R186" s="17"/>
      <c r="S186" s="17"/>
      <c r="T186" s="17"/>
      <c r="U186" t="str">
        <f>IF(COUNTA(Table24[[#This Row],[Employee Name]:[13. Skin is intact without open wounds or rashes]])=0,"",COUNTIF(Table24[[#This Row],[1. Checks that sink areas are supplied with soap and paper towels]:[13. Skin is intact without open wounds or rashes]],"NO"))</f>
        <v/>
      </c>
    </row>
    <row r="187" spans="2:21">
      <c r="B187" s="17"/>
      <c r="C187" s="17"/>
      <c r="D187" s="17"/>
      <c r="E187" s="18"/>
      <c r="F187" s="44"/>
      <c r="G187" s="17"/>
      <c r="H187" s="17"/>
      <c r="I187" s="17"/>
      <c r="J187" s="17"/>
      <c r="K187" s="17"/>
      <c r="L187" s="17"/>
      <c r="M187" s="17"/>
      <c r="N187" s="17"/>
      <c r="O187" s="17"/>
      <c r="P187" s="17"/>
      <c r="Q187" s="17"/>
      <c r="R187" s="17"/>
      <c r="S187" s="17"/>
      <c r="T187" s="17"/>
      <c r="U187" t="str">
        <f>IF(COUNTA(Table24[[#This Row],[Employee Name]:[13. Skin is intact without open wounds or rashes]])=0,"",COUNTIF(Table24[[#This Row],[1. Checks that sink areas are supplied with soap and paper towels]:[13. Skin is intact without open wounds or rashes]],"NO"))</f>
        <v/>
      </c>
    </row>
    <row r="188" spans="2:21">
      <c r="B188" s="17"/>
      <c r="C188" s="17"/>
      <c r="D188" s="17"/>
      <c r="E188" s="18"/>
      <c r="F188" s="44"/>
      <c r="G188" s="17"/>
      <c r="H188" s="17"/>
      <c r="I188" s="17"/>
      <c r="J188" s="17"/>
      <c r="K188" s="17"/>
      <c r="L188" s="17"/>
      <c r="M188" s="17"/>
      <c r="N188" s="17"/>
      <c r="O188" s="17"/>
      <c r="P188" s="17"/>
      <c r="Q188" s="17"/>
      <c r="R188" s="17"/>
      <c r="S188" s="17"/>
      <c r="T188" s="17"/>
      <c r="U188" t="str">
        <f>IF(COUNTA(Table24[[#This Row],[Employee Name]:[13. Skin is intact without open wounds or rashes]])=0,"",COUNTIF(Table24[[#This Row],[1. Checks that sink areas are supplied with soap and paper towels]:[13. Skin is intact without open wounds or rashes]],"NO"))</f>
        <v/>
      </c>
    </row>
    <row r="189" spans="2:21">
      <c r="B189" s="17"/>
      <c r="C189" s="17"/>
      <c r="D189" s="17"/>
      <c r="E189" s="18"/>
      <c r="F189" s="44"/>
      <c r="G189" s="17"/>
      <c r="H189" s="17"/>
      <c r="I189" s="17"/>
      <c r="J189" s="17"/>
      <c r="K189" s="17"/>
      <c r="L189" s="17"/>
      <c r="M189" s="17"/>
      <c r="N189" s="17"/>
      <c r="O189" s="17"/>
      <c r="P189" s="17"/>
      <c r="Q189" s="17"/>
      <c r="R189" s="17"/>
      <c r="S189" s="17"/>
      <c r="T189" s="17"/>
      <c r="U189" t="str">
        <f>IF(COUNTA(Table24[[#This Row],[Employee Name]:[13. Skin is intact without open wounds or rashes]])=0,"",COUNTIF(Table24[[#This Row],[1. Checks that sink areas are supplied with soap and paper towels]:[13. Skin is intact without open wounds or rashes]],"NO"))</f>
        <v/>
      </c>
    </row>
    <row r="190" spans="2:21">
      <c r="B190" s="17"/>
      <c r="C190" s="17"/>
      <c r="D190" s="17"/>
      <c r="E190" s="18"/>
      <c r="F190" s="44"/>
      <c r="G190" s="17"/>
      <c r="H190" s="17"/>
      <c r="I190" s="17"/>
      <c r="J190" s="17"/>
      <c r="K190" s="17"/>
      <c r="L190" s="17"/>
      <c r="M190" s="17"/>
      <c r="N190" s="17"/>
      <c r="O190" s="17"/>
      <c r="P190" s="17"/>
      <c r="Q190" s="17"/>
      <c r="R190" s="17"/>
      <c r="S190" s="17"/>
      <c r="T190" s="17"/>
      <c r="U190" t="str">
        <f>IF(COUNTA(Table24[[#This Row],[Employee Name]:[13. Skin is intact without open wounds or rashes]])=0,"",COUNTIF(Table24[[#This Row],[1. Checks that sink areas are supplied with soap and paper towels]:[13. Skin is intact without open wounds or rashes]],"NO"))</f>
        <v/>
      </c>
    </row>
    <row r="191" spans="2:21">
      <c r="B191" s="17"/>
      <c r="C191" s="17"/>
      <c r="D191" s="17"/>
      <c r="E191" s="18"/>
      <c r="F191" s="44"/>
      <c r="G191" s="17"/>
      <c r="H191" s="17"/>
      <c r="I191" s="17"/>
      <c r="J191" s="17"/>
      <c r="K191" s="17"/>
      <c r="L191" s="17"/>
      <c r="M191" s="17"/>
      <c r="N191" s="17"/>
      <c r="O191" s="17"/>
      <c r="P191" s="17"/>
      <c r="Q191" s="17"/>
      <c r="R191" s="17"/>
      <c r="S191" s="17"/>
      <c r="T191" s="17"/>
      <c r="U191" t="str">
        <f>IF(COUNTA(Table24[[#This Row],[Employee Name]:[13. Skin is intact without open wounds or rashes]])=0,"",COUNTIF(Table24[[#This Row],[1. Checks that sink areas are supplied with soap and paper towels]:[13. Skin is intact without open wounds or rashes]],"NO"))</f>
        <v/>
      </c>
    </row>
    <row r="192" spans="2:21">
      <c r="B192" s="17"/>
      <c r="C192" s="17"/>
      <c r="D192" s="17"/>
      <c r="E192" s="18"/>
      <c r="F192" s="44"/>
      <c r="G192" s="17"/>
      <c r="H192" s="17"/>
      <c r="I192" s="17"/>
      <c r="J192" s="17"/>
      <c r="K192" s="17"/>
      <c r="L192" s="17"/>
      <c r="M192" s="17"/>
      <c r="N192" s="17"/>
      <c r="O192" s="17"/>
      <c r="P192" s="17"/>
      <c r="Q192" s="17"/>
      <c r="R192" s="17"/>
      <c r="S192" s="17"/>
      <c r="T192" s="17"/>
      <c r="U192" t="str">
        <f>IF(COUNTA(Table24[[#This Row],[Employee Name]:[13. Skin is intact without open wounds or rashes]])=0,"",COUNTIF(Table24[[#This Row],[1. Checks that sink areas are supplied with soap and paper towels]:[13. Skin is intact without open wounds or rashes]],"NO"))</f>
        <v/>
      </c>
    </row>
    <row r="193" spans="2:21">
      <c r="B193" s="17"/>
      <c r="C193" s="17"/>
      <c r="D193" s="17"/>
      <c r="E193" s="18"/>
      <c r="F193" s="44"/>
      <c r="G193" s="17"/>
      <c r="H193" s="17"/>
      <c r="I193" s="17"/>
      <c r="J193" s="17"/>
      <c r="K193" s="17"/>
      <c r="L193" s="17"/>
      <c r="M193" s="17"/>
      <c r="N193" s="17"/>
      <c r="O193" s="17"/>
      <c r="P193" s="17"/>
      <c r="Q193" s="17"/>
      <c r="R193" s="17"/>
      <c r="S193" s="17"/>
      <c r="T193" s="17"/>
      <c r="U193" t="str">
        <f>IF(COUNTA(Table24[[#This Row],[Employee Name]:[13. Skin is intact without open wounds or rashes]])=0,"",COUNTIF(Table24[[#This Row],[1. Checks that sink areas are supplied with soap and paper towels]:[13. Skin is intact without open wounds or rashes]],"NO"))</f>
        <v/>
      </c>
    </row>
    <row r="194" spans="2:21">
      <c r="B194" s="17"/>
      <c r="C194" s="17"/>
      <c r="D194" s="17"/>
      <c r="E194" s="18"/>
      <c r="F194" s="44"/>
      <c r="G194" s="17"/>
      <c r="H194" s="17"/>
      <c r="I194" s="17"/>
      <c r="J194" s="17"/>
      <c r="K194" s="17"/>
      <c r="L194" s="17"/>
      <c r="M194" s="17"/>
      <c r="N194" s="17"/>
      <c r="O194" s="17"/>
      <c r="P194" s="17"/>
      <c r="Q194" s="17"/>
      <c r="R194" s="17"/>
      <c r="S194" s="17"/>
      <c r="T194" s="17"/>
      <c r="U194" t="str">
        <f>IF(COUNTA(Table24[[#This Row],[Employee Name]:[13. Skin is intact without open wounds or rashes]])=0,"",COUNTIF(Table24[[#This Row],[1. Checks that sink areas are supplied with soap and paper towels]:[13. Skin is intact without open wounds or rashes]],"NO"))</f>
        <v/>
      </c>
    </row>
    <row r="195" spans="2:21">
      <c r="B195" s="17"/>
      <c r="C195" s="17"/>
      <c r="D195" s="17"/>
      <c r="E195" s="18"/>
      <c r="F195" s="44"/>
      <c r="G195" s="17"/>
      <c r="H195" s="17"/>
      <c r="I195" s="17"/>
      <c r="J195" s="17"/>
      <c r="K195" s="17"/>
      <c r="L195" s="17"/>
      <c r="M195" s="17"/>
      <c r="N195" s="17"/>
      <c r="O195" s="17"/>
      <c r="P195" s="17"/>
      <c r="Q195" s="17"/>
      <c r="R195" s="17"/>
      <c r="S195" s="17"/>
      <c r="T195" s="17"/>
      <c r="U195" t="str">
        <f>IF(COUNTA(Table24[[#This Row],[Employee Name]:[13. Skin is intact without open wounds or rashes]])=0,"",COUNTIF(Table24[[#This Row],[1. Checks that sink areas are supplied with soap and paper towels]:[13. Skin is intact without open wounds or rashes]],"NO"))</f>
        <v/>
      </c>
    </row>
    <row r="196" spans="2:21">
      <c r="B196" s="17"/>
      <c r="C196" s="17"/>
      <c r="D196" s="17"/>
      <c r="E196" s="18"/>
      <c r="F196" s="44"/>
      <c r="G196" s="17"/>
      <c r="H196" s="17"/>
      <c r="I196" s="17"/>
      <c r="J196" s="17"/>
      <c r="K196" s="17"/>
      <c r="L196" s="17"/>
      <c r="M196" s="17"/>
      <c r="N196" s="17"/>
      <c r="O196" s="17"/>
      <c r="P196" s="17"/>
      <c r="Q196" s="17"/>
      <c r="R196" s="17"/>
      <c r="S196" s="17"/>
      <c r="T196" s="17"/>
      <c r="U196" t="str">
        <f>IF(COUNTA(Table24[[#This Row],[Employee Name]:[13. Skin is intact without open wounds or rashes]])=0,"",COUNTIF(Table24[[#This Row],[1. Checks that sink areas are supplied with soap and paper towels]:[13. Skin is intact without open wounds or rashes]],"NO"))</f>
        <v/>
      </c>
    </row>
    <row r="197" spans="2:21">
      <c r="B197" s="17"/>
      <c r="C197" s="17"/>
      <c r="D197" s="17"/>
      <c r="E197" s="18"/>
      <c r="F197" s="44"/>
      <c r="G197" s="17"/>
      <c r="H197" s="17"/>
      <c r="I197" s="17"/>
      <c r="J197" s="17"/>
      <c r="K197" s="17"/>
      <c r="L197" s="17"/>
      <c r="M197" s="17"/>
      <c r="N197" s="17"/>
      <c r="O197" s="17"/>
      <c r="P197" s="17"/>
      <c r="Q197" s="17"/>
      <c r="R197" s="17"/>
      <c r="S197" s="17"/>
      <c r="T197" s="17"/>
      <c r="U197" t="str">
        <f>IF(COUNTA(Table24[[#This Row],[Employee Name]:[13. Skin is intact without open wounds or rashes]])=0,"",COUNTIF(Table24[[#This Row],[1. Checks that sink areas are supplied with soap and paper towels]:[13. Skin is intact without open wounds or rashes]],"NO"))</f>
        <v/>
      </c>
    </row>
    <row r="198" spans="2:21">
      <c r="B198" s="17"/>
      <c r="C198" s="17"/>
      <c r="D198" s="17"/>
      <c r="E198" s="18"/>
      <c r="F198" s="44"/>
      <c r="G198" s="17"/>
      <c r="H198" s="17"/>
      <c r="I198" s="17"/>
      <c r="J198" s="17"/>
      <c r="K198" s="17"/>
      <c r="L198" s="17"/>
      <c r="M198" s="17"/>
      <c r="N198" s="17"/>
      <c r="O198" s="17"/>
      <c r="P198" s="17"/>
      <c r="Q198" s="17"/>
      <c r="R198" s="17"/>
      <c r="S198" s="17"/>
      <c r="T198" s="17"/>
      <c r="U198" t="str">
        <f>IF(COUNTA(Table24[[#This Row],[Employee Name]:[13. Skin is intact without open wounds or rashes]])=0,"",COUNTIF(Table24[[#This Row],[1. Checks that sink areas are supplied with soap and paper towels]:[13. Skin is intact without open wounds or rashes]],"NO"))</f>
        <v/>
      </c>
    </row>
    <row r="199" spans="2:21">
      <c r="B199" s="17"/>
      <c r="C199" s="17"/>
      <c r="D199" s="17"/>
      <c r="E199" s="18"/>
      <c r="F199" s="44"/>
      <c r="G199" s="17"/>
      <c r="H199" s="17"/>
      <c r="I199" s="17"/>
      <c r="J199" s="17"/>
      <c r="K199" s="17"/>
      <c r="L199" s="17"/>
      <c r="M199" s="17"/>
      <c r="N199" s="17"/>
      <c r="O199" s="17"/>
      <c r="P199" s="17"/>
      <c r="Q199" s="17"/>
      <c r="R199" s="17"/>
      <c r="S199" s="17"/>
      <c r="T199" s="17"/>
      <c r="U199" t="str">
        <f>IF(COUNTA(Table24[[#This Row],[Employee Name]:[13. Skin is intact without open wounds or rashes]])=0,"",COUNTIF(Table24[[#This Row],[1. Checks that sink areas are supplied with soap and paper towels]:[13. Skin is intact without open wounds or rashes]],"NO"))</f>
        <v/>
      </c>
    </row>
    <row r="200" spans="2:21">
      <c r="B200" s="17"/>
      <c r="C200" s="17"/>
      <c r="D200" s="17"/>
      <c r="E200" s="18"/>
      <c r="F200" s="44"/>
      <c r="G200" s="17"/>
      <c r="H200" s="17"/>
      <c r="I200" s="17"/>
      <c r="J200" s="17"/>
      <c r="K200" s="17"/>
      <c r="L200" s="17"/>
      <c r="M200" s="17"/>
      <c r="N200" s="17"/>
      <c r="O200" s="17"/>
      <c r="P200" s="17"/>
      <c r="Q200" s="17"/>
      <c r="R200" s="17"/>
      <c r="S200" s="17"/>
      <c r="T200" s="17"/>
      <c r="U200" t="str">
        <f>IF(COUNTA(Table24[[#This Row],[Employee Name]:[13. Skin is intact without open wounds or rashes]])=0,"",COUNTIF(Table24[[#This Row],[1. Checks that sink areas are supplied with soap and paper towels]:[13. Skin is intact without open wounds or rashes]],"NO"))</f>
        <v/>
      </c>
    </row>
    <row r="201" spans="2:21">
      <c r="B201" s="17"/>
      <c r="C201" s="17"/>
      <c r="D201" s="17"/>
      <c r="E201" s="18"/>
      <c r="F201" s="44"/>
      <c r="G201" s="17"/>
      <c r="H201" s="17"/>
      <c r="I201" s="17"/>
      <c r="J201" s="17"/>
      <c r="K201" s="17"/>
      <c r="L201" s="17"/>
      <c r="M201" s="17"/>
      <c r="N201" s="17"/>
      <c r="O201" s="17"/>
      <c r="P201" s="17"/>
      <c r="Q201" s="17"/>
      <c r="R201" s="17"/>
      <c r="S201" s="17"/>
      <c r="T201" s="17"/>
      <c r="U201" t="str">
        <f>IF(COUNTA(Table24[[#This Row],[Employee Name]:[13. Skin is intact without open wounds or rashes]])=0,"",COUNTIF(Table24[[#This Row],[1. Checks that sink areas are supplied with soap and paper towels]:[13. Skin is intact without open wounds or rashes]],"NO"))</f>
        <v/>
      </c>
    </row>
    <row r="202" spans="2:21">
      <c r="B202" s="17"/>
      <c r="C202" s="17"/>
      <c r="D202" s="17"/>
      <c r="E202" s="18"/>
      <c r="F202" s="44"/>
      <c r="G202" s="17"/>
      <c r="H202" s="17"/>
      <c r="I202" s="17"/>
      <c r="J202" s="17"/>
      <c r="K202" s="17"/>
      <c r="L202" s="17"/>
      <c r="M202" s="17"/>
      <c r="N202" s="17"/>
      <c r="O202" s="17"/>
      <c r="P202" s="17"/>
      <c r="Q202" s="17"/>
      <c r="R202" s="17"/>
      <c r="S202" s="17"/>
      <c r="T202" s="17"/>
      <c r="U202" t="str">
        <f>IF(COUNTA(Table24[[#This Row],[Employee Name]:[13. Skin is intact without open wounds or rashes]])=0,"",COUNTIF(Table24[[#This Row],[1. Checks that sink areas are supplied with soap and paper towels]:[13. Skin is intact without open wounds or rashes]],"NO"))</f>
        <v/>
      </c>
    </row>
    <row r="203" spans="2:21">
      <c r="B203" s="17"/>
      <c r="C203" s="17"/>
      <c r="D203" s="17"/>
      <c r="E203" s="18"/>
      <c r="F203" s="44"/>
      <c r="G203" s="17"/>
      <c r="H203" s="17"/>
      <c r="I203" s="17"/>
      <c r="J203" s="17"/>
      <c r="K203" s="17"/>
      <c r="L203" s="17"/>
      <c r="M203" s="17"/>
      <c r="N203" s="17"/>
      <c r="O203" s="17"/>
      <c r="P203" s="17"/>
      <c r="Q203" s="17"/>
      <c r="R203" s="17"/>
      <c r="S203" s="17"/>
      <c r="T203" s="17"/>
      <c r="U203" t="str">
        <f>IF(COUNTA(Table24[[#This Row],[Employee Name]:[13. Skin is intact without open wounds or rashes]])=0,"",COUNTIF(Table24[[#This Row],[1. Checks that sink areas are supplied with soap and paper towels]:[13. Skin is intact without open wounds or rashes]],"NO"))</f>
        <v/>
      </c>
    </row>
    <row r="204" spans="2:21">
      <c r="B204" s="17"/>
      <c r="C204" s="17"/>
      <c r="D204" s="17"/>
      <c r="E204" s="18"/>
      <c r="F204" s="44"/>
      <c r="G204" s="17"/>
      <c r="H204" s="17"/>
      <c r="I204" s="17"/>
      <c r="J204" s="17"/>
      <c r="K204" s="17"/>
      <c r="L204" s="17"/>
      <c r="M204" s="17"/>
      <c r="N204" s="17"/>
      <c r="O204" s="17"/>
      <c r="P204" s="17"/>
      <c r="Q204" s="17"/>
      <c r="R204" s="17"/>
      <c r="S204" s="17"/>
      <c r="T204" s="17"/>
      <c r="U204" t="str">
        <f>IF(COUNTA(Table24[[#This Row],[Employee Name]:[13. Skin is intact without open wounds or rashes]])=0,"",COUNTIF(Table24[[#This Row],[1. Checks that sink areas are supplied with soap and paper towels]:[13. Skin is intact without open wounds or rashes]],"NO"))</f>
        <v/>
      </c>
    </row>
    <row r="205" spans="2:21">
      <c r="B205" s="17"/>
      <c r="C205" s="17"/>
      <c r="D205" s="17"/>
      <c r="E205" s="18"/>
      <c r="F205" s="44"/>
      <c r="G205" s="17"/>
      <c r="H205" s="17"/>
      <c r="I205" s="17"/>
      <c r="J205" s="17"/>
      <c r="K205" s="17"/>
      <c r="L205" s="17"/>
      <c r="M205" s="17"/>
      <c r="N205" s="17"/>
      <c r="O205" s="17"/>
      <c r="P205" s="17"/>
      <c r="Q205" s="17"/>
      <c r="R205" s="17"/>
      <c r="S205" s="17"/>
      <c r="T205" s="17"/>
      <c r="U205" t="str">
        <f>IF(COUNTA(Table24[[#This Row],[Employee Name]:[13. Skin is intact without open wounds or rashes]])=0,"",COUNTIF(Table24[[#This Row],[1. Checks that sink areas are supplied with soap and paper towels]:[13. Skin is intact without open wounds or rashes]],"NO"))</f>
        <v/>
      </c>
    </row>
    <row r="206" spans="2:21">
      <c r="B206" s="17"/>
      <c r="C206" s="17"/>
      <c r="D206" s="17"/>
      <c r="E206" s="18"/>
      <c r="F206" s="44"/>
      <c r="G206" s="17"/>
      <c r="H206" s="17"/>
      <c r="I206" s="17"/>
      <c r="J206" s="17"/>
      <c r="K206" s="17"/>
      <c r="L206" s="17"/>
      <c r="M206" s="17"/>
      <c r="N206" s="17"/>
      <c r="O206" s="17"/>
      <c r="P206" s="17"/>
      <c r="Q206" s="17"/>
      <c r="R206" s="17"/>
      <c r="S206" s="17"/>
      <c r="T206" s="17"/>
      <c r="U206" t="str">
        <f>IF(COUNTA(Table24[[#This Row],[Employee Name]:[13. Skin is intact without open wounds or rashes]])=0,"",COUNTIF(Table24[[#This Row],[1. Checks that sink areas are supplied with soap and paper towels]:[13. Skin is intact without open wounds or rashes]],"NO"))</f>
        <v/>
      </c>
    </row>
    <row r="207" spans="2:21">
      <c r="B207" s="17"/>
      <c r="C207" s="17"/>
      <c r="D207" s="17"/>
      <c r="E207" s="18"/>
      <c r="F207" s="44"/>
      <c r="G207" s="17"/>
      <c r="H207" s="17"/>
      <c r="I207" s="17"/>
      <c r="J207" s="17"/>
      <c r="K207" s="17"/>
      <c r="L207" s="17"/>
      <c r="M207" s="17"/>
      <c r="N207" s="17"/>
      <c r="O207" s="17"/>
      <c r="P207" s="17"/>
      <c r="Q207" s="17"/>
      <c r="R207" s="17"/>
      <c r="S207" s="17"/>
      <c r="T207" s="17"/>
      <c r="U207" t="str">
        <f>IF(COUNTA(Table24[[#This Row],[Employee Name]:[13. Skin is intact without open wounds or rashes]])=0,"",COUNTIF(Table24[[#This Row],[1. Checks that sink areas are supplied with soap and paper towels]:[13. Skin is intact without open wounds or rashes]],"NO"))</f>
        <v/>
      </c>
    </row>
    <row r="208" spans="2:21">
      <c r="B208" s="17"/>
      <c r="C208" s="17"/>
      <c r="D208" s="17"/>
      <c r="E208" s="18"/>
      <c r="F208" s="44"/>
      <c r="G208" s="17"/>
      <c r="H208" s="17"/>
      <c r="I208" s="17"/>
      <c r="J208" s="17"/>
      <c r="K208" s="17"/>
      <c r="L208" s="17"/>
      <c r="M208" s="17"/>
      <c r="N208" s="17"/>
      <c r="O208" s="17"/>
      <c r="P208" s="17"/>
      <c r="Q208" s="17"/>
      <c r="R208" s="17"/>
      <c r="S208" s="17"/>
      <c r="T208" s="17"/>
      <c r="U208" t="str">
        <f>IF(COUNTA(Table24[[#This Row],[Employee Name]:[13. Skin is intact without open wounds or rashes]])=0,"",COUNTIF(Table24[[#This Row],[1. Checks that sink areas are supplied with soap and paper towels]:[13. Skin is intact without open wounds or rashes]],"NO"))</f>
        <v/>
      </c>
    </row>
    <row r="209" spans="2:21">
      <c r="B209" s="17"/>
      <c r="C209" s="17"/>
      <c r="D209" s="17"/>
      <c r="E209" s="18"/>
      <c r="F209" s="44"/>
      <c r="G209" s="17"/>
      <c r="H209" s="17"/>
      <c r="I209" s="17"/>
      <c r="J209" s="17"/>
      <c r="K209" s="17"/>
      <c r="L209" s="17"/>
      <c r="M209" s="17"/>
      <c r="N209" s="17"/>
      <c r="O209" s="17"/>
      <c r="P209" s="17"/>
      <c r="Q209" s="17"/>
      <c r="R209" s="17"/>
      <c r="S209" s="17"/>
      <c r="T209" s="17"/>
      <c r="U209" t="str">
        <f>IF(COUNTA(Table24[[#This Row],[Employee Name]:[13. Skin is intact without open wounds or rashes]])=0,"",COUNTIF(Table24[[#This Row],[1. Checks that sink areas are supplied with soap and paper towels]:[13. Skin is intact without open wounds or rashes]],"NO"))</f>
        <v/>
      </c>
    </row>
    <row r="210" spans="2:21">
      <c r="B210" s="17"/>
      <c r="C210" s="17"/>
      <c r="D210" s="17"/>
      <c r="E210" s="18"/>
      <c r="F210" s="44"/>
      <c r="G210" s="17"/>
      <c r="H210" s="17"/>
      <c r="I210" s="17"/>
      <c r="J210" s="17"/>
      <c r="K210" s="17"/>
      <c r="L210" s="17"/>
      <c r="M210" s="17"/>
      <c r="N210" s="17"/>
      <c r="O210" s="17"/>
      <c r="P210" s="17"/>
      <c r="Q210" s="17"/>
      <c r="R210" s="17"/>
      <c r="S210" s="17"/>
      <c r="T210" s="17"/>
      <c r="U210" t="str">
        <f>IF(COUNTA(Table24[[#This Row],[Employee Name]:[13. Skin is intact without open wounds or rashes]])=0,"",COUNTIF(Table24[[#This Row],[1. Checks that sink areas are supplied with soap and paper towels]:[13. Skin is intact without open wounds or rashes]],"NO"))</f>
        <v/>
      </c>
    </row>
    <row r="211" spans="2:21">
      <c r="B211" s="17"/>
      <c r="C211" s="17"/>
      <c r="D211" s="17"/>
      <c r="E211" s="18"/>
      <c r="F211" s="44"/>
      <c r="G211" s="17"/>
      <c r="H211" s="17"/>
      <c r="I211" s="17"/>
      <c r="J211" s="17"/>
      <c r="K211" s="17"/>
      <c r="L211" s="17"/>
      <c r="M211" s="17"/>
      <c r="N211" s="17"/>
      <c r="O211" s="17"/>
      <c r="P211" s="17"/>
      <c r="Q211" s="17"/>
      <c r="R211" s="17"/>
      <c r="S211" s="17"/>
      <c r="T211" s="17"/>
      <c r="U211" t="str">
        <f>IF(COUNTA(Table24[[#This Row],[Employee Name]:[13. Skin is intact without open wounds or rashes]])=0,"",COUNTIF(Table24[[#This Row],[1. Checks that sink areas are supplied with soap and paper towels]:[13. Skin is intact without open wounds or rashes]],"NO"))</f>
        <v/>
      </c>
    </row>
    <row r="212" spans="2:21">
      <c r="B212" s="17"/>
      <c r="C212" s="17"/>
      <c r="D212" s="17"/>
      <c r="E212" s="18"/>
      <c r="F212" s="44"/>
      <c r="G212" s="17"/>
      <c r="H212" s="17"/>
      <c r="I212" s="17"/>
      <c r="J212" s="17"/>
      <c r="K212" s="17"/>
      <c r="L212" s="17"/>
      <c r="M212" s="17"/>
      <c r="N212" s="17"/>
      <c r="O212" s="17"/>
      <c r="P212" s="17"/>
      <c r="Q212" s="17"/>
      <c r="R212" s="17"/>
      <c r="S212" s="17"/>
      <c r="T212" s="17"/>
      <c r="U212" t="str">
        <f>IF(COUNTA(Table24[[#This Row],[Employee Name]:[13. Skin is intact without open wounds or rashes]])=0,"",COUNTIF(Table24[[#This Row],[1. Checks that sink areas are supplied with soap and paper towels]:[13. Skin is intact without open wounds or rashes]],"NO"))</f>
        <v/>
      </c>
    </row>
    <row r="213" spans="2:21">
      <c r="B213" s="17"/>
      <c r="C213" s="17"/>
      <c r="D213" s="17"/>
      <c r="E213" s="18"/>
      <c r="F213" s="44"/>
      <c r="G213" s="17"/>
      <c r="H213" s="17"/>
      <c r="I213" s="17"/>
      <c r="J213" s="17"/>
      <c r="K213" s="17"/>
      <c r="L213" s="17"/>
      <c r="M213" s="17"/>
      <c r="N213" s="17"/>
      <c r="O213" s="17"/>
      <c r="P213" s="17"/>
      <c r="Q213" s="17"/>
      <c r="R213" s="17"/>
      <c r="S213" s="17"/>
      <c r="T213" s="17"/>
      <c r="U213" t="str">
        <f>IF(COUNTA(Table24[[#This Row],[Employee Name]:[13. Skin is intact without open wounds or rashes]])=0,"",COUNTIF(Table24[[#This Row],[1. Checks that sink areas are supplied with soap and paper towels]:[13. Skin is intact without open wounds or rashes]],"NO"))</f>
        <v/>
      </c>
    </row>
    <row r="214" spans="2:21">
      <c r="B214" s="17"/>
      <c r="C214" s="17"/>
      <c r="D214" s="17"/>
      <c r="E214" s="18"/>
      <c r="F214" s="44"/>
      <c r="G214" s="17"/>
      <c r="H214" s="17"/>
      <c r="I214" s="17"/>
      <c r="J214" s="17"/>
      <c r="K214" s="17"/>
      <c r="L214" s="17"/>
      <c r="M214" s="17"/>
      <c r="N214" s="17"/>
      <c r="O214" s="17"/>
      <c r="P214" s="17"/>
      <c r="Q214" s="17"/>
      <c r="R214" s="17"/>
      <c r="S214" s="17"/>
      <c r="T214" s="17"/>
      <c r="U214" t="str">
        <f>IF(COUNTA(Table24[[#This Row],[Employee Name]:[13. Skin is intact without open wounds or rashes]])=0,"",COUNTIF(Table24[[#This Row],[1. Checks that sink areas are supplied with soap and paper towels]:[13. Skin is intact without open wounds or rashes]],"NO"))</f>
        <v/>
      </c>
    </row>
    <row r="215" spans="2:21">
      <c r="B215" s="17"/>
      <c r="C215" s="17"/>
      <c r="D215" s="17"/>
      <c r="E215" s="18"/>
      <c r="F215" s="44"/>
      <c r="G215" s="17"/>
      <c r="H215" s="17"/>
      <c r="I215" s="17"/>
      <c r="J215" s="17"/>
      <c r="K215" s="17"/>
      <c r="L215" s="17"/>
      <c r="M215" s="17"/>
      <c r="N215" s="17"/>
      <c r="O215" s="17"/>
      <c r="P215" s="17"/>
      <c r="Q215" s="17"/>
      <c r="R215" s="17"/>
      <c r="S215" s="17"/>
      <c r="T215" s="17"/>
      <c r="U215" t="str">
        <f>IF(COUNTA(Table24[[#This Row],[Employee Name]:[13. Skin is intact without open wounds or rashes]])=0,"",COUNTIF(Table24[[#This Row],[1. Checks that sink areas are supplied with soap and paper towels]:[13. Skin is intact without open wounds or rashes]],"NO"))</f>
        <v/>
      </c>
    </row>
    <row r="216" spans="2:21">
      <c r="B216" s="17"/>
      <c r="C216" s="17"/>
      <c r="D216" s="17"/>
      <c r="E216" s="18"/>
      <c r="F216" s="44"/>
      <c r="G216" s="17"/>
      <c r="H216" s="17"/>
      <c r="I216" s="17"/>
      <c r="J216" s="17"/>
      <c r="K216" s="17"/>
      <c r="L216" s="17"/>
      <c r="M216" s="17"/>
      <c r="N216" s="17"/>
      <c r="O216" s="17"/>
      <c r="P216" s="17"/>
      <c r="Q216" s="17"/>
      <c r="R216" s="17"/>
      <c r="S216" s="17"/>
      <c r="T216" s="17"/>
      <c r="U216" t="str">
        <f>IF(COUNTA(Table24[[#This Row],[Employee Name]:[13. Skin is intact without open wounds or rashes]])=0,"",COUNTIF(Table24[[#This Row],[1. Checks that sink areas are supplied with soap and paper towels]:[13. Skin is intact without open wounds or rashes]],"NO"))</f>
        <v/>
      </c>
    </row>
    <row r="217" spans="2:21">
      <c r="B217" s="17"/>
      <c r="C217" s="17"/>
      <c r="D217" s="17"/>
      <c r="E217" s="18"/>
      <c r="F217" s="44"/>
      <c r="G217" s="17"/>
      <c r="H217" s="17"/>
      <c r="I217" s="17"/>
      <c r="J217" s="17"/>
      <c r="K217" s="17"/>
      <c r="L217" s="17"/>
      <c r="M217" s="17"/>
      <c r="N217" s="17"/>
      <c r="O217" s="17"/>
      <c r="P217" s="17"/>
      <c r="Q217" s="17"/>
      <c r="R217" s="17"/>
      <c r="S217" s="17"/>
      <c r="T217" s="17"/>
      <c r="U217" t="str">
        <f>IF(COUNTA(Table24[[#This Row],[Employee Name]:[13. Skin is intact without open wounds or rashes]])=0,"",COUNTIF(Table24[[#This Row],[1. Checks that sink areas are supplied with soap and paper towels]:[13. Skin is intact without open wounds or rashes]],"NO"))</f>
        <v/>
      </c>
    </row>
    <row r="218" spans="2:21">
      <c r="B218" s="17"/>
      <c r="C218" s="17"/>
      <c r="D218" s="17"/>
      <c r="E218" s="18"/>
      <c r="F218" s="44"/>
      <c r="G218" s="17"/>
      <c r="H218" s="17"/>
      <c r="I218" s="17"/>
      <c r="J218" s="17"/>
      <c r="K218" s="17"/>
      <c r="L218" s="17"/>
      <c r="M218" s="17"/>
      <c r="N218" s="17"/>
      <c r="O218" s="17"/>
      <c r="P218" s="17"/>
      <c r="Q218" s="17"/>
      <c r="R218" s="17"/>
      <c r="S218" s="17"/>
      <c r="T218" s="17"/>
      <c r="U218" t="str">
        <f>IF(COUNTA(Table24[[#This Row],[Employee Name]:[13. Skin is intact without open wounds or rashes]])=0,"",COUNTIF(Table24[[#This Row],[1. Checks that sink areas are supplied with soap and paper towels]:[13. Skin is intact without open wounds or rashes]],"NO"))</f>
        <v/>
      </c>
    </row>
    <row r="219" spans="2:21">
      <c r="B219" s="17"/>
      <c r="C219" s="17"/>
      <c r="D219" s="17"/>
      <c r="E219" s="18"/>
      <c r="F219" s="44"/>
      <c r="G219" s="17"/>
      <c r="H219" s="17"/>
      <c r="I219" s="17"/>
      <c r="J219" s="17"/>
      <c r="K219" s="17"/>
      <c r="L219" s="17"/>
      <c r="M219" s="17"/>
      <c r="N219" s="17"/>
      <c r="O219" s="17"/>
      <c r="P219" s="17"/>
      <c r="Q219" s="17"/>
      <c r="R219" s="17"/>
      <c r="S219" s="17"/>
      <c r="T219" s="17"/>
      <c r="U219" t="str">
        <f>IF(COUNTA(Table24[[#This Row],[Employee Name]:[13. Skin is intact without open wounds or rashes]])=0,"",COUNTIF(Table24[[#This Row],[1. Checks that sink areas are supplied with soap and paper towels]:[13. Skin is intact without open wounds or rashes]],"NO"))</f>
        <v/>
      </c>
    </row>
    <row r="220" spans="2:21">
      <c r="B220" s="17"/>
      <c r="C220" s="17"/>
      <c r="D220" s="17"/>
      <c r="E220" s="18"/>
      <c r="F220" s="44"/>
      <c r="G220" s="17"/>
      <c r="H220" s="17"/>
      <c r="I220" s="17"/>
      <c r="J220" s="17"/>
      <c r="K220" s="17"/>
      <c r="L220" s="17"/>
      <c r="M220" s="17"/>
      <c r="N220" s="17"/>
      <c r="O220" s="17"/>
      <c r="P220" s="17"/>
      <c r="Q220" s="17"/>
      <c r="R220" s="17"/>
      <c r="S220" s="17"/>
      <c r="T220" s="17"/>
      <c r="U220" t="str">
        <f>IF(COUNTA(Table24[[#This Row],[Employee Name]:[13. Skin is intact without open wounds or rashes]])=0,"",COUNTIF(Table24[[#This Row],[1. Checks that sink areas are supplied with soap and paper towels]:[13. Skin is intact without open wounds or rashes]],"NO"))</f>
        <v/>
      </c>
    </row>
    <row r="221" spans="2:21">
      <c r="B221" s="17"/>
      <c r="C221" s="17"/>
      <c r="D221" s="17"/>
      <c r="E221" s="18"/>
      <c r="F221" s="44"/>
      <c r="G221" s="17"/>
      <c r="H221" s="17"/>
      <c r="I221" s="17"/>
      <c r="J221" s="17"/>
      <c r="K221" s="17"/>
      <c r="L221" s="17"/>
      <c r="M221" s="17"/>
      <c r="N221" s="17"/>
      <c r="O221" s="17"/>
      <c r="P221" s="17"/>
      <c r="Q221" s="17"/>
      <c r="R221" s="17"/>
      <c r="S221" s="17"/>
      <c r="T221" s="17"/>
      <c r="U221" t="str">
        <f>IF(COUNTA(Table24[[#This Row],[Employee Name]:[13. Skin is intact without open wounds or rashes]])=0,"",COUNTIF(Table24[[#This Row],[1. Checks that sink areas are supplied with soap and paper towels]:[13. Skin is intact without open wounds or rashes]],"NO"))</f>
        <v/>
      </c>
    </row>
    <row r="222" spans="2:21">
      <c r="B222" s="17"/>
      <c r="C222" s="17"/>
      <c r="D222" s="17"/>
      <c r="E222" s="18"/>
      <c r="F222" s="44"/>
      <c r="G222" s="17"/>
      <c r="H222" s="17"/>
      <c r="I222" s="17"/>
      <c r="J222" s="17"/>
      <c r="K222" s="17"/>
      <c r="L222" s="17"/>
      <c r="M222" s="17"/>
      <c r="N222" s="17"/>
      <c r="O222" s="17"/>
      <c r="P222" s="17"/>
      <c r="Q222" s="17"/>
      <c r="R222" s="17"/>
      <c r="S222" s="17"/>
      <c r="T222" s="17"/>
      <c r="U222" t="str">
        <f>IF(COUNTA(Table24[[#This Row],[Employee Name]:[13. Skin is intact without open wounds or rashes]])=0,"",COUNTIF(Table24[[#This Row],[1. Checks that sink areas are supplied with soap and paper towels]:[13. Skin is intact without open wounds or rashes]],"NO"))</f>
        <v/>
      </c>
    </row>
    <row r="223" spans="2:21">
      <c r="B223" s="17"/>
      <c r="C223" s="17"/>
      <c r="D223" s="17"/>
      <c r="E223" s="18"/>
      <c r="F223" s="44"/>
      <c r="G223" s="17"/>
      <c r="H223" s="17"/>
      <c r="I223" s="17"/>
      <c r="J223" s="17"/>
      <c r="K223" s="17"/>
      <c r="L223" s="17"/>
      <c r="M223" s="17"/>
      <c r="N223" s="17"/>
      <c r="O223" s="17"/>
      <c r="P223" s="17"/>
      <c r="Q223" s="17"/>
      <c r="R223" s="17"/>
      <c r="S223" s="17"/>
      <c r="T223" s="17"/>
      <c r="U223" t="str">
        <f>IF(COUNTA(Table24[[#This Row],[Employee Name]:[13. Skin is intact without open wounds or rashes]])=0,"",COUNTIF(Table24[[#This Row],[1. Checks that sink areas are supplied with soap and paper towels]:[13. Skin is intact without open wounds or rashes]],"NO"))</f>
        <v/>
      </c>
    </row>
    <row r="224" spans="2:21">
      <c r="B224" s="17"/>
      <c r="C224" s="17"/>
      <c r="D224" s="17"/>
      <c r="E224" s="18"/>
      <c r="F224" s="44"/>
      <c r="G224" s="17"/>
      <c r="H224" s="17"/>
      <c r="I224" s="17"/>
      <c r="J224" s="17"/>
      <c r="K224" s="17"/>
      <c r="L224" s="17"/>
      <c r="M224" s="17"/>
      <c r="N224" s="17"/>
      <c r="O224" s="17"/>
      <c r="P224" s="17"/>
      <c r="Q224" s="17"/>
      <c r="R224" s="17"/>
      <c r="S224" s="17"/>
      <c r="T224" s="17"/>
      <c r="U224" t="str">
        <f>IF(COUNTA(Table24[[#This Row],[Employee Name]:[13. Skin is intact without open wounds or rashes]])=0,"",COUNTIF(Table24[[#This Row],[1. Checks that sink areas are supplied with soap and paper towels]:[13. Skin is intact without open wounds or rashes]],"NO"))</f>
        <v/>
      </c>
    </row>
    <row r="225" spans="2:21">
      <c r="B225" s="17"/>
      <c r="C225" s="17"/>
      <c r="D225" s="17"/>
      <c r="E225" s="18"/>
      <c r="F225" s="44"/>
      <c r="G225" s="17"/>
      <c r="H225" s="17"/>
      <c r="I225" s="17"/>
      <c r="J225" s="17"/>
      <c r="K225" s="17"/>
      <c r="L225" s="17"/>
      <c r="M225" s="17"/>
      <c r="N225" s="17"/>
      <c r="O225" s="17"/>
      <c r="P225" s="17"/>
      <c r="Q225" s="17"/>
      <c r="R225" s="17"/>
      <c r="S225" s="17"/>
      <c r="T225" s="17"/>
      <c r="U225" t="str">
        <f>IF(COUNTA(Table24[[#This Row],[Employee Name]:[13. Skin is intact without open wounds or rashes]])=0,"",COUNTIF(Table24[[#This Row],[1. Checks that sink areas are supplied with soap and paper towels]:[13. Skin is intact without open wounds or rashes]],"NO"))</f>
        <v/>
      </c>
    </row>
    <row r="226" spans="2:21">
      <c r="B226" s="17"/>
      <c r="C226" s="17"/>
      <c r="D226" s="17"/>
      <c r="E226" s="18"/>
      <c r="F226" s="44"/>
      <c r="G226" s="17"/>
      <c r="H226" s="17"/>
      <c r="I226" s="17"/>
      <c r="J226" s="17"/>
      <c r="K226" s="17"/>
      <c r="L226" s="17"/>
      <c r="M226" s="17"/>
      <c r="N226" s="17"/>
      <c r="O226" s="17"/>
      <c r="P226" s="17"/>
      <c r="Q226" s="17"/>
      <c r="R226" s="17"/>
      <c r="S226" s="17"/>
      <c r="T226" s="17"/>
      <c r="U226" t="str">
        <f>IF(COUNTA(Table24[[#This Row],[Employee Name]:[13. Skin is intact without open wounds or rashes]])=0,"",COUNTIF(Table24[[#This Row],[1. Checks that sink areas are supplied with soap and paper towels]:[13. Skin is intact without open wounds or rashes]],"NO"))</f>
        <v/>
      </c>
    </row>
    <row r="227" spans="2:21">
      <c r="B227" s="17"/>
      <c r="C227" s="17"/>
      <c r="D227" s="17"/>
      <c r="E227" s="18"/>
      <c r="F227" s="44"/>
      <c r="G227" s="17"/>
      <c r="H227" s="17"/>
      <c r="I227" s="17"/>
      <c r="J227" s="17"/>
      <c r="K227" s="17"/>
      <c r="L227" s="17"/>
      <c r="M227" s="17"/>
      <c r="N227" s="17"/>
      <c r="O227" s="17"/>
      <c r="P227" s="17"/>
      <c r="Q227" s="17"/>
      <c r="R227" s="17"/>
      <c r="S227" s="17"/>
      <c r="T227" s="17"/>
      <c r="U227" t="str">
        <f>IF(COUNTA(Table24[[#This Row],[Employee Name]:[13. Skin is intact without open wounds or rashes]])=0,"",COUNTIF(Table24[[#This Row],[1. Checks that sink areas are supplied with soap and paper towels]:[13. Skin is intact without open wounds or rashes]],"NO"))</f>
        <v/>
      </c>
    </row>
    <row r="228" spans="2:21">
      <c r="B228" s="17"/>
      <c r="C228" s="17"/>
      <c r="D228" s="17"/>
      <c r="E228" s="18"/>
      <c r="F228" s="44"/>
      <c r="G228" s="17"/>
      <c r="H228" s="17"/>
      <c r="I228" s="17"/>
      <c r="J228" s="17"/>
      <c r="K228" s="17"/>
      <c r="L228" s="17"/>
      <c r="M228" s="17"/>
      <c r="N228" s="17"/>
      <c r="O228" s="17"/>
      <c r="P228" s="17"/>
      <c r="Q228" s="17"/>
      <c r="R228" s="17"/>
      <c r="S228" s="17"/>
      <c r="T228" s="17"/>
      <c r="U228" t="str">
        <f>IF(COUNTA(Table24[[#This Row],[Employee Name]:[13. Skin is intact without open wounds or rashes]])=0,"",COUNTIF(Table24[[#This Row],[1. Checks that sink areas are supplied with soap and paper towels]:[13. Skin is intact without open wounds or rashes]],"NO"))</f>
        <v/>
      </c>
    </row>
    <row r="229" spans="2:21">
      <c r="B229" s="17"/>
      <c r="C229" s="17"/>
      <c r="D229" s="17"/>
      <c r="E229" s="18"/>
      <c r="F229" s="44"/>
      <c r="G229" s="17"/>
      <c r="H229" s="17"/>
      <c r="I229" s="17"/>
      <c r="J229" s="17"/>
      <c r="K229" s="17"/>
      <c r="L229" s="17"/>
      <c r="M229" s="17"/>
      <c r="N229" s="17"/>
      <c r="O229" s="17"/>
      <c r="P229" s="17"/>
      <c r="Q229" s="17"/>
      <c r="R229" s="17"/>
      <c r="S229" s="17"/>
      <c r="T229" s="17"/>
      <c r="U229" t="str">
        <f>IF(COUNTA(Table24[[#This Row],[Employee Name]:[13. Skin is intact without open wounds or rashes]])=0,"",COUNTIF(Table24[[#This Row],[1. Checks that sink areas are supplied with soap and paper towels]:[13. Skin is intact without open wounds or rashes]],"NO"))</f>
        <v/>
      </c>
    </row>
    <row r="230" spans="2:21">
      <c r="B230" s="17"/>
      <c r="C230" s="17"/>
      <c r="D230" s="17"/>
      <c r="E230" s="18"/>
      <c r="F230" s="44"/>
      <c r="G230" s="17"/>
      <c r="H230" s="17"/>
      <c r="I230" s="17"/>
      <c r="J230" s="17"/>
      <c r="K230" s="17"/>
      <c r="L230" s="17"/>
      <c r="M230" s="17"/>
      <c r="N230" s="17"/>
      <c r="O230" s="17"/>
      <c r="P230" s="17"/>
      <c r="Q230" s="17"/>
      <c r="R230" s="17"/>
      <c r="S230" s="17"/>
      <c r="T230" s="17"/>
      <c r="U230" t="str">
        <f>IF(COUNTA(Table24[[#This Row],[Employee Name]:[13. Skin is intact without open wounds or rashes]])=0,"",COUNTIF(Table24[[#This Row],[1. Checks that sink areas are supplied with soap and paper towels]:[13. Skin is intact without open wounds or rashes]],"NO"))</f>
        <v/>
      </c>
    </row>
    <row r="231" spans="2:21">
      <c r="B231" s="17"/>
      <c r="C231" s="17"/>
      <c r="D231" s="17"/>
      <c r="E231" s="18"/>
      <c r="F231" s="44"/>
      <c r="G231" s="17"/>
      <c r="H231" s="17"/>
      <c r="I231" s="17"/>
      <c r="J231" s="17"/>
      <c r="K231" s="17"/>
      <c r="L231" s="17"/>
      <c r="M231" s="17"/>
      <c r="N231" s="17"/>
      <c r="O231" s="17"/>
      <c r="P231" s="17"/>
      <c r="Q231" s="17"/>
      <c r="R231" s="17"/>
      <c r="S231" s="17"/>
      <c r="T231" s="17"/>
      <c r="U231" t="str">
        <f>IF(COUNTA(Table24[[#This Row],[Employee Name]:[13. Skin is intact without open wounds or rashes]])=0,"",COUNTIF(Table24[[#This Row],[1. Checks that sink areas are supplied with soap and paper towels]:[13. Skin is intact without open wounds or rashes]],"NO"))</f>
        <v/>
      </c>
    </row>
    <row r="232" spans="2:21">
      <c r="B232" s="17"/>
      <c r="C232" s="17"/>
      <c r="D232" s="17"/>
      <c r="E232" s="18"/>
      <c r="F232" s="44"/>
      <c r="G232" s="17"/>
      <c r="H232" s="17"/>
      <c r="I232" s="17"/>
      <c r="J232" s="17"/>
      <c r="K232" s="17"/>
      <c r="L232" s="17"/>
      <c r="M232" s="17"/>
      <c r="N232" s="17"/>
      <c r="O232" s="17"/>
      <c r="P232" s="17"/>
      <c r="Q232" s="17"/>
      <c r="R232" s="17"/>
      <c r="S232" s="17"/>
      <c r="T232" s="17"/>
      <c r="U232" t="str">
        <f>IF(COUNTA(Table24[[#This Row],[Employee Name]:[13. Skin is intact without open wounds or rashes]])=0,"",COUNTIF(Table24[[#This Row],[1. Checks that sink areas are supplied with soap and paper towels]:[13. Skin is intact without open wounds or rashes]],"NO"))</f>
        <v/>
      </c>
    </row>
    <row r="233" spans="2:21">
      <c r="B233" s="17"/>
      <c r="C233" s="17"/>
      <c r="D233" s="17"/>
      <c r="E233" s="18"/>
      <c r="F233" s="44"/>
      <c r="G233" s="17"/>
      <c r="H233" s="17"/>
      <c r="I233" s="17"/>
      <c r="J233" s="17"/>
      <c r="K233" s="17"/>
      <c r="L233" s="17"/>
      <c r="M233" s="17"/>
      <c r="N233" s="17"/>
      <c r="O233" s="17"/>
      <c r="P233" s="17"/>
      <c r="Q233" s="17"/>
      <c r="R233" s="17"/>
      <c r="S233" s="17"/>
      <c r="T233" s="17"/>
      <c r="U233" t="str">
        <f>IF(COUNTA(Table24[[#This Row],[Employee Name]:[13. Skin is intact without open wounds or rashes]])=0,"",COUNTIF(Table24[[#This Row],[1. Checks that sink areas are supplied with soap and paper towels]:[13. Skin is intact without open wounds or rashes]],"NO"))</f>
        <v/>
      </c>
    </row>
    <row r="234" spans="2:21">
      <c r="B234" s="17"/>
      <c r="C234" s="17"/>
      <c r="D234" s="17"/>
      <c r="E234" s="18"/>
      <c r="F234" s="44"/>
      <c r="G234" s="17"/>
      <c r="H234" s="17"/>
      <c r="I234" s="17"/>
      <c r="J234" s="17"/>
      <c r="K234" s="17"/>
      <c r="L234" s="17"/>
      <c r="M234" s="17"/>
      <c r="N234" s="17"/>
      <c r="O234" s="17"/>
      <c r="P234" s="17"/>
      <c r="Q234" s="17"/>
      <c r="R234" s="17"/>
      <c r="S234" s="17"/>
      <c r="T234" s="17"/>
      <c r="U234" t="str">
        <f>IF(COUNTA(Table24[[#This Row],[Employee Name]:[13. Skin is intact without open wounds or rashes]])=0,"",COUNTIF(Table24[[#This Row],[1. Checks that sink areas are supplied with soap and paper towels]:[13. Skin is intact without open wounds or rashes]],"NO"))</f>
        <v/>
      </c>
    </row>
    <row r="235" spans="2:21">
      <c r="B235" s="17"/>
      <c r="C235" s="17"/>
      <c r="D235" s="17"/>
      <c r="E235" s="18"/>
      <c r="F235" s="44"/>
      <c r="G235" s="17"/>
      <c r="H235" s="17"/>
      <c r="I235" s="17"/>
      <c r="J235" s="17"/>
      <c r="K235" s="17"/>
      <c r="L235" s="17"/>
      <c r="M235" s="17"/>
      <c r="N235" s="17"/>
      <c r="O235" s="17"/>
      <c r="P235" s="17"/>
      <c r="Q235" s="17"/>
      <c r="R235" s="17"/>
      <c r="S235" s="17"/>
      <c r="T235" s="17"/>
      <c r="U235" t="str">
        <f>IF(COUNTA(Table24[[#This Row],[Employee Name]:[13. Skin is intact without open wounds or rashes]])=0,"",COUNTIF(Table24[[#This Row],[1. Checks that sink areas are supplied with soap and paper towels]:[13. Skin is intact without open wounds or rashes]],"NO"))</f>
        <v/>
      </c>
    </row>
    <row r="236" spans="2:21">
      <c r="B236" s="17"/>
      <c r="C236" s="17"/>
      <c r="D236" s="17"/>
      <c r="E236" s="18"/>
      <c r="F236" s="44"/>
      <c r="G236" s="17"/>
      <c r="H236" s="17"/>
      <c r="I236" s="17"/>
      <c r="J236" s="17"/>
      <c r="K236" s="17"/>
      <c r="L236" s="17"/>
      <c r="M236" s="17"/>
      <c r="N236" s="17"/>
      <c r="O236" s="17"/>
      <c r="P236" s="17"/>
      <c r="Q236" s="17"/>
      <c r="R236" s="17"/>
      <c r="S236" s="17"/>
      <c r="T236" s="17"/>
      <c r="U236" t="str">
        <f>IF(COUNTA(Table24[[#This Row],[Employee Name]:[13. Skin is intact without open wounds or rashes]])=0,"",COUNTIF(Table24[[#This Row],[1. Checks that sink areas are supplied with soap and paper towels]:[13. Skin is intact without open wounds or rashes]],"NO"))</f>
        <v/>
      </c>
    </row>
    <row r="237" spans="2:21">
      <c r="B237" s="17"/>
      <c r="C237" s="17"/>
      <c r="D237" s="17"/>
      <c r="E237" s="18"/>
      <c r="F237" s="44"/>
      <c r="G237" s="17"/>
      <c r="H237" s="17"/>
      <c r="I237" s="17"/>
      <c r="J237" s="17"/>
      <c r="K237" s="17"/>
      <c r="L237" s="17"/>
      <c r="M237" s="17"/>
      <c r="N237" s="17"/>
      <c r="O237" s="17"/>
      <c r="P237" s="17"/>
      <c r="Q237" s="17"/>
      <c r="R237" s="17"/>
      <c r="S237" s="17"/>
      <c r="T237" s="17"/>
      <c r="U237" t="str">
        <f>IF(COUNTA(Table24[[#This Row],[Employee Name]:[13. Skin is intact without open wounds or rashes]])=0,"",COUNTIF(Table24[[#This Row],[1. Checks that sink areas are supplied with soap and paper towels]:[13. Skin is intact without open wounds or rashes]],"NO"))</f>
        <v/>
      </c>
    </row>
    <row r="238" spans="2:21">
      <c r="B238" s="17"/>
      <c r="C238" s="17"/>
      <c r="D238" s="17"/>
      <c r="E238" s="18"/>
      <c r="F238" s="44"/>
      <c r="G238" s="17"/>
      <c r="H238" s="17"/>
      <c r="I238" s="17"/>
      <c r="J238" s="17"/>
      <c r="K238" s="17"/>
      <c r="L238" s="17"/>
      <c r="M238" s="17"/>
      <c r="N238" s="17"/>
      <c r="O238" s="17"/>
      <c r="P238" s="17"/>
      <c r="Q238" s="17"/>
      <c r="R238" s="17"/>
      <c r="S238" s="17"/>
      <c r="T238" s="17"/>
      <c r="U238" t="str">
        <f>IF(COUNTA(Table24[[#This Row],[Employee Name]:[13. Skin is intact without open wounds or rashes]])=0,"",COUNTIF(Table24[[#This Row],[1. Checks that sink areas are supplied with soap and paper towels]:[13. Skin is intact without open wounds or rashes]],"NO"))</f>
        <v/>
      </c>
    </row>
    <row r="239" spans="2:21">
      <c r="B239" s="17"/>
      <c r="C239" s="17"/>
      <c r="D239" s="17"/>
      <c r="E239" s="18"/>
      <c r="F239" s="44"/>
      <c r="G239" s="17"/>
      <c r="H239" s="17"/>
      <c r="I239" s="17"/>
      <c r="J239" s="17"/>
      <c r="K239" s="17"/>
      <c r="L239" s="17"/>
      <c r="M239" s="17"/>
      <c r="N239" s="17"/>
      <c r="O239" s="17"/>
      <c r="P239" s="17"/>
      <c r="Q239" s="17"/>
      <c r="R239" s="17"/>
      <c r="S239" s="17"/>
      <c r="T239" s="17"/>
      <c r="U239" t="str">
        <f>IF(COUNTA(Table24[[#This Row],[Employee Name]:[13. Skin is intact without open wounds or rashes]])=0,"",COUNTIF(Table24[[#This Row],[1. Checks that sink areas are supplied with soap and paper towels]:[13. Skin is intact without open wounds or rashes]],"NO"))</f>
        <v/>
      </c>
    </row>
    <row r="240" spans="2:21">
      <c r="B240" s="17"/>
      <c r="C240" s="17"/>
      <c r="D240" s="17"/>
      <c r="E240" s="18"/>
      <c r="F240" s="44"/>
      <c r="G240" s="17"/>
      <c r="H240" s="17"/>
      <c r="I240" s="17"/>
      <c r="J240" s="17"/>
      <c r="K240" s="17"/>
      <c r="L240" s="17"/>
      <c r="M240" s="17"/>
      <c r="N240" s="17"/>
      <c r="O240" s="17"/>
      <c r="P240" s="17"/>
      <c r="Q240" s="17"/>
      <c r="R240" s="17"/>
      <c r="S240" s="17"/>
      <c r="T240" s="17"/>
      <c r="U240" t="str">
        <f>IF(COUNTA(Table24[[#This Row],[Employee Name]:[13. Skin is intact without open wounds or rashes]])=0,"",COUNTIF(Table24[[#This Row],[1. Checks that sink areas are supplied with soap and paper towels]:[13. Skin is intact without open wounds or rashes]],"NO"))</f>
        <v/>
      </c>
    </row>
    <row r="241" spans="2:21">
      <c r="B241" s="17"/>
      <c r="C241" s="17"/>
      <c r="D241" s="17"/>
      <c r="E241" s="18"/>
      <c r="F241" s="44"/>
      <c r="G241" s="17"/>
      <c r="H241" s="17"/>
      <c r="I241" s="17"/>
      <c r="J241" s="17"/>
      <c r="K241" s="17"/>
      <c r="L241" s="17"/>
      <c r="M241" s="17"/>
      <c r="N241" s="17"/>
      <c r="O241" s="17"/>
      <c r="P241" s="17"/>
      <c r="Q241" s="17"/>
      <c r="R241" s="17"/>
      <c r="S241" s="17"/>
      <c r="T241" s="17"/>
      <c r="U241" t="str">
        <f>IF(COUNTA(Table24[[#This Row],[Employee Name]:[13. Skin is intact without open wounds or rashes]])=0,"",COUNTIF(Table24[[#This Row],[1. Checks that sink areas are supplied with soap and paper towels]:[13. Skin is intact without open wounds or rashes]],"NO"))</f>
        <v/>
      </c>
    </row>
    <row r="242" spans="2:21">
      <c r="B242" s="17"/>
      <c r="C242" s="17"/>
      <c r="D242" s="17"/>
      <c r="E242" s="18"/>
      <c r="F242" s="44"/>
      <c r="G242" s="17"/>
      <c r="H242" s="17"/>
      <c r="I242" s="17"/>
      <c r="J242" s="17"/>
      <c r="K242" s="17"/>
      <c r="L242" s="17"/>
      <c r="M242" s="17"/>
      <c r="N242" s="17"/>
      <c r="O242" s="17"/>
      <c r="P242" s="17"/>
      <c r="Q242" s="17"/>
      <c r="R242" s="17"/>
      <c r="S242" s="17"/>
      <c r="T242" s="17"/>
      <c r="U242" t="str">
        <f>IF(COUNTA(Table24[[#This Row],[Employee Name]:[13. Skin is intact without open wounds or rashes]])=0,"",COUNTIF(Table24[[#This Row],[1. Checks that sink areas are supplied with soap and paper towels]:[13. Skin is intact without open wounds or rashes]],"NO"))</f>
        <v/>
      </c>
    </row>
    <row r="243" spans="2:21">
      <c r="B243" s="17"/>
      <c r="C243" s="17"/>
      <c r="D243" s="17"/>
      <c r="E243" s="18"/>
      <c r="F243" s="44"/>
      <c r="G243" s="17"/>
      <c r="H243" s="17"/>
      <c r="I243" s="17"/>
      <c r="J243" s="17"/>
      <c r="K243" s="17"/>
      <c r="L243" s="17"/>
      <c r="M243" s="17"/>
      <c r="N243" s="17"/>
      <c r="O243" s="17"/>
      <c r="P243" s="17"/>
      <c r="Q243" s="17"/>
      <c r="R243" s="17"/>
      <c r="S243" s="17"/>
      <c r="T243" s="17"/>
      <c r="U243" t="str">
        <f>IF(COUNTA(Table24[[#This Row],[Employee Name]:[13. Skin is intact without open wounds or rashes]])=0,"",COUNTIF(Table24[[#This Row],[1. Checks that sink areas are supplied with soap and paper towels]:[13. Skin is intact without open wounds or rashes]],"NO"))</f>
        <v/>
      </c>
    </row>
    <row r="244" spans="2:21">
      <c r="B244" s="17"/>
      <c r="C244" s="17"/>
      <c r="D244" s="17"/>
      <c r="E244" s="18"/>
      <c r="F244" s="44"/>
      <c r="G244" s="17"/>
      <c r="H244" s="17"/>
      <c r="I244" s="17"/>
      <c r="J244" s="17"/>
      <c r="K244" s="17"/>
      <c r="L244" s="17"/>
      <c r="M244" s="17"/>
      <c r="N244" s="17"/>
      <c r="O244" s="17"/>
      <c r="P244" s="17"/>
      <c r="Q244" s="17"/>
      <c r="R244" s="17"/>
      <c r="S244" s="17"/>
      <c r="T244" s="17"/>
      <c r="U244" t="str">
        <f>IF(COUNTA(Table24[[#This Row],[Employee Name]:[13. Skin is intact without open wounds or rashes]])=0,"",COUNTIF(Table24[[#This Row],[1. Checks that sink areas are supplied with soap and paper towels]:[13. Skin is intact without open wounds or rashes]],"NO"))</f>
        <v/>
      </c>
    </row>
    <row r="245" spans="2:21">
      <c r="B245" s="17"/>
      <c r="C245" s="17"/>
      <c r="D245" s="17"/>
      <c r="E245" s="18"/>
      <c r="F245" s="44"/>
      <c r="G245" s="17"/>
      <c r="H245" s="17"/>
      <c r="I245" s="17"/>
      <c r="J245" s="17"/>
      <c r="K245" s="17"/>
      <c r="L245" s="17"/>
      <c r="M245" s="17"/>
      <c r="N245" s="17"/>
      <c r="O245" s="17"/>
      <c r="P245" s="17"/>
      <c r="Q245" s="17"/>
      <c r="R245" s="17"/>
      <c r="S245" s="17"/>
      <c r="T245" s="17"/>
      <c r="U245" t="str">
        <f>IF(COUNTA(Table24[[#This Row],[Employee Name]:[13. Skin is intact without open wounds or rashes]])=0,"",COUNTIF(Table24[[#This Row],[1. Checks that sink areas are supplied with soap and paper towels]:[13. Skin is intact without open wounds or rashes]],"NO"))</f>
        <v/>
      </c>
    </row>
    <row r="246" spans="2:21">
      <c r="B246" s="17"/>
      <c r="C246" s="17"/>
      <c r="D246" s="17"/>
      <c r="E246" s="18"/>
      <c r="F246" s="44"/>
      <c r="G246" s="17"/>
      <c r="H246" s="17"/>
      <c r="I246" s="17"/>
      <c r="J246" s="17"/>
      <c r="K246" s="17"/>
      <c r="L246" s="17"/>
      <c r="M246" s="17"/>
      <c r="N246" s="17"/>
      <c r="O246" s="17"/>
      <c r="P246" s="17"/>
      <c r="Q246" s="17"/>
      <c r="R246" s="17"/>
      <c r="S246" s="17"/>
      <c r="T246" s="17"/>
      <c r="U246" t="str">
        <f>IF(COUNTA(Table24[[#This Row],[Employee Name]:[13. Skin is intact without open wounds or rashes]])=0,"",COUNTIF(Table24[[#This Row],[1. Checks that sink areas are supplied with soap and paper towels]:[13. Skin is intact without open wounds or rashes]],"NO"))</f>
        <v/>
      </c>
    </row>
    <row r="247" spans="2:21">
      <c r="B247" s="17"/>
      <c r="C247" s="17"/>
      <c r="D247" s="17"/>
      <c r="E247" s="18"/>
      <c r="F247" s="44"/>
      <c r="G247" s="17"/>
      <c r="H247" s="17"/>
      <c r="I247" s="17"/>
      <c r="J247" s="17"/>
      <c r="K247" s="17"/>
      <c r="L247" s="17"/>
      <c r="M247" s="17"/>
      <c r="N247" s="17"/>
      <c r="O247" s="17"/>
      <c r="P247" s="17"/>
      <c r="Q247" s="17"/>
      <c r="R247" s="17"/>
      <c r="S247" s="17"/>
      <c r="T247" s="17"/>
      <c r="U247" t="str">
        <f>IF(COUNTA(Table24[[#This Row],[Employee Name]:[13. Skin is intact without open wounds or rashes]])=0,"",COUNTIF(Table24[[#This Row],[1. Checks that sink areas are supplied with soap and paper towels]:[13. Skin is intact without open wounds or rashes]],"NO"))</f>
        <v/>
      </c>
    </row>
    <row r="248" spans="2:21">
      <c r="B248" s="17"/>
      <c r="C248" s="17"/>
      <c r="D248" s="17"/>
      <c r="E248" s="18"/>
      <c r="F248" s="44"/>
      <c r="G248" s="17"/>
      <c r="H248" s="17"/>
      <c r="I248" s="17"/>
      <c r="J248" s="17"/>
      <c r="K248" s="17"/>
      <c r="L248" s="17"/>
      <c r="M248" s="17"/>
      <c r="N248" s="17"/>
      <c r="O248" s="17"/>
      <c r="P248" s="17"/>
      <c r="Q248" s="17"/>
      <c r="R248" s="17"/>
      <c r="S248" s="17"/>
      <c r="T248" s="17"/>
      <c r="U248" t="str">
        <f>IF(COUNTA(Table24[[#This Row],[Employee Name]:[13. Skin is intact without open wounds or rashes]])=0,"",COUNTIF(Table24[[#This Row],[1. Checks that sink areas are supplied with soap and paper towels]:[13. Skin is intact without open wounds or rashes]],"NO"))</f>
        <v/>
      </c>
    </row>
    <row r="249" spans="2:21">
      <c r="B249" s="17"/>
      <c r="C249" s="17"/>
      <c r="D249" s="17"/>
      <c r="E249" s="18"/>
      <c r="F249" s="44"/>
      <c r="G249" s="17"/>
      <c r="H249" s="17"/>
      <c r="I249" s="17"/>
      <c r="J249" s="17"/>
      <c r="K249" s="17"/>
      <c r="L249" s="17"/>
      <c r="M249" s="17"/>
      <c r="N249" s="17"/>
      <c r="O249" s="17"/>
      <c r="P249" s="17"/>
      <c r="Q249" s="17"/>
      <c r="R249" s="17"/>
      <c r="S249" s="17"/>
      <c r="T249" s="17"/>
      <c r="U249" t="str">
        <f>IF(COUNTA(Table24[[#This Row],[Employee Name]:[13. Skin is intact without open wounds or rashes]])=0,"",COUNTIF(Table24[[#This Row],[1. Checks that sink areas are supplied with soap and paper towels]:[13. Skin is intact without open wounds or rashes]],"NO"))</f>
        <v/>
      </c>
    </row>
    <row r="250" spans="2:21">
      <c r="B250" s="17"/>
      <c r="C250" s="17"/>
      <c r="D250" s="17"/>
      <c r="E250" s="18"/>
      <c r="F250" s="44"/>
      <c r="G250" s="17"/>
      <c r="H250" s="17"/>
      <c r="I250" s="17"/>
      <c r="J250" s="17"/>
      <c r="K250" s="17"/>
      <c r="L250" s="17"/>
      <c r="M250" s="17"/>
      <c r="N250" s="17"/>
      <c r="O250" s="17"/>
      <c r="P250" s="17"/>
      <c r="Q250" s="17"/>
      <c r="R250" s="17"/>
      <c r="S250" s="17"/>
      <c r="T250" s="17"/>
      <c r="U250" t="str">
        <f>IF(COUNTA(Table24[[#This Row],[Employee Name]:[13. Skin is intact without open wounds or rashes]])=0,"",COUNTIF(Table24[[#This Row],[1. Checks that sink areas are supplied with soap and paper towels]:[13. Skin is intact without open wounds or rashes]],"NO"))</f>
        <v/>
      </c>
    </row>
  </sheetData>
  <sheetProtection sheet="1" objects="1" scenarios="1"/>
  <mergeCells count="5">
    <mergeCell ref="A1:G1"/>
    <mergeCell ref="B2:G2"/>
    <mergeCell ref="H2:O2"/>
    <mergeCell ref="P2:Q2"/>
    <mergeCell ref="R2:T2"/>
  </mergeCells>
  <dataValidations count="3">
    <dataValidation type="list" allowBlank="1" showInputMessage="1" showErrorMessage="1" sqref="H4:T250" xr:uid="{316BD716-713E-4E86-93A0-453E99DC4034}">
      <formula1>"YES,NO"</formula1>
    </dataValidation>
    <dataValidation type="list" allowBlank="1" showInputMessage="1" showErrorMessage="1" sqref="G4:G250" xr:uid="{993F453A-2D33-4F32-9A33-410A22ED0400}">
      <formula1>"Orientation,Annual,Other"</formula1>
    </dataValidation>
    <dataValidation type="list" allowBlank="1" showInputMessage="1" showErrorMessage="1" sqref="F4:F250" xr:uid="{BF20EF8B-0907-419C-AD89-53C202546064}">
      <formula1>"7a - 11a,11a - 3p,3p - 7p,7p - 11p,11p - 3a,3a - 7a"</formula1>
    </dataValidation>
  </dataValidations>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CADE1-05F9-46F9-BCD2-FAD7D46E5FA5}">
  <dimension ref="A1:U250"/>
  <sheetViews>
    <sheetView workbookViewId="0">
      <pane xSplit="7" ySplit="3" topLeftCell="H4" activePane="bottomRight" state="frozen"/>
      <selection sqref="A1:G1"/>
      <selection pane="topRight" sqref="A1:G1"/>
      <selection pane="bottomLeft" sqref="A1:G1"/>
      <selection pane="bottomRight" activeCell="B2" sqref="B2:G2"/>
    </sheetView>
  </sheetViews>
  <sheetFormatPr defaultRowHeight="15"/>
  <cols>
    <col min="1" max="1" width="1.7109375" style="14" customWidth="1"/>
    <col min="2" max="2" width="22.28515625" customWidth="1"/>
    <col min="3" max="3" width="9.7109375" customWidth="1"/>
    <col min="4" max="4" width="11.7109375" customWidth="1"/>
    <col min="5" max="7" width="16.7109375" customWidth="1"/>
    <col min="8" max="8" width="17.7109375" customWidth="1"/>
    <col min="9" max="9" width="16.28515625" customWidth="1"/>
    <col min="10" max="10" width="19.7109375" customWidth="1"/>
    <col min="11" max="11" width="28.85546875" customWidth="1"/>
    <col min="12" max="12" width="18" customWidth="1"/>
    <col min="13" max="13" width="18.5703125" customWidth="1"/>
    <col min="14" max="14" width="15.42578125" customWidth="1"/>
    <col min="15" max="15" width="22.140625" customWidth="1"/>
    <col min="16" max="16" width="18.42578125" customWidth="1"/>
    <col min="17" max="17" width="22.85546875" customWidth="1"/>
    <col min="18" max="18" width="15.28515625" customWidth="1"/>
    <col min="19" max="19" width="18.42578125" customWidth="1"/>
    <col min="20" max="20" width="18.85546875" customWidth="1"/>
  </cols>
  <sheetData>
    <row r="1" spans="1:21" ht="33.75">
      <c r="A1" s="83" t="str">
        <f>IF('SUMMARY Rates'!F4="","MONTH 1",'SUMMARY Rates'!F4)</f>
        <v>Month_3</v>
      </c>
      <c r="B1" s="83"/>
      <c r="C1" s="83"/>
      <c r="D1" s="83"/>
      <c r="E1" s="83"/>
      <c r="F1" s="83"/>
      <c r="G1" s="83"/>
      <c r="H1" s="13" t="s">
        <v>2765</v>
      </c>
    </row>
    <row r="2" spans="1:21" ht="15.75">
      <c r="B2" s="82" t="s">
        <v>23</v>
      </c>
      <c r="C2" s="82"/>
      <c r="D2" s="82"/>
      <c r="E2" s="82"/>
      <c r="F2" s="82"/>
      <c r="G2" s="82"/>
      <c r="H2" s="79" t="s">
        <v>7</v>
      </c>
      <c r="I2" s="79"/>
      <c r="J2" s="79"/>
      <c r="K2" s="79"/>
      <c r="L2" s="79"/>
      <c r="M2" s="79"/>
      <c r="N2" s="79"/>
      <c r="O2" s="79"/>
      <c r="P2" s="80" t="s">
        <v>16</v>
      </c>
      <c r="Q2" s="80"/>
      <c r="R2" s="81" t="s">
        <v>18</v>
      </c>
      <c r="S2" s="81"/>
      <c r="T2" s="81"/>
      <c r="U2" s="16"/>
    </row>
    <row r="3" spans="1:21" s="10" customFormat="1" ht="75">
      <c r="A3" s="15"/>
      <c r="B3" s="11" t="s">
        <v>4</v>
      </c>
      <c r="C3" s="11" t="s">
        <v>5</v>
      </c>
      <c r="D3" s="11" t="s">
        <v>2734</v>
      </c>
      <c r="E3" s="11" t="s">
        <v>2743</v>
      </c>
      <c r="F3" s="11" t="s">
        <v>2752</v>
      </c>
      <c r="G3" s="11" t="s">
        <v>6</v>
      </c>
      <c r="H3" s="11" t="s">
        <v>8</v>
      </c>
      <c r="I3" s="11" t="s">
        <v>10</v>
      </c>
      <c r="J3" s="11" t="s">
        <v>9</v>
      </c>
      <c r="K3" s="11" t="s">
        <v>11</v>
      </c>
      <c r="L3" s="11" t="s">
        <v>12</v>
      </c>
      <c r="M3" s="11" t="s">
        <v>13</v>
      </c>
      <c r="N3" s="11" t="s">
        <v>14</v>
      </c>
      <c r="O3" s="11" t="s">
        <v>15</v>
      </c>
      <c r="P3" s="11" t="s">
        <v>17</v>
      </c>
      <c r="Q3" s="11" t="s">
        <v>22</v>
      </c>
      <c r="R3" s="11" t="s">
        <v>21</v>
      </c>
      <c r="S3" s="11" t="s">
        <v>20</v>
      </c>
      <c r="T3" s="11" t="s">
        <v>19</v>
      </c>
      <c r="U3" s="11" t="s">
        <v>47</v>
      </c>
    </row>
    <row r="4" spans="1:21">
      <c r="B4" s="17"/>
      <c r="C4" s="17"/>
      <c r="D4" s="17"/>
      <c r="E4" s="18"/>
      <c r="F4" s="44"/>
      <c r="G4" s="17"/>
      <c r="H4" s="17"/>
      <c r="I4" s="17"/>
      <c r="J4" s="17"/>
      <c r="K4" s="17"/>
      <c r="L4" s="17"/>
      <c r="M4" s="17"/>
      <c r="N4" s="17"/>
      <c r="O4" s="17"/>
      <c r="P4" s="17"/>
      <c r="Q4" s="17"/>
      <c r="R4" s="17"/>
      <c r="S4" s="17"/>
      <c r="T4" s="17"/>
      <c r="U4" t="str">
        <f>IF(COUNTA(Table25[[#This Row],[Employee Name]:[13. Skin is intact without open wounds or rashes]])=0,"",COUNTIF(Table25[[#This Row],[1. Checks that sink areas are supplied with soap and paper towels]:[13. Skin is intact without open wounds or rashes]],"NO"))</f>
        <v/>
      </c>
    </row>
    <row r="5" spans="1:21">
      <c r="B5" s="17"/>
      <c r="C5" s="17"/>
      <c r="D5" s="17"/>
      <c r="E5" s="18"/>
      <c r="F5" s="44"/>
      <c r="G5" s="17"/>
      <c r="H5" s="17"/>
      <c r="I5" s="17"/>
      <c r="J5" s="17"/>
      <c r="K5" s="17"/>
      <c r="L5" s="17"/>
      <c r="M5" s="17"/>
      <c r="N5" s="17"/>
      <c r="O5" s="17"/>
      <c r="P5" s="17"/>
      <c r="Q5" s="17"/>
      <c r="R5" s="17"/>
      <c r="S5" s="17"/>
      <c r="T5" s="17"/>
      <c r="U5" t="str">
        <f>IF(COUNTA(Table25[[#This Row],[Employee Name]:[13. Skin is intact without open wounds or rashes]])=0,"",COUNTIF(Table25[[#This Row],[1. Checks that sink areas are supplied with soap and paper towels]:[13. Skin is intact without open wounds or rashes]],"NO"))</f>
        <v/>
      </c>
    </row>
    <row r="6" spans="1:21">
      <c r="B6" s="17"/>
      <c r="C6" s="17"/>
      <c r="D6" s="17"/>
      <c r="E6" s="18"/>
      <c r="F6" s="44"/>
      <c r="G6" s="17"/>
      <c r="H6" s="17"/>
      <c r="I6" s="17"/>
      <c r="J6" s="17"/>
      <c r="K6" s="17"/>
      <c r="L6" s="17"/>
      <c r="M6" s="17"/>
      <c r="N6" s="17"/>
      <c r="O6" s="17"/>
      <c r="P6" s="17"/>
      <c r="Q6" s="17"/>
      <c r="R6" s="17"/>
      <c r="S6" s="17"/>
      <c r="T6" s="17"/>
      <c r="U6" t="str">
        <f>IF(COUNTA(Table25[[#This Row],[Employee Name]:[13. Skin is intact without open wounds or rashes]])=0,"",COUNTIF(Table25[[#This Row],[1. Checks that sink areas are supplied with soap and paper towels]:[13. Skin is intact without open wounds or rashes]],"NO"))</f>
        <v/>
      </c>
    </row>
    <row r="7" spans="1:21">
      <c r="B7" s="17"/>
      <c r="C7" s="17"/>
      <c r="D7" s="17"/>
      <c r="E7" s="18"/>
      <c r="F7" s="44"/>
      <c r="G7" s="17"/>
      <c r="H7" s="17"/>
      <c r="I7" s="17"/>
      <c r="J7" s="17"/>
      <c r="K7" s="17"/>
      <c r="L7" s="17"/>
      <c r="M7" s="17"/>
      <c r="N7" s="17"/>
      <c r="O7" s="17"/>
      <c r="P7" s="17"/>
      <c r="Q7" s="17"/>
      <c r="R7" s="17"/>
      <c r="S7" s="17"/>
      <c r="T7" s="17"/>
      <c r="U7" t="str">
        <f>IF(COUNTA(Table25[[#This Row],[Employee Name]:[13. Skin is intact without open wounds or rashes]])=0,"",COUNTIF(Table25[[#This Row],[1. Checks that sink areas are supplied with soap and paper towels]:[13. Skin is intact without open wounds or rashes]],"NO"))</f>
        <v/>
      </c>
    </row>
    <row r="8" spans="1:21">
      <c r="B8" s="17"/>
      <c r="C8" s="17"/>
      <c r="D8" s="17"/>
      <c r="E8" s="18"/>
      <c r="F8" s="44"/>
      <c r="G8" s="17"/>
      <c r="H8" s="17"/>
      <c r="I8" s="17"/>
      <c r="J8" s="17"/>
      <c r="K8" s="17"/>
      <c r="L8" s="17"/>
      <c r="M8" s="17"/>
      <c r="N8" s="17"/>
      <c r="O8" s="17"/>
      <c r="P8" s="17"/>
      <c r="Q8" s="17"/>
      <c r="R8" s="17"/>
      <c r="S8" s="17"/>
      <c r="T8" s="17"/>
      <c r="U8" t="str">
        <f>IF(COUNTA(Table25[[#This Row],[Employee Name]:[13. Skin is intact without open wounds or rashes]])=0,"",COUNTIF(Table25[[#This Row],[1. Checks that sink areas are supplied with soap and paper towels]:[13. Skin is intact without open wounds or rashes]],"NO"))</f>
        <v/>
      </c>
    </row>
    <row r="9" spans="1:21">
      <c r="B9" s="17"/>
      <c r="C9" s="17"/>
      <c r="D9" s="17"/>
      <c r="E9" s="18"/>
      <c r="F9" s="44"/>
      <c r="G9" s="17"/>
      <c r="H9" s="17"/>
      <c r="I9" s="17"/>
      <c r="J9" s="17"/>
      <c r="K9" s="17"/>
      <c r="L9" s="17"/>
      <c r="M9" s="17"/>
      <c r="N9" s="17"/>
      <c r="O9" s="17"/>
      <c r="P9" s="17"/>
      <c r="Q9" s="17"/>
      <c r="R9" s="17"/>
      <c r="S9" s="17"/>
      <c r="T9" s="17"/>
      <c r="U9" t="str">
        <f>IF(COUNTA(Table25[[#This Row],[Employee Name]:[13. Skin is intact without open wounds or rashes]])=0,"",COUNTIF(Table25[[#This Row],[1. Checks that sink areas are supplied with soap and paper towels]:[13. Skin is intact without open wounds or rashes]],"NO"))</f>
        <v/>
      </c>
    </row>
    <row r="10" spans="1:21">
      <c r="B10" s="17"/>
      <c r="C10" s="17"/>
      <c r="D10" s="17"/>
      <c r="E10" s="18"/>
      <c r="F10" s="44"/>
      <c r="G10" s="17"/>
      <c r="H10" s="17"/>
      <c r="I10" s="17"/>
      <c r="J10" s="17"/>
      <c r="K10" s="17"/>
      <c r="L10" s="17"/>
      <c r="M10" s="17"/>
      <c r="N10" s="17"/>
      <c r="O10" s="17"/>
      <c r="P10" s="17"/>
      <c r="Q10" s="17"/>
      <c r="R10" s="17"/>
      <c r="S10" s="17"/>
      <c r="T10" s="17"/>
      <c r="U10" t="str">
        <f>IF(COUNTA(Table25[[#This Row],[Employee Name]:[13. Skin is intact without open wounds or rashes]])=0,"",COUNTIF(Table25[[#This Row],[1. Checks that sink areas are supplied with soap and paper towels]:[13. Skin is intact without open wounds or rashes]],"NO"))</f>
        <v/>
      </c>
    </row>
    <row r="11" spans="1:21">
      <c r="B11" s="17"/>
      <c r="C11" s="17"/>
      <c r="D11" s="17"/>
      <c r="E11" s="18"/>
      <c r="F11" s="44"/>
      <c r="G11" s="17"/>
      <c r="H11" s="17"/>
      <c r="I11" s="17"/>
      <c r="J11" s="17"/>
      <c r="K11" s="17"/>
      <c r="L11" s="17"/>
      <c r="M11" s="17"/>
      <c r="N11" s="17"/>
      <c r="O11" s="17"/>
      <c r="P11" s="17"/>
      <c r="Q11" s="17"/>
      <c r="R11" s="17"/>
      <c r="S11" s="17"/>
      <c r="T11" s="17"/>
      <c r="U11" t="str">
        <f>IF(COUNTA(Table25[[#This Row],[Employee Name]:[13. Skin is intact without open wounds or rashes]])=0,"",COUNTIF(Table25[[#This Row],[1. Checks that sink areas are supplied with soap and paper towels]:[13. Skin is intact without open wounds or rashes]],"NO"))</f>
        <v/>
      </c>
    </row>
    <row r="12" spans="1:21">
      <c r="B12" s="17"/>
      <c r="C12" s="17"/>
      <c r="D12" s="17"/>
      <c r="E12" s="18"/>
      <c r="F12" s="44"/>
      <c r="G12" s="17"/>
      <c r="H12" s="17"/>
      <c r="I12" s="17"/>
      <c r="J12" s="17"/>
      <c r="K12" s="17"/>
      <c r="L12" s="17"/>
      <c r="M12" s="17"/>
      <c r="N12" s="17"/>
      <c r="O12" s="17"/>
      <c r="P12" s="17"/>
      <c r="Q12" s="17"/>
      <c r="R12" s="17"/>
      <c r="S12" s="17"/>
      <c r="T12" s="17"/>
      <c r="U12" t="str">
        <f>IF(COUNTA(Table25[[#This Row],[Employee Name]:[13. Skin is intact without open wounds or rashes]])=0,"",COUNTIF(Table25[[#This Row],[1. Checks that sink areas are supplied with soap and paper towels]:[13. Skin is intact without open wounds or rashes]],"NO"))</f>
        <v/>
      </c>
    </row>
    <row r="13" spans="1:21">
      <c r="B13" s="17"/>
      <c r="C13" s="17"/>
      <c r="D13" s="17"/>
      <c r="E13" s="18"/>
      <c r="F13" s="44"/>
      <c r="G13" s="17"/>
      <c r="H13" s="17"/>
      <c r="I13" s="17"/>
      <c r="J13" s="17"/>
      <c r="K13" s="17"/>
      <c r="L13" s="17"/>
      <c r="M13" s="17"/>
      <c r="N13" s="17"/>
      <c r="O13" s="17"/>
      <c r="P13" s="17"/>
      <c r="Q13" s="17"/>
      <c r="R13" s="17"/>
      <c r="S13" s="17"/>
      <c r="T13" s="17"/>
      <c r="U13" t="str">
        <f>IF(COUNTA(Table25[[#This Row],[Employee Name]:[13. Skin is intact without open wounds or rashes]])=0,"",COUNTIF(Table25[[#This Row],[1. Checks that sink areas are supplied with soap and paper towels]:[13. Skin is intact without open wounds or rashes]],"NO"))</f>
        <v/>
      </c>
    </row>
    <row r="14" spans="1:21">
      <c r="B14" s="17"/>
      <c r="C14" s="17"/>
      <c r="D14" s="17"/>
      <c r="E14" s="18"/>
      <c r="F14" s="44"/>
      <c r="G14" s="17"/>
      <c r="H14" s="17"/>
      <c r="I14" s="17"/>
      <c r="J14" s="17"/>
      <c r="K14" s="17"/>
      <c r="L14" s="17"/>
      <c r="M14" s="17"/>
      <c r="N14" s="17"/>
      <c r="O14" s="17"/>
      <c r="P14" s="17"/>
      <c r="Q14" s="17"/>
      <c r="R14" s="17"/>
      <c r="S14" s="17"/>
      <c r="T14" s="17"/>
      <c r="U14" t="str">
        <f>IF(COUNTA(Table25[[#This Row],[Employee Name]:[13. Skin is intact without open wounds or rashes]])=0,"",COUNTIF(Table25[[#This Row],[1. Checks that sink areas are supplied with soap and paper towels]:[13. Skin is intact without open wounds or rashes]],"NO"))</f>
        <v/>
      </c>
    </row>
    <row r="15" spans="1:21">
      <c r="B15" s="17"/>
      <c r="C15" s="17"/>
      <c r="D15" s="17"/>
      <c r="E15" s="18"/>
      <c r="F15" s="44"/>
      <c r="G15" s="17"/>
      <c r="H15" s="17"/>
      <c r="I15" s="17"/>
      <c r="J15" s="17"/>
      <c r="K15" s="17"/>
      <c r="L15" s="17"/>
      <c r="M15" s="17"/>
      <c r="N15" s="17"/>
      <c r="O15" s="17"/>
      <c r="P15" s="17"/>
      <c r="Q15" s="17"/>
      <c r="R15" s="17"/>
      <c r="S15" s="17"/>
      <c r="T15" s="17"/>
      <c r="U15" t="str">
        <f>IF(COUNTA(Table25[[#This Row],[Employee Name]:[13. Skin is intact without open wounds or rashes]])=0,"",COUNTIF(Table25[[#This Row],[1. Checks that sink areas are supplied with soap and paper towels]:[13. Skin is intact without open wounds or rashes]],"NO"))</f>
        <v/>
      </c>
    </row>
    <row r="16" spans="1:21">
      <c r="B16" s="17"/>
      <c r="C16" s="17"/>
      <c r="D16" s="17"/>
      <c r="E16" s="18"/>
      <c r="F16" s="44"/>
      <c r="G16" s="17"/>
      <c r="H16" s="17"/>
      <c r="I16" s="17"/>
      <c r="J16" s="17"/>
      <c r="K16" s="17"/>
      <c r="L16" s="17"/>
      <c r="M16" s="17"/>
      <c r="N16" s="17"/>
      <c r="O16" s="17"/>
      <c r="P16" s="17"/>
      <c r="Q16" s="17"/>
      <c r="R16" s="17"/>
      <c r="S16" s="17"/>
      <c r="T16" s="17"/>
      <c r="U16" t="str">
        <f>IF(COUNTA(Table25[[#This Row],[Employee Name]:[13. Skin is intact without open wounds or rashes]])=0,"",COUNTIF(Table25[[#This Row],[1. Checks that sink areas are supplied with soap and paper towels]:[13. Skin is intact without open wounds or rashes]],"NO"))</f>
        <v/>
      </c>
    </row>
    <row r="17" spans="2:21">
      <c r="B17" s="17"/>
      <c r="C17" s="17"/>
      <c r="D17" s="17"/>
      <c r="E17" s="18"/>
      <c r="F17" s="44"/>
      <c r="G17" s="17"/>
      <c r="H17" s="17"/>
      <c r="I17" s="17"/>
      <c r="J17" s="17"/>
      <c r="K17" s="17"/>
      <c r="L17" s="17"/>
      <c r="M17" s="17"/>
      <c r="N17" s="17"/>
      <c r="O17" s="17"/>
      <c r="P17" s="17"/>
      <c r="Q17" s="17"/>
      <c r="R17" s="17"/>
      <c r="S17" s="17"/>
      <c r="T17" s="17"/>
      <c r="U17" t="str">
        <f>IF(COUNTA(Table25[[#This Row],[Employee Name]:[13. Skin is intact without open wounds or rashes]])=0,"",COUNTIF(Table25[[#This Row],[1. Checks that sink areas are supplied with soap and paper towels]:[13. Skin is intact without open wounds or rashes]],"NO"))</f>
        <v/>
      </c>
    </row>
    <row r="18" spans="2:21">
      <c r="B18" s="17"/>
      <c r="C18" s="17"/>
      <c r="D18" s="17"/>
      <c r="E18" s="18"/>
      <c r="F18" s="44"/>
      <c r="G18" s="17"/>
      <c r="H18" s="17"/>
      <c r="I18" s="17"/>
      <c r="J18" s="17"/>
      <c r="K18" s="17"/>
      <c r="L18" s="17"/>
      <c r="M18" s="17"/>
      <c r="N18" s="17"/>
      <c r="O18" s="17"/>
      <c r="P18" s="17"/>
      <c r="Q18" s="17"/>
      <c r="R18" s="17"/>
      <c r="S18" s="17"/>
      <c r="T18" s="17"/>
      <c r="U18" t="str">
        <f>IF(COUNTA(Table25[[#This Row],[Employee Name]:[13. Skin is intact without open wounds or rashes]])=0,"",COUNTIF(Table25[[#This Row],[1. Checks that sink areas are supplied with soap and paper towels]:[13. Skin is intact without open wounds or rashes]],"NO"))</f>
        <v/>
      </c>
    </row>
    <row r="19" spans="2:21">
      <c r="B19" s="17"/>
      <c r="C19" s="17"/>
      <c r="D19" s="17"/>
      <c r="E19" s="18"/>
      <c r="F19" s="44"/>
      <c r="G19" s="17"/>
      <c r="H19" s="17"/>
      <c r="I19" s="17"/>
      <c r="J19" s="17"/>
      <c r="K19" s="17"/>
      <c r="L19" s="17"/>
      <c r="M19" s="17"/>
      <c r="N19" s="17"/>
      <c r="O19" s="17"/>
      <c r="P19" s="17"/>
      <c r="Q19" s="17"/>
      <c r="R19" s="17"/>
      <c r="S19" s="17"/>
      <c r="T19" s="17"/>
      <c r="U19" t="str">
        <f>IF(COUNTA(Table25[[#This Row],[Employee Name]:[13. Skin is intact without open wounds or rashes]])=0,"",COUNTIF(Table25[[#This Row],[1. Checks that sink areas are supplied with soap and paper towels]:[13. Skin is intact without open wounds or rashes]],"NO"))</f>
        <v/>
      </c>
    </row>
    <row r="20" spans="2:21">
      <c r="B20" s="17"/>
      <c r="C20" s="17"/>
      <c r="D20" s="17"/>
      <c r="E20" s="18"/>
      <c r="F20" s="44"/>
      <c r="G20" s="17"/>
      <c r="H20" s="17"/>
      <c r="I20" s="17"/>
      <c r="J20" s="17"/>
      <c r="K20" s="17"/>
      <c r="L20" s="17"/>
      <c r="M20" s="17"/>
      <c r="N20" s="17"/>
      <c r="O20" s="17"/>
      <c r="P20" s="17"/>
      <c r="Q20" s="17"/>
      <c r="R20" s="17"/>
      <c r="S20" s="17"/>
      <c r="T20" s="17"/>
      <c r="U20" t="str">
        <f>IF(COUNTA(Table25[[#This Row],[Employee Name]:[13. Skin is intact without open wounds or rashes]])=0,"",COUNTIF(Table25[[#This Row],[1. Checks that sink areas are supplied with soap and paper towels]:[13. Skin is intact without open wounds or rashes]],"NO"))</f>
        <v/>
      </c>
    </row>
    <row r="21" spans="2:21">
      <c r="B21" s="17"/>
      <c r="C21" s="17"/>
      <c r="D21" s="17"/>
      <c r="E21" s="18"/>
      <c r="F21" s="44"/>
      <c r="G21" s="17"/>
      <c r="H21" s="17"/>
      <c r="I21" s="17"/>
      <c r="J21" s="17"/>
      <c r="K21" s="17"/>
      <c r="L21" s="17"/>
      <c r="M21" s="17"/>
      <c r="N21" s="17"/>
      <c r="O21" s="17"/>
      <c r="P21" s="17"/>
      <c r="Q21" s="17"/>
      <c r="R21" s="17"/>
      <c r="S21" s="17"/>
      <c r="T21" s="17"/>
      <c r="U21" t="str">
        <f>IF(COUNTA(Table25[[#This Row],[Employee Name]:[13. Skin is intact without open wounds or rashes]])=0,"",COUNTIF(Table25[[#This Row],[1. Checks that sink areas are supplied with soap and paper towels]:[13. Skin is intact without open wounds or rashes]],"NO"))</f>
        <v/>
      </c>
    </row>
    <row r="22" spans="2:21">
      <c r="B22" s="17"/>
      <c r="C22" s="17"/>
      <c r="D22" s="17"/>
      <c r="E22" s="18"/>
      <c r="F22" s="44"/>
      <c r="G22" s="17"/>
      <c r="H22" s="17"/>
      <c r="I22" s="17"/>
      <c r="J22" s="17"/>
      <c r="K22" s="17"/>
      <c r="L22" s="17"/>
      <c r="M22" s="17"/>
      <c r="N22" s="17"/>
      <c r="O22" s="17"/>
      <c r="P22" s="17"/>
      <c r="Q22" s="17"/>
      <c r="R22" s="17"/>
      <c r="S22" s="17"/>
      <c r="T22" s="17"/>
      <c r="U22" t="str">
        <f>IF(COUNTA(Table25[[#This Row],[Employee Name]:[13. Skin is intact without open wounds or rashes]])=0,"",COUNTIF(Table25[[#This Row],[1. Checks that sink areas are supplied with soap and paper towels]:[13. Skin is intact without open wounds or rashes]],"NO"))</f>
        <v/>
      </c>
    </row>
    <row r="23" spans="2:21">
      <c r="B23" s="17"/>
      <c r="C23" s="17"/>
      <c r="D23" s="17"/>
      <c r="E23" s="18"/>
      <c r="F23" s="44"/>
      <c r="G23" s="17"/>
      <c r="H23" s="17"/>
      <c r="I23" s="17"/>
      <c r="J23" s="17"/>
      <c r="K23" s="17"/>
      <c r="L23" s="17"/>
      <c r="M23" s="17"/>
      <c r="N23" s="17"/>
      <c r="O23" s="17"/>
      <c r="P23" s="17"/>
      <c r="Q23" s="17"/>
      <c r="R23" s="17"/>
      <c r="S23" s="17"/>
      <c r="T23" s="17"/>
      <c r="U23" t="str">
        <f>IF(COUNTA(Table25[[#This Row],[Employee Name]:[13. Skin is intact without open wounds or rashes]])=0,"",COUNTIF(Table25[[#This Row],[1. Checks that sink areas are supplied with soap and paper towels]:[13. Skin is intact without open wounds or rashes]],"NO"))</f>
        <v/>
      </c>
    </row>
    <row r="24" spans="2:21">
      <c r="B24" s="17"/>
      <c r="C24" s="17"/>
      <c r="D24" s="17"/>
      <c r="E24" s="18"/>
      <c r="F24" s="44"/>
      <c r="G24" s="17"/>
      <c r="H24" s="17"/>
      <c r="I24" s="17"/>
      <c r="J24" s="17"/>
      <c r="K24" s="17"/>
      <c r="L24" s="17"/>
      <c r="M24" s="17"/>
      <c r="N24" s="17"/>
      <c r="O24" s="17"/>
      <c r="P24" s="17"/>
      <c r="Q24" s="17"/>
      <c r="R24" s="17"/>
      <c r="S24" s="17"/>
      <c r="T24" s="17"/>
      <c r="U24" t="str">
        <f>IF(COUNTA(Table25[[#This Row],[Employee Name]:[13. Skin is intact without open wounds or rashes]])=0,"",COUNTIF(Table25[[#This Row],[1. Checks that sink areas are supplied with soap and paper towels]:[13. Skin is intact without open wounds or rashes]],"NO"))</f>
        <v/>
      </c>
    </row>
    <row r="25" spans="2:21">
      <c r="B25" s="17"/>
      <c r="C25" s="17"/>
      <c r="D25" s="17"/>
      <c r="E25" s="18"/>
      <c r="F25" s="44"/>
      <c r="G25" s="17"/>
      <c r="H25" s="17"/>
      <c r="I25" s="17"/>
      <c r="J25" s="17"/>
      <c r="K25" s="17"/>
      <c r="L25" s="17"/>
      <c r="M25" s="17"/>
      <c r="N25" s="17"/>
      <c r="O25" s="17"/>
      <c r="P25" s="17"/>
      <c r="Q25" s="17"/>
      <c r="R25" s="17"/>
      <c r="S25" s="17"/>
      <c r="T25" s="17"/>
      <c r="U25" t="str">
        <f>IF(COUNTA(Table25[[#This Row],[Employee Name]:[13. Skin is intact without open wounds or rashes]])=0,"",COUNTIF(Table25[[#This Row],[1. Checks that sink areas are supplied with soap and paper towels]:[13. Skin is intact without open wounds or rashes]],"NO"))</f>
        <v/>
      </c>
    </row>
    <row r="26" spans="2:21">
      <c r="B26" s="17"/>
      <c r="C26" s="17"/>
      <c r="D26" s="17"/>
      <c r="E26" s="18"/>
      <c r="F26" s="44"/>
      <c r="G26" s="17"/>
      <c r="H26" s="17"/>
      <c r="I26" s="17"/>
      <c r="J26" s="17"/>
      <c r="K26" s="17"/>
      <c r="L26" s="17"/>
      <c r="M26" s="17"/>
      <c r="N26" s="17"/>
      <c r="O26" s="17"/>
      <c r="P26" s="17"/>
      <c r="Q26" s="17"/>
      <c r="R26" s="17"/>
      <c r="S26" s="17"/>
      <c r="T26" s="17"/>
      <c r="U26" t="str">
        <f>IF(COUNTA(Table25[[#This Row],[Employee Name]:[13. Skin is intact without open wounds or rashes]])=0,"",COUNTIF(Table25[[#This Row],[1. Checks that sink areas are supplied with soap and paper towels]:[13. Skin is intact without open wounds or rashes]],"NO"))</f>
        <v/>
      </c>
    </row>
    <row r="27" spans="2:21">
      <c r="B27" s="17"/>
      <c r="C27" s="17"/>
      <c r="D27" s="17"/>
      <c r="E27" s="18"/>
      <c r="F27" s="44"/>
      <c r="G27" s="17"/>
      <c r="H27" s="17"/>
      <c r="I27" s="17"/>
      <c r="J27" s="17"/>
      <c r="K27" s="17"/>
      <c r="L27" s="17"/>
      <c r="M27" s="17"/>
      <c r="N27" s="17"/>
      <c r="O27" s="17"/>
      <c r="P27" s="17"/>
      <c r="Q27" s="17"/>
      <c r="R27" s="17"/>
      <c r="S27" s="17"/>
      <c r="T27" s="17"/>
      <c r="U27" t="str">
        <f>IF(COUNTA(Table25[[#This Row],[Employee Name]:[13. Skin is intact without open wounds or rashes]])=0,"",COUNTIF(Table25[[#This Row],[1. Checks that sink areas are supplied with soap and paper towels]:[13. Skin is intact without open wounds or rashes]],"NO"))</f>
        <v/>
      </c>
    </row>
    <row r="28" spans="2:21">
      <c r="B28" s="17"/>
      <c r="C28" s="17"/>
      <c r="D28" s="17"/>
      <c r="E28" s="18"/>
      <c r="F28" s="44"/>
      <c r="G28" s="17"/>
      <c r="H28" s="17"/>
      <c r="I28" s="17"/>
      <c r="J28" s="17"/>
      <c r="K28" s="17"/>
      <c r="L28" s="17"/>
      <c r="M28" s="17"/>
      <c r="N28" s="17"/>
      <c r="O28" s="17"/>
      <c r="P28" s="17"/>
      <c r="Q28" s="17"/>
      <c r="R28" s="17"/>
      <c r="S28" s="17"/>
      <c r="T28" s="17"/>
      <c r="U28" t="str">
        <f>IF(COUNTA(Table25[[#This Row],[Employee Name]:[13. Skin is intact without open wounds or rashes]])=0,"",COUNTIF(Table25[[#This Row],[1. Checks that sink areas are supplied with soap and paper towels]:[13. Skin is intact without open wounds or rashes]],"NO"))</f>
        <v/>
      </c>
    </row>
    <row r="29" spans="2:21">
      <c r="B29" s="17"/>
      <c r="C29" s="17"/>
      <c r="D29" s="17"/>
      <c r="E29" s="18"/>
      <c r="F29" s="44"/>
      <c r="G29" s="17"/>
      <c r="H29" s="17"/>
      <c r="I29" s="17"/>
      <c r="J29" s="17"/>
      <c r="K29" s="17"/>
      <c r="L29" s="17"/>
      <c r="M29" s="17"/>
      <c r="N29" s="17"/>
      <c r="O29" s="17"/>
      <c r="P29" s="17"/>
      <c r="Q29" s="17"/>
      <c r="R29" s="17"/>
      <c r="S29" s="17"/>
      <c r="T29" s="17"/>
      <c r="U29" t="str">
        <f>IF(COUNTA(Table25[[#This Row],[Employee Name]:[13. Skin is intact without open wounds or rashes]])=0,"",COUNTIF(Table25[[#This Row],[1. Checks that sink areas are supplied with soap and paper towels]:[13. Skin is intact without open wounds or rashes]],"NO"))</f>
        <v/>
      </c>
    </row>
    <row r="30" spans="2:21">
      <c r="B30" s="17"/>
      <c r="C30" s="17"/>
      <c r="D30" s="17"/>
      <c r="E30" s="18"/>
      <c r="F30" s="44"/>
      <c r="G30" s="17"/>
      <c r="H30" s="17"/>
      <c r="I30" s="17"/>
      <c r="J30" s="17"/>
      <c r="K30" s="17"/>
      <c r="L30" s="17"/>
      <c r="M30" s="17"/>
      <c r="N30" s="17"/>
      <c r="O30" s="17"/>
      <c r="P30" s="17"/>
      <c r="Q30" s="17"/>
      <c r="R30" s="17"/>
      <c r="S30" s="17"/>
      <c r="T30" s="17"/>
      <c r="U30" t="str">
        <f>IF(COUNTA(Table25[[#This Row],[Employee Name]:[13. Skin is intact without open wounds or rashes]])=0,"",COUNTIF(Table25[[#This Row],[1. Checks that sink areas are supplied with soap and paper towels]:[13. Skin is intact without open wounds or rashes]],"NO"))</f>
        <v/>
      </c>
    </row>
    <row r="31" spans="2:21">
      <c r="B31" s="17"/>
      <c r="C31" s="17"/>
      <c r="D31" s="17"/>
      <c r="E31" s="18"/>
      <c r="F31" s="44"/>
      <c r="G31" s="17"/>
      <c r="H31" s="17"/>
      <c r="I31" s="17"/>
      <c r="J31" s="17"/>
      <c r="K31" s="17"/>
      <c r="L31" s="17"/>
      <c r="M31" s="17"/>
      <c r="N31" s="17"/>
      <c r="O31" s="17"/>
      <c r="P31" s="17"/>
      <c r="Q31" s="17"/>
      <c r="R31" s="17"/>
      <c r="S31" s="17"/>
      <c r="T31" s="17"/>
      <c r="U31" t="str">
        <f>IF(COUNTA(Table25[[#This Row],[Employee Name]:[13. Skin is intact without open wounds or rashes]])=0,"",COUNTIF(Table25[[#This Row],[1. Checks that sink areas are supplied with soap and paper towels]:[13. Skin is intact without open wounds or rashes]],"NO"))</f>
        <v/>
      </c>
    </row>
    <row r="32" spans="2:21">
      <c r="B32" s="17"/>
      <c r="C32" s="17"/>
      <c r="D32" s="17"/>
      <c r="E32" s="18"/>
      <c r="F32" s="44"/>
      <c r="G32" s="17"/>
      <c r="H32" s="17"/>
      <c r="I32" s="17"/>
      <c r="J32" s="17"/>
      <c r="K32" s="17"/>
      <c r="L32" s="17"/>
      <c r="M32" s="17"/>
      <c r="N32" s="17"/>
      <c r="O32" s="17"/>
      <c r="P32" s="17"/>
      <c r="Q32" s="17"/>
      <c r="R32" s="17"/>
      <c r="S32" s="17"/>
      <c r="T32" s="17"/>
      <c r="U32" t="str">
        <f>IF(COUNTA(Table25[[#This Row],[Employee Name]:[13. Skin is intact without open wounds or rashes]])=0,"",COUNTIF(Table25[[#This Row],[1. Checks that sink areas are supplied with soap and paper towels]:[13. Skin is intact without open wounds or rashes]],"NO"))</f>
        <v/>
      </c>
    </row>
    <row r="33" spans="2:21">
      <c r="B33" s="17"/>
      <c r="C33" s="17"/>
      <c r="D33" s="17"/>
      <c r="E33" s="18"/>
      <c r="F33" s="44"/>
      <c r="G33" s="17"/>
      <c r="H33" s="17"/>
      <c r="I33" s="17"/>
      <c r="J33" s="17"/>
      <c r="K33" s="17"/>
      <c r="L33" s="17"/>
      <c r="M33" s="17"/>
      <c r="N33" s="17"/>
      <c r="O33" s="17"/>
      <c r="P33" s="17"/>
      <c r="Q33" s="17"/>
      <c r="R33" s="17"/>
      <c r="S33" s="17"/>
      <c r="T33" s="17"/>
      <c r="U33" t="str">
        <f>IF(COUNTA(Table25[[#This Row],[Employee Name]:[13. Skin is intact without open wounds or rashes]])=0,"",COUNTIF(Table25[[#This Row],[1. Checks that sink areas are supplied with soap and paper towels]:[13. Skin is intact without open wounds or rashes]],"NO"))</f>
        <v/>
      </c>
    </row>
    <row r="34" spans="2:21">
      <c r="B34" s="17"/>
      <c r="C34" s="17"/>
      <c r="D34" s="17"/>
      <c r="E34" s="18"/>
      <c r="F34" s="44"/>
      <c r="G34" s="17"/>
      <c r="H34" s="17"/>
      <c r="I34" s="17"/>
      <c r="J34" s="17"/>
      <c r="K34" s="17"/>
      <c r="L34" s="17"/>
      <c r="M34" s="17"/>
      <c r="N34" s="17"/>
      <c r="O34" s="17"/>
      <c r="P34" s="17"/>
      <c r="Q34" s="17"/>
      <c r="R34" s="17"/>
      <c r="S34" s="17"/>
      <c r="T34" s="17"/>
      <c r="U34" t="str">
        <f>IF(COUNTA(Table25[[#This Row],[Employee Name]:[13. Skin is intact without open wounds or rashes]])=0,"",COUNTIF(Table25[[#This Row],[1. Checks that sink areas are supplied with soap and paper towels]:[13. Skin is intact without open wounds or rashes]],"NO"))</f>
        <v/>
      </c>
    </row>
    <row r="35" spans="2:21">
      <c r="B35" s="17"/>
      <c r="C35" s="17"/>
      <c r="D35" s="17"/>
      <c r="E35" s="18"/>
      <c r="F35" s="44"/>
      <c r="G35" s="17"/>
      <c r="H35" s="17"/>
      <c r="I35" s="17"/>
      <c r="J35" s="17"/>
      <c r="K35" s="17"/>
      <c r="L35" s="17"/>
      <c r="M35" s="17"/>
      <c r="N35" s="17"/>
      <c r="O35" s="17"/>
      <c r="P35" s="17"/>
      <c r="Q35" s="17"/>
      <c r="R35" s="17"/>
      <c r="S35" s="17"/>
      <c r="T35" s="17"/>
      <c r="U35" t="str">
        <f>IF(COUNTA(Table25[[#This Row],[Employee Name]:[13. Skin is intact without open wounds or rashes]])=0,"",COUNTIF(Table25[[#This Row],[1. Checks that sink areas are supplied with soap and paper towels]:[13. Skin is intact without open wounds or rashes]],"NO"))</f>
        <v/>
      </c>
    </row>
    <row r="36" spans="2:21">
      <c r="B36" s="17"/>
      <c r="C36" s="17"/>
      <c r="D36" s="17"/>
      <c r="E36" s="18"/>
      <c r="F36" s="44"/>
      <c r="G36" s="17"/>
      <c r="H36" s="17"/>
      <c r="I36" s="17"/>
      <c r="J36" s="17"/>
      <c r="K36" s="17"/>
      <c r="L36" s="17"/>
      <c r="M36" s="17"/>
      <c r="N36" s="17"/>
      <c r="O36" s="17"/>
      <c r="P36" s="17"/>
      <c r="Q36" s="17"/>
      <c r="R36" s="17"/>
      <c r="S36" s="17"/>
      <c r="T36" s="17"/>
      <c r="U36" t="str">
        <f>IF(COUNTA(Table25[[#This Row],[Employee Name]:[13. Skin is intact without open wounds or rashes]])=0,"",COUNTIF(Table25[[#This Row],[1. Checks that sink areas are supplied with soap and paper towels]:[13. Skin is intact without open wounds or rashes]],"NO"))</f>
        <v/>
      </c>
    </row>
    <row r="37" spans="2:21">
      <c r="B37" s="17"/>
      <c r="C37" s="17"/>
      <c r="D37" s="17"/>
      <c r="E37" s="18"/>
      <c r="F37" s="44"/>
      <c r="G37" s="17"/>
      <c r="H37" s="17"/>
      <c r="I37" s="17"/>
      <c r="J37" s="17"/>
      <c r="K37" s="17"/>
      <c r="L37" s="17"/>
      <c r="M37" s="17"/>
      <c r="N37" s="17"/>
      <c r="O37" s="17"/>
      <c r="P37" s="17"/>
      <c r="Q37" s="17"/>
      <c r="R37" s="17"/>
      <c r="S37" s="17"/>
      <c r="T37" s="17"/>
      <c r="U37" t="str">
        <f>IF(COUNTA(Table25[[#This Row],[Employee Name]:[13. Skin is intact without open wounds or rashes]])=0,"",COUNTIF(Table25[[#This Row],[1. Checks that sink areas are supplied with soap and paper towels]:[13. Skin is intact without open wounds or rashes]],"NO"))</f>
        <v/>
      </c>
    </row>
    <row r="38" spans="2:21">
      <c r="B38" s="17"/>
      <c r="C38" s="17"/>
      <c r="D38" s="17"/>
      <c r="E38" s="18"/>
      <c r="F38" s="44"/>
      <c r="G38" s="17"/>
      <c r="H38" s="17"/>
      <c r="I38" s="17"/>
      <c r="J38" s="17"/>
      <c r="K38" s="17"/>
      <c r="L38" s="17"/>
      <c r="M38" s="17"/>
      <c r="N38" s="17"/>
      <c r="O38" s="17"/>
      <c r="P38" s="17"/>
      <c r="Q38" s="17"/>
      <c r="R38" s="17"/>
      <c r="S38" s="17"/>
      <c r="T38" s="17"/>
      <c r="U38" t="str">
        <f>IF(COUNTA(Table25[[#This Row],[Employee Name]:[13. Skin is intact without open wounds or rashes]])=0,"",COUNTIF(Table25[[#This Row],[1. Checks that sink areas are supplied with soap and paper towels]:[13. Skin is intact without open wounds or rashes]],"NO"))</f>
        <v/>
      </c>
    </row>
    <row r="39" spans="2:21">
      <c r="B39" s="17"/>
      <c r="C39" s="17"/>
      <c r="D39" s="17"/>
      <c r="E39" s="18"/>
      <c r="F39" s="44"/>
      <c r="G39" s="17"/>
      <c r="H39" s="17"/>
      <c r="I39" s="17"/>
      <c r="J39" s="17"/>
      <c r="K39" s="17"/>
      <c r="L39" s="17"/>
      <c r="M39" s="17"/>
      <c r="N39" s="17"/>
      <c r="O39" s="17"/>
      <c r="P39" s="17"/>
      <c r="Q39" s="17"/>
      <c r="R39" s="17"/>
      <c r="S39" s="17"/>
      <c r="T39" s="17"/>
      <c r="U39" t="str">
        <f>IF(COUNTA(Table25[[#This Row],[Employee Name]:[13. Skin is intact without open wounds or rashes]])=0,"",COUNTIF(Table25[[#This Row],[1. Checks that sink areas are supplied with soap and paper towels]:[13. Skin is intact without open wounds or rashes]],"NO"))</f>
        <v/>
      </c>
    </row>
    <row r="40" spans="2:21">
      <c r="B40" s="17"/>
      <c r="C40" s="17"/>
      <c r="D40" s="17"/>
      <c r="E40" s="18"/>
      <c r="F40" s="44"/>
      <c r="G40" s="17"/>
      <c r="H40" s="17"/>
      <c r="I40" s="17"/>
      <c r="J40" s="17"/>
      <c r="K40" s="17"/>
      <c r="L40" s="17"/>
      <c r="M40" s="17"/>
      <c r="N40" s="17"/>
      <c r="O40" s="17"/>
      <c r="P40" s="17"/>
      <c r="Q40" s="17"/>
      <c r="R40" s="17"/>
      <c r="S40" s="17"/>
      <c r="T40" s="17"/>
      <c r="U40" t="str">
        <f>IF(COUNTA(Table25[[#This Row],[Employee Name]:[13. Skin is intact without open wounds or rashes]])=0,"",COUNTIF(Table25[[#This Row],[1. Checks that sink areas are supplied with soap and paper towels]:[13. Skin is intact without open wounds or rashes]],"NO"))</f>
        <v/>
      </c>
    </row>
    <row r="41" spans="2:21">
      <c r="B41" s="17"/>
      <c r="C41" s="17"/>
      <c r="D41" s="17"/>
      <c r="E41" s="18"/>
      <c r="F41" s="44"/>
      <c r="G41" s="17"/>
      <c r="H41" s="17"/>
      <c r="I41" s="17"/>
      <c r="J41" s="17"/>
      <c r="K41" s="17"/>
      <c r="L41" s="17"/>
      <c r="M41" s="17"/>
      <c r="N41" s="17"/>
      <c r="O41" s="17"/>
      <c r="P41" s="17"/>
      <c r="Q41" s="17"/>
      <c r="R41" s="17"/>
      <c r="S41" s="17"/>
      <c r="T41" s="17"/>
      <c r="U41" t="str">
        <f>IF(COUNTA(Table25[[#This Row],[Employee Name]:[13. Skin is intact without open wounds or rashes]])=0,"",COUNTIF(Table25[[#This Row],[1. Checks that sink areas are supplied with soap and paper towels]:[13. Skin is intact without open wounds or rashes]],"NO"))</f>
        <v/>
      </c>
    </row>
    <row r="42" spans="2:21">
      <c r="B42" s="17"/>
      <c r="C42" s="17"/>
      <c r="D42" s="17"/>
      <c r="E42" s="18"/>
      <c r="F42" s="44"/>
      <c r="G42" s="17"/>
      <c r="H42" s="17"/>
      <c r="I42" s="17"/>
      <c r="J42" s="17"/>
      <c r="K42" s="17"/>
      <c r="L42" s="17"/>
      <c r="M42" s="17"/>
      <c r="N42" s="17"/>
      <c r="O42" s="17"/>
      <c r="P42" s="17"/>
      <c r="Q42" s="17"/>
      <c r="R42" s="17"/>
      <c r="S42" s="17"/>
      <c r="T42" s="17"/>
      <c r="U42" t="str">
        <f>IF(COUNTA(Table25[[#This Row],[Employee Name]:[13. Skin is intact without open wounds or rashes]])=0,"",COUNTIF(Table25[[#This Row],[1. Checks that sink areas are supplied with soap and paper towels]:[13. Skin is intact without open wounds or rashes]],"NO"))</f>
        <v/>
      </c>
    </row>
    <row r="43" spans="2:21">
      <c r="B43" s="17"/>
      <c r="C43" s="17"/>
      <c r="D43" s="17"/>
      <c r="E43" s="18"/>
      <c r="F43" s="44"/>
      <c r="G43" s="17"/>
      <c r="H43" s="17"/>
      <c r="I43" s="17"/>
      <c r="J43" s="17"/>
      <c r="K43" s="17"/>
      <c r="L43" s="17"/>
      <c r="M43" s="17"/>
      <c r="N43" s="17"/>
      <c r="O43" s="17"/>
      <c r="P43" s="17"/>
      <c r="Q43" s="17"/>
      <c r="R43" s="17"/>
      <c r="S43" s="17"/>
      <c r="T43" s="17"/>
      <c r="U43" t="str">
        <f>IF(COUNTA(Table25[[#This Row],[Employee Name]:[13. Skin is intact without open wounds or rashes]])=0,"",COUNTIF(Table25[[#This Row],[1. Checks that sink areas are supplied with soap and paper towels]:[13. Skin is intact without open wounds or rashes]],"NO"))</f>
        <v/>
      </c>
    </row>
    <row r="44" spans="2:21">
      <c r="B44" s="17"/>
      <c r="C44" s="17"/>
      <c r="D44" s="17"/>
      <c r="E44" s="18"/>
      <c r="F44" s="44"/>
      <c r="G44" s="17"/>
      <c r="H44" s="17"/>
      <c r="I44" s="17"/>
      <c r="J44" s="17"/>
      <c r="K44" s="17"/>
      <c r="L44" s="17"/>
      <c r="M44" s="17"/>
      <c r="N44" s="17"/>
      <c r="O44" s="17"/>
      <c r="P44" s="17"/>
      <c r="Q44" s="17"/>
      <c r="R44" s="17"/>
      <c r="S44" s="17"/>
      <c r="T44" s="17"/>
      <c r="U44" t="str">
        <f>IF(COUNTA(Table25[[#This Row],[Employee Name]:[13. Skin is intact without open wounds or rashes]])=0,"",COUNTIF(Table25[[#This Row],[1. Checks that sink areas are supplied with soap and paper towels]:[13. Skin is intact without open wounds or rashes]],"NO"))</f>
        <v/>
      </c>
    </row>
    <row r="45" spans="2:21">
      <c r="B45" s="17"/>
      <c r="C45" s="17"/>
      <c r="D45" s="17"/>
      <c r="E45" s="18"/>
      <c r="F45" s="44"/>
      <c r="G45" s="17"/>
      <c r="H45" s="17"/>
      <c r="I45" s="17"/>
      <c r="J45" s="17"/>
      <c r="K45" s="17"/>
      <c r="L45" s="17"/>
      <c r="M45" s="17"/>
      <c r="N45" s="17"/>
      <c r="O45" s="17"/>
      <c r="P45" s="17"/>
      <c r="Q45" s="17"/>
      <c r="R45" s="17"/>
      <c r="S45" s="17"/>
      <c r="T45" s="17"/>
      <c r="U45" t="str">
        <f>IF(COUNTA(Table25[[#This Row],[Employee Name]:[13. Skin is intact without open wounds or rashes]])=0,"",COUNTIF(Table25[[#This Row],[1. Checks that sink areas are supplied with soap and paper towels]:[13. Skin is intact without open wounds or rashes]],"NO"))</f>
        <v/>
      </c>
    </row>
    <row r="46" spans="2:21">
      <c r="B46" s="17"/>
      <c r="C46" s="17"/>
      <c r="D46" s="17"/>
      <c r="E46" s="18"/>
      <c r="F46" s="44"/>
      <c r="G46" s="17"/>
      <c r="H46" s="17"/>
      <c r="I46" s="17"/>
      <c r="J46" s="17"/>
      <c r="K46" s="17"/>
      <c r="L46" s="17"/>
      <c r="M46" s="17"/>
      <c r="N46" s="17"/>
      <c r="O46" s="17"/>
      <c r="P46" s="17"/>
      <c r="Q46" s="17"/>
      <c r="R46" s="17"/>
      <c r="S46" s="17"/>
      <c r="T46" s="17"/>
      <c r="U46" t="str">
        <f>IF(COUNTA(Table25[[#This Row],[Employee Name]:[13. Skin is intact without open wounds or rashes]])=0,"",COUNTIF(Table25[[#This Row],[1. Checks that sink areas are supplied with soap and paper towels]:[13. Skin is intact without open wounds or rashes]],"NO"))</f>
        <v/>
      </c>
    </row>
    <row r="47" spans="2:21">
      <c r="B47" s="17"/>
      <c r="C47" s="17"/>
      <c r="D47" s="17"/>
      <c r="E47" s="18"/>
      <c r="F47" s="44"/>
      <c r="G47" s="17"/>
      <c r="H47" s="17"/>
      <c r="I47" s="17"/>
      <c r="J47" s="17"/>
      <c r="K47" s="17"/>
      <c r="L47" s="17"/>
      <c r="M47" s="17"/>
      <c r="N47" s="17"/>
      <c r="O47" s="17"/>
      <c r="P47" s="17"/>
      <c r="Q47" s="17"/>
      <c r="R47" s="17"/>
      <c r="S47" s="17"/>
      <c r="T47" s="17"/>
      <c r="U47" t="str">
        <f>IF(COUNTA(Table25[[#This Row],[Employee Name]:[13. Skin is intact without open wounds or rashes]])=0,"",COUNTIF(Table25[[#This Row],[1. Checks that sink areas are supplied with soap and paper towels]:[13. Skin is intact without open wounds or rashes]],"NO"))</f>
        <v/>
      </c>
    </row>
    <row r="48" spans="2:21">
      <c r="B48" s="17"/>
      <c r="C48" s="17"/>
      <c r="D48" s="17"/>
      <c r="E48" s="18"/>
      <c r="F48" s="44"/>
      <c r="G48" s="17"/>
      <c r="H48" s="17"/>
      <c r="I48" s="17"/>
      <c r="J48" s="17"/>
      <c r="K48" s="17"/>
      <c r="L48" s="17"/>
      <c r="M48" s="17"/>
      <c r="N48" s="17"/>
      <c r="O48" s="17"/>
      <c r="P48" s="17"/>
      <c r="Q48" s="17"/>
      <c r="R48" s="17"/>
      <c r="S48" s="17"/>
      <c r="T48" s="17"/>
      <c r="U48" t="str">
        <f>IF(COUNTA(Table25[[#This Row],[Employee Name]:[13. Skin is intact without open wounds or rashes]])=0,"",COUNTIF(Table25[[#This Row],[1. Checks that sink areas are supplied with soap and paper towels]:[13. Skin is intact without open wounds or rashes]],"NO"))</f>
        <v/>
      </c>
    </row>
    <row r="49" spans="2:21">
      <c r="B49" s="17"/>
      <c r="C49" s="17"/>
      <c r="D49" s="17"/>
      <c r="E49" s="18"/>
      <c r="F49" s="44"/>
      <c r="G49" s="17"/>
      <c r="H49" s="17"/>
      <c r="I49" s="17"/>
      <c r="J49" s="17"/>
      <c r="K49" s="17"/>
      <c r="L49" s="17"/>
      <c r="M49" s="17"/>
      <c r="N49" s="17"/>
      <c r="O49" s="17"/>
      <c r="P49" s="17"/>
      <c r="Q49" s="17"/>
      <c r="R49" s="17"/>
      <c r="S49" s="17"/>
      <c r="T49" s="17"/>
      <c r="U49" t="str">
        <f>IF(COUNTA(Table25[[#This Row],[Employee Name]:[13. Skin is intact without open wounds or rashes]])=0,"",COUNTIF(Table25[[#This Row],[1. Checks that sink areas are supplied with soap and paper towels]:[13. Skin is intact without open wounds or rashes]],"NO"))</f>
        <v/>
      </c>
    </row>
    <row r="50" spans="2:21">
      <c r="B50" s="17"/>
      <c r="C50" s="17"/>
      <c r="D50" s="17"/>
      <c r="E50" s="18"/>
      <c r="F50" s="44"/>
      <c r="G50" s="17"/>
      <c r="H50" s="17"/>
      <c r="I50" s="17"/>
      <c r="J50" s="17"/>
      <c r="K50" s="17"/>
      <c r="L50" s="17"/>
      <c r="M50" s="17"/>
      <c r="N50" s="17"/>
      <c r="O50" s="17"/>
      <c r="P50" s="17"/>
      <c r="Q50" s="17"/>
      <c r="R50" s="17"/>
      <c r="S50" s="17"/>
      <c r="T50" s="17"/>
      <c r="U50" t="str">
        <f>IF(COUNTA(Table25[[#This Row],[Employee Name]:[13. Skin is intact without open wounds or rashes]])=0,"",COUNTIF(Table25[[#This Row],[1. Checks that sink areas are supplied with soap and paper towels]:[13. Skin is intact without open wounds or rashes]],"NO"))</f>
        <v/>
      </c>
    </row>
    <row r="51" spans="2:21">
      <c r="B51" s="17"/>
      <c r="C51" s="17"/>
      <c r="D51" s="17"/>
      <c r="E51" s="18"/>
      <c r="F51" s="44"/>
      <c r="G51" s="17"/>
      <c r="H51" s="17"/>
      <c r="I51" s="17"/>
      <c r="J51" s="17"/>
      <c r="K51" s="17"/>
      <c r="L51" s="17"/>
      <c r="M51" s="17"/>
      <c r="N51" s="17"/>
      <c r="O51" s="17"/>
      <c r="P51" s="17"/>
      <c r="Q51" s="17"/>
      <c r="R51" s="17"/>
      <c r="S51" s="17"/>
      <c r="T51" s="17"/>
      <c r="U51" t="str">
        <f>IF(COUNTA(Table25[[#This Row],[Employee Name]:[13. Skin is intact without open wounds or rashes]])=0,"",COUNTIF(Table25[[#This Row],[1. Checks that sink areas are supplied with soap and paper towels]:[13. Skin is intact without open wounds or rashes]],"NO"))</f>
        <v/>
      </c>
    </row>
    <row r="52" spans="2:21">
      <c r="B52" s="17"/>
      <c r="C52" s="17"/>
      <c r="D52" s="17"/>
      <c r="E52" s="18"/>
      <c r="F52" s="44"/>
      <c r="G52" s="17"/>
      <c r="H52" s="17"/>
      <c r="I52" s="17"/>
      <c r="J52" s="17"/>
      <c r="K52" s="17"/>
      <c r="L52" s="17"/>
      <c r="M52" s="17"/>
      <c r="N52" s="17"/>
      <c r="O52" s="17"/>
      <c r="P52" s="17"/>
      <c r="Q52" s="17"/>
      <c r="R52" s="17"/>
      <c r="S52" s="17"/>
      <c r="T52" s="17"/>
      <c r="U52" t="str">
        <f>IF(COUNTA(Table25[[#This Row],[Employee Name]:[13. Skin is intact without open wounds or rashes]])=0,"",COUNTIF(Table25[[#This Row],[1. Checks that sink areas are supplied with soap and paper towels]:[13. Skin is intact without open wounds or rashes]],"NO"))</f>
        <v/>
      </c>
    </row>
    <row r="53" spans="2:21">
      <c r="B53" s="17"/>
      <c r="C53" s="17"/>
      <c r="D53" s="17"/>
      <c r="E53" s="18"/>
      <c r="F53" s="44"/>
      <c r="G53" s="17"/>
      <c r="H53" s="17"/>
      <c r="I53" s="17"/>
      <c r="J53" s="17"/>
      <c r="K53" s="17"/>
      <c r="L53" s="17"/>
      <c r="M53" s="17"/>
      <c r="N53" s="17"/>
      <c r="O53" s="17"/>
      <c r="P53" s="17"/>
      <c r="Q53" s="17"/>
      <c r="R53" s="17"/>
      <c r="S53" s="17"/>
      <c r="T53" s="17"/>
      <c r="U53" t="str">
        <f>IF(COUNTA(Table25[[#This Row],[Employee Name]:[13. Skin is intact without open wounds or rashes]])=0,"",COUNTIF(Table25[[#This Row],[1. Checks that sink areas are supplied with soap and paper towels]:[13. Skin is intact without open wounds or rashes]],"NO"))</f>
        <v/>
      </c>
    </row>
    <row r="54" spans="2:21">
      <c r="B54" s="17"/>
      <c r="C54" s="17"/>
      <c r="D54" s="17"/>
      <c r="E54" s="18"/>
      <c r="F54" s="44"/>
      <c r="G54" s="17"/>
      <c r="H54" s="17"/>
      <c r="I54" s="17"/>
      <c r="J54" s="17"/>
      <c r="K54" s="17"/>
      <c r="L54" s="17"/>
      <c r="M54" s="17"/>
      <c r="N54" s="17"/>
      <c r="O54" s="17"/>
      <c r="P54" s="17"/>
      <c r="Q54" s="17"/>
      <c r="R54" s="17"/>
      <c r="S54" s="17"/>
      <c r="T54" s="17"/>
      <c r="U54" t="str">
        <f>IF(COUNTA(Table25[[#This Row],[Employee Name]:[13. Skin is intact without open wounds or rashes]])=0,"",COUNTIF(Table25[[#This Row],[1. Checks that sink areas are supplied with soap and paper towels]:[13. Skin is intact without open wounds or rashes]],"NO"))</f>
        <v/>
      </c>
    </row>
    <row r="55" spans="2:21">
      <c r="B55" s="17"/>
      <c r="C55" s="17"/>
      <c r="D55" s="17"/>
      <c r="E55" s="18"/>
      <c r="F55" s="44"/>
      <c r="G55" s="17"/>
      <c r="H55" s="17"/>
      <c r="I55" s="17"/>
      <c r="J55" s="17"/>
      <c r="K55" s="17"/>
      <c r="L55" s="17"/>
      <c r="M55" s="17"/>
      <c r="N55" s="17"/>
      <c r="O55" s="17"/>
      <c r="P55" s="17"/>
      <c r="Q55" s="17"/>
      <c r="R55" s="17"/>
      <c r="S55" s="17"/>
      <c r="T55" s="17"/>
      <c r="U55" t="str">
        <f>IF(COUNTA(Table25[[#This Row],[Employee Name]:[13. Skin is intact without open wounds or rashes]])=0,"",COUNTIF(Table25[[#This Row],[1. Checks that sink areas are supplied with soap and paper towels]:[13. Skin is intact without open wounds or rashes]],"NO"))</f>
        <v/>
      </c>
    </row>
    <row r="56" spans="2:21">
      <c r="B56" s="17"/>
      <c r="C56" s="17"/>
      <c r="D56" s="17"/>
      <c r="E56" s="18"/>
      <c r="F56" s="44"/>
      <c r="G56" s="17"/>
      <c r="H56" s="17"/>
      <c r="I56" s="17"/>
      <c r="J56" s="17"/>
      <c r="K56" s="17"/>
      <c r="L56" s="17"/>
      <c r="M56" s="17"/>
      <c r="N56" s="17"/>
      <c r="O56" s="17"/>
      <c r="P56" s="17"/>
      <c r="Q56" s="17"/>
      <c r="R56" s="17"/>
      <c r="S56" s="17"/>
      <c r="T56" s="17"/>
      <c r="U56" t="str">
        <f>IF(COUNTA(Table25[[#This Row],[Employee Name]:[13. Skin is intact without open wounds or rashes]])=0,"",COUNTIF(Table25[[#This Row],[1. Checks that sink areas are supplied with soap and paper towels]:[13. Skin is intact without open wounds or rashes]],"NO"))</f>
        <v/>
      </c>
    </row>
    <row r="57" spans="2:21">
      <c r="B57" s="17"/>
      <c r="C57" s="17"/>
      <c r="D57" s="17"/>
      <c r="E57" s="18"/>
      <c r="F57" s="44"/>
      <c r="G57" s="17"/>
      <c r="H57" s="17"/>
      <c r="I57" s="17"/>
      <c r="J57" s="17"/>
      <c r="K57" s="17"/>
      <c r="L57" s="17"/>
      <c r="M57" s="17"/>
      <c r="N57" s="17"/>
      <c r="O57" s="17"/>
      <c r="P57" s="17"/>
      <c r="Q57" s="17"/>
      <c r="R57" s="17"/>
      <c r="S57" s="17"/>
      <c r="T57" s="17"/>
      <c r="U57" t="str">
        <f>IF(COUNTA(Table25[[#This Row],[Employee Name]:[13. Skin is intact without open wounds or rashes]])=0,"",COUNTIF(Table25[[#This Row],[1. Checks that sink areas are supplied with soap and paper towels]:[13. Skin is intact without open wounds or rashes]],"NO"))</f>
        <v/>
      </c>
    </row>
    <row r="58" spans="2:21">
      <c r="B58" s="17"/>
      <c r="C58" s="17"/>
      <c r="D58" s="17"/>
      <c r="E58" s="18"/>
      <c r="F58" s="44"/>
      <c r="G58" s="17"/>
      <c r="H58" s="17"/>
      <c r="I58" s="17"/>
      <c r="J58" s="17"/>
      <c r="K58" s="17"/>
      <c r="L58" s="17"/>
      <c r="M58" s="17"/>
      <c r="N58" s="17"/>
      <c r="O58" s="17"/>
      <c r="P58" s="17"/>
      <c r="Q58" s="17"/>
      <c r="R58" s="17"/>
      <c r="S58" s="17"/>
      <c r="T58" s="17"/>
      <c r="U58" t="str">
        <f>IF(COUNTA(Table25[[#This Row],[Employee Name]:[13. Skin is intact without open wounds or rashes]])=0,"",COUNTIF(Table25[[#This Row],[1. Checks that sink areas are supplied with soap and paper towels]:[13. Skin is intact without open wounds or rashes]],"NO"))</f>
        <v/>
      </c>
    </row>
    <row r="59" spans="2:21">
      <c r="B59" s="17"/>
      <c r="C59" s="17"/>
      <c r="D59" s="17"/>
      <c r="E59" s="18"/>
      <c r="F59" s="44"/>
      <c r="G59" s="17"/>
      <c r="H59" s="17"/>
      <c r="I59" s="17"/>
      <c r="J59" s="17"/>
      <c r="K59" s="17"/>
      <c r="L59" s="17"/>
      <c r="M59" s="17"/>
      <c r="N59" s="17"/>
      <c r="O59" s="17"/>
      <c r="P59" s="17"/>
      <c r="Q59" s="17"/>
      <c r="R59" s="17"/>
      <c r="S59" s="17"/>
      <c r="T59" s="17"/>
      <c r="U59" t="str">
        <f>IF(COUNTA(Table25[[#This Row],[Employee Name]:[13. Skin is intact without open wounds or rashes]])=0,"",COUNTIF(Table25[[#This Row],[1. Checks that sink areas are supplied with soap and paper towels]:[13. Skin is intact without open wounds or rashes]],"NO"))</f>
        <v/>
      </c>
    </row>
    <row r="60" spans="2:21">
      <c r="B60" s="17"/>
      <c r="C60" s="17"/>
      <c r="D60" s="17"/>
      <c r="E60" s="18"/>
      <c r="F60" s="44"/>
      <c r="G60" s="17"/>
      <c r="H60" s="17"/>
      <c r="I60" s="17"/>
      <c r="J60" s="17"/>
      <c r="K60" s="17"/>
      <c r="L60" s="17"/>
      <c r="M60" s="17"/>
      <c r="N60" s="17"/>
      <c r="O60" s="17"/>
      <c r="P60" s="17"/>
      <c r="Q60" s="17"/>
      <c r="R60" s="17"/>
      <c r="S60" s="17"/>
      <c r="T60" s="17"/>
      <c r="U60" t="str">
        <f>IF(COUNTA(Table25[[#This Row],[Employee Name]:[13. Skin is intact without open wounds or rashes]])=0,"",COUNTIF(Table25[[#This Row],[1. Checks that sink areas are supplied with soap and paper towels]:[13. Skin is intact without open wounds or rashes]],"NO"))</f>
        <v/>
      </c>
    </row>
    <row r="61" spans="2:21">
      <c r="B61" s="17"/>
      <c r="C61" s="17"/>
      <c r="D61" s="17"/>
      <c r="E61" s="18"/>
      <c r="F61" s="44"/>
      <c r="G61" s="17"/>
      <c r="H61" s="17"/>
      <c r="I61" s="17"/>
      <c r="J61" s="17"/>
      <c r="K61" s="17"/>
      <c r="L61" s="17"/>
      <c r="M61" s="17"/>
      <c r="N61" s="17"/>
      <c r="O61" s="17"/>
      <c r="P61" s="17"/>
      <c r="Q61" s="17"/>
      <c r="R61" s="17"/>
      <c r="S61" s="17"/>
      <c r="T61" s="17"/>
      <c r="U61" t="str">
        <f>IF(COUNTA(Table25[[#This Row],[Employee Name]:[13. Skin is intact without open wounds or rashes]])=0,"",COUNTIF(Table25[[#This Row],[1. Checks that sink areas are supplied with soap and paper towels]:[13. Skin is intact without open wounds or rashes]],"NO"))</f>
        <v/>
      </c>
    </row>
    <row r="62" spans="2:21">
      <c r="B62" s="17"/>
      <c r="C62" s="17"/>
      <c r="D62" s="17"/>
      <c r="E62" s="18"/>
      <c r="F62" s="44"/>
      <c r="G62" s="17"/>
      <c r="H62" s="17"/>
      <c r="I62" s="17"/>
      <c r="J62" s="17"/>
      <c r="K62" s="17"/>
      <c r="L62" s="17"/>
      <c r="M62" s="17"/>
      <c r="N62" s="17"/>
      <c r="O62" s="17"/>
      <c r="P62" s="17"/>
      <c r="Q62" s="17"/>
      <c r="R62" s="17"/>
      <c r="S62" s="17"/>
      <c r="T62" s="17"/>
      <c r="U62" t="str">
        <f>IF(COUNTA(Table25[[#This Row],[Employee Name]:[13. Skin is intact without open wounds or rashes]])=0,"",COUNTIF(Table25[[#This Row],[1. Checks that sink areas are supplied with soap and paper towels]:[13. Skin is intact without open wounds or rashes]],"NO"))</f>
        <v/>
      </c>
    </row>
    <row r="63" spans="2:21">
      <c r="B63" s="17"/>
      <c r="C63" s="17"/>
      <c r="D63" s="17"/>
      <c r="E63" s="18"/>
      <c r="F63" s="44"/>
      <c r="G63" s="17"/>
      <c r="H63" s="17"/>
      <c r="I63" s="17"/>
      <c r="J63" s="17"/>
      <c r="K63" s="17"/>
      <c r="L63" s="17"/>
      <c r="M63" s="17"/>
      <c r="N63" s="17"/>
      <c r="O63" s="17"/>
      <c r="P63" s="17"/>
      <c r="Q63" s="17"/>
      <c r="R63" s="17"/>
      <c r="S63" s="17"/>
      <c r="T63" s="17"/>
      <c r="U63" t="str">
        <f>IF(COUNTA(Table25[[#This Row],[Employee Name]:[13. Skin is intact without open wounds or rashes]])=0,"",COUNTIF(Table25[[#This Row],[1. Checks that sink areas are supplied with soap and paper towels]:[13. Skin is intact without open wounds or rashes]],"NO"))</f>
        <v/>
      </c>
    </row>
    <row r="64" spans="2:21">
      <c r="B64" s="17"/>
      <c r="C64" s="17"/>
      <c r="D64" s="17"/>
      <c r="E64" s="18"/>
      <c r="F64" s="44"/>
      <c r="G64" s="17"/>
      <c r="H64" s="17"/>
      <c r="I64" s="17"/>
      <c r="J64" s="17"/>
      <c r="K64" s="17"/>
      <c r="L64" s="17"/>
      <c r="M64" s="17"/>
      <c r="N64" s="17"/>
      <c r="O64" s="17"/>
      <c r="P64" s="17"/>
      <c r="Q64" s="17"/>
      <c r="R64" s="17"/>
      <c r="S64" s="17"/>
      <c r="T64" s="17"/>
      <c r="U64" t="str">
        <f>IF(COUNTA(Table25[[#This Row],[Employee Name]:[13. Skin is intact without open wounds or rashes]])=0,"",COUNTIF(Table25[[#This Row],[1. Checks that sink areas are supplied with soap and paper towels]:[13. Skin is intact without open wounds or rashes]],"NO"))</f>
        <v/>
      </c>
    </row>
    <row r="65" spans="2:21">
      <c r="B65" s="17"/>
      <c r="C65" s="17"/>
      <c r="D65" s="17"/>
      <c r="E65" s="18"/>
      <c r="F65" s="44"/>
      <c r="G65" s="17"/>
      <c r="H65" s="17"/>
      <c r="I65" s="17"/>
      <c r="J65" s="17"/>
      <c r="K65" s="17"/>
      <c r="L65" s="17"/>
      <c r="M65" s="17"/>
      <c r="N65" s="17"/>
      <c r="O65" s="17"/>
      <c r="P65" s="17"/>
      <c r="Q65" s="17"/>
      <c r="R65" s="17"/>
      <c r="S65" s="17"/>
      <c r="T65" s="17"/>
      <c r="U65" t="str">
        <f>IF(COUNTA(Table25[[#This Row],[Employee Name]:[13. Skin is intact without open wounds or rashes]])=0,"",COUNTIF(Table25[[#This Row],[1. Checks that sink areas are supplied with soap and paper towels]:[13. Skin is intact without open wounds or rashes]],"NO"))</f>
        <v/>
      </c>
    </row>
    <row r="66" spans="2:21">
      <c r="B66" s="17"/>
      <c r="C66" s="17"/>
      <c r="D66" s="17"/>
      <c r="E66" s="18"/>
      <c r="F66" s="44"/>
      <c r="G66" s="17"/>
      <c r="H66" s="17"/>
      <c r="I66" s="17"/>
      <c r="J66" s="17"/>
      <c r="K66" s="17"/>
      <c r="L66" s="17"/>
      <c r="M66" s="17"/>
      <c r="N66" s="17"/>
      <c r="O66" s="17"/>
      <c r="P66" s="17"/>
      <c r="Q66" s="17"/>
      <c r="R66" s="17"/>
      <c r="S66" s="17"/>
      <c r="T66" s="17"/>
      <c r="U66" t="str">
        <f>IF(COUNTA(Table25[[#This Row],[Employee Name]:[13. Skin is intact without open wounds or rashes]])=0,"",COUNTIF(Table25[[#This Row],[1. Checks that sink areas are supplied with soap and paper towels]:[13. Skin is intact without open wounds or rashes]],"NO"))</f>
        <v/>
      </c>
    </row>
    <row r="67" spans="2:21">
      <c r="B67" s="17"/>
      <c r="C67" s="17"/>
      <c r="D67" s="17"/>
      <c r="E67" s="18"/>
      <c r="F67" s="44"/>
      <c r="G67" s="17"/>
      <c r="H67" s="17"/>
      <c r="I67" s="17"/>
      <c r="J67" s="17"/>
      <c r="K67" s="17"/>
      <c r="L67" s="17"/>
      <c r="M67" s="17"/>
      <c r="N67" s="17"/>
      <c r="O67" s="17"/>
      <c r="P67" s="17"/>
      <c r="Q67" s="17"/>
      <c r="R67" s="17"/>
      <c r="S67" s="17"/>
      <c r="T67" s="17"/>
      <c r="U67" t="str">
        <f>IF(COUNTA(Table25[[#This Row],[Employee Name]:[13. Skin is intact without open wounds or rashes]])=0,"",COUNTIF(Table25[[#This Row],[1. Checks that sink areas are supplied with soap and paper towels]:[13. Skin is intact without open wounds or rashes]],"NO"))</f>
        <v/>
      </c>
    </row>
    <row r="68" spans="2:21">
      <c r="B68" s="17"/>
      <c r="C68" s="17"/>
      <c r="D68" s="17"/>
      <c r="E68" s="18"/>
      <c r="F68" s="44"/>
      <c r="G68" s="17"/>
      <c r="H68" s="17"/>
      <c r="I68" s="17"/>
      <c r="J68" s="17"/>
      <c r="K68" s="17"/>
      <c r="L68" s="17"/>
      <c r="M68" s="17"/>
      <c r="N68" s="17"/>
      <c r="O68" s="17"/>
      <c r="P68" s="17"/>
      <c r="Q68" s="17"/>
      <c r="R68" s="17"/>
      <c r="S68" s="17"/>
      <c r="T68" s="17"/>
      <c r="U68" t="str">
        <f>IF(COUNTA(Table25[[#This Row],[Employee Name]:[13. Skin is intact without open wounds or rashes]])=0,"",COUNTIF(Table25[[#This Row],[1. Checks that sink areas are supplied with soap and paper towels]:[13. Skin is intact without open wounds or rashes]],"NO"))</f>
        <v/>
      </c>
    </row>
    <row r="69" spans="2:21">
      <c r="B69" s="17"/>
      <c r="C69" s="17"/>
      <c r="D69" s="17"/>
      <c r="E69" s="18"/>
      <c r="F69" s="44"/>
      <c r="G69" s="17"/>
      <c r="H69" s="17"/>
      <c r="I69" s="17"/>
      <c r="J69" s="17"/>
      <c r="K69" s="17"/>
      <c r="L69" s="17"/>
      <c r="M69" s="17"/>
      <c r="N69" s="17"/>
      <c r="O69" s="17"/>
      <c r="P69" s="17"/>
      <c r="Q69" s="17"/>
      <c r="R69" s="17"/>
      <c r="S69" s="17"/>
      <c r="T69" s="17"/>
      <c r="U69" t="str">
        <f>IF(COUNTA(Table25[[#This Row],[Employee Name]:[13. Skin is intact without open wounds or rashes]])=0,"",COUNTIF(Table25[[#This Row],[1. Checks that sink areas are supplied with soap and paper towels]:[13. Skin is intact without open wounds or rashes]],"NO"))</f>
        <v/>
      </c>
    </row>
    <row r="70" spans="2:21">
      <c r="B70" s="17"/>
      <c r="C70" s="17"/>
      <c r="D70" s="17"/>
      <c r="E70" s="18"/>
      <c r="F70" s="44"/>
      <c r="G70" s="17"/>
      <c r="H70" s="17"/>
      <c r="I70" s="17"/>
      <c r="J70" s="17"/>
      <c r="K70" s="17"/>
      <c r="L70" s="17"/>
      <c r="M70" s="17"/>
      <c r="N70" s="17"/>
      <c r="O70" s="17"/>
      <c r="P70" s="17"/>
      <c r="Q70" s="17"/>
      <c r="R70" s="17"/>
      <c r="S70" s="17"/>
      <c r="T70" s="17"/>
      <c r="U70" t="str">
        <f>IF(COUNTA(Table25[[#This Row],[Employee Name]:[13. Skin is intact without open wounds or rashes]])=0,"",COUNTIF(Table25[[#This Row],[1. Checks that sink areas are supplied with soap and paper towels]:[13. Skin is intact without open wounds or rashes]],"NO"))</f>
        <v/>
      </c>
    </row>
    <row r="71" spans="2:21">
      <c r="B71" s="17"/>
      <c r="C71" s="17"/>
      <c r="D71" s="17"/>
      <c r="E71" s="18"/>
      <c r="F71" s="44"/>
      <c r="G71" s="17"/>
      <c r="H71" s="17"/>
      <c r="I71" s="17"/>
      <c r="J71" s="17"/>
      <c r="K71" s="17"/>
      <c r="L71" s="17"/>
      <c r="M71" s="17"/>
      <c r="N71" s="17"/>
      <c r="O71" s="17"/>
      <c r="P71" s="17"/>
      <c r="Q71" s="17"/>
      <c r="R71" s="17"/>
      <c r="S71" s="17"/>
      <c r="T71" s="17"/>
      <c r="U71" t="str">
        <f>IF(COUNTA(Table25[[#This Row],[Employee Name]:[13. Skin is intact without open wounds or rashes]])=0,"",COUNTIF(Table25[[#This Row],[1. Checks that sink areas are supplied with soap and paper towels]:[13. Skin is intact without open wounds or rashes]],"NO"))</f>
        <v/>
      </c>
    </row>
    <row r="72" spans="2:21">
      <c r="B72" s="17"/>
      <c r="C72" s="17"/>
      <c r="D72" s="17"/>
      <c r="E72" s="18"/>
      <c r="F72" s="44"/>
      <c r="G72" s="17"/>
      <c r="H72" s="17"/>
      <c r="I72" s="17"/>
      <c r="J72" s="17"/>
      <c r="K72" s="17"/>
      <c r="L72" s="17"/>
      <c r="M72" s="17"/>
      <c r="N72" s="17"/>
      <c r="O72" s="17"/>
      <c r="P72" s="17"/>
      <c r="Q72" s="17"/>
      <c r="R72" s="17"/>
      <c r="S72" s="17"/>
      <c r="T72" s="17"/>
      <c r="U72" t="str">
        <f>IF(COUNTA(Table25[[#This Row],[Employee Name]:[13. Skin is intact without open wounds or rashes]])=0,"",COUNTIF(Table25[[#This Row],[1. Checks that sink areas are supplied with soap and paper towels]:[13. Skin is intact without open wounds or rashes]],"NO"))</f>
        <v/>
      </c>
    </row>
    <row r="73" spans="2:21">
      <c r="B73" s="17"/>
      <c r="C73" s="17"/>
      <c r="D73" s="17"/>
      <c r="E73" s="18"/>
      <c r="F73" s="44"/>
      <c r="G73" s="17"/>
      <c r="H73" s="17"/>
      <c r="I73" s="17"/>
      <c r="J73" s="17"/>
      <c r="K73" s="17"/>
      <c r="L73" s="17"/>
      <c r="M73" s="17"/>
      <c r="N73" s="17"/>
      <c r="O73" s="17"/>
      <c r="P73" s="17"/>
      <c r="Q73" s="17"/>
      <c r="R73" s="17"/>
      <c r="S73" s="17"/>
      <c r="T73" s="17"/>
      <c r="U73" t="str">
        <f>IF(COUNTA(Table25[[#This Row],[Employee Name]:[13. Skin is intact without open wounds or rashes]])=0,"",COUNTIF(Table25[[#This Row],[1. Checks that sink areas are supplied with soap and paper towels]:[13. Skin is intact without open wounds or rashes]],"NO"))</f>
        <v/>
      </c>
    </row>
    <row r="74" spans="2:21">
      <c r="B74" s="17"/>
      <c r="C74" s="17"/>
      <c r="D74" s="17"/>
      <c r="E74" s="18"/>
      <c r="F74" s="44"/>
      <c r="G74" s="17"/>
      <c r="H74" s="17"/>
      <c r="I74" s="17"/>
      <c r="J74" s="17"/>
      <c r="K74" s="17"/>
      <c r="L74" s="17"/>
      <c r="M74" s="17"/>
      <c r="N74" s="17"/>
      <c r="O74" s="17"/>
      <c r="P74" s="17"/>
      <c r="Q74" s="17"/>
      <c r="R74" s="17"/>
      <c r="S74" s="17"/>
      <c r="T74" s="17"/>
      <c r="U74" t="str">
        <f>IF(COUNTA(Table25[[#This Row],[Employee Name]:[13. Skin is intact without open wounds or rashes]])=0,"",COUNTIF(Table25[[#This Row],[1. Checks that sink areas are supplied with soap and paper towels]:[13. Skin is intact without open wounds or rashes]],"NO"))</f>
        <v/>
      </c>
    </row>
    <row r="75" spans="2:21">
      <c r="B75" s="17"/>
      <c r="C75" s="17"/>
      <c r="D75" s="17"/>
      <c r="E75" s="18"/>
      <c r="F75" s="44"/>
      <c r="G75" s="17"/>
      <c r="H75" s="17"/>
      <c r="I75" s="17"/>
      <c r="J75" s="17"/>
      <c r="K75" s="17"/>
      <c r="L75" s="17"/>
      <c r="M75" s="17"/>
      <c r="N75" s="17"/>
      <c r="O75" s="17"/>
      <c r="P75" s="17"/>
      <c r="Q75" s="17"/>
      <c r="R75" s="17"/>
      <c r="S75" s="17"/>
      <c r="T75" s="17"/>
      <c r="U75" t="str">
        <f>IF(COUNTA(Table25[[#This Row],[Employee Name]:[13. Skin is intact without open wounds or rashes]])=0,"",COUNTIF(Table25[[#This Row],[1. Checks that sink areas are supplied with soap and paper towels]:[13. Skin is intact without open wounds or rashes]],"NO"))</f>
        <v/>
      </c>
    </row>
    <row r="76" spans="2:21">
      <c r="B76" s="17"/>
      <c r="C76" s="17"/>
      <c r="D76" s="17"/>
      <c r="E76" s="18"/>
      <c r="F76" s="44"/>
      <c r="G76" s="17"/>
      <c r="H76" s="17"/>
      <c r="I76" s="17"/>
      <c r="J76" s="17"/>
      <c r="K76" s="17"/>
      <c r="L76" s="17"/>
      <c r="M76" s="17"/>
      <c r="N76" s="17"/>
      <c r="O76" s="17"/>
      <c r="P76" s="17"/>
      <c r="Q76" s="17"/>
      <c r="R76" s="17"/>
      <c r="S76" s="17"/>
      <c r="T76" s="17"/>
      <c r="U76" t="str">
        <f>IF(COUNTA(Table25[[#This Row],[Employee Name]:[13. Skin is intact without open wounds or rashes]])=0,"",COUNTIF(Table25[[#This Row],[1. Checks that sink areas are supplied with soap and paper towels]:[13. Skin is intact without open wounds or rashes]],"NO"))</f>
        <v/>
      </c>
    </row>
    <row r="77" spans="2:21">
      <c r="B77" s="17"/>
      <c r="C77" s="17"/>
      <c r="D77" s="17"/>
      <c r="E77" s="18"/>
      <c r="F77" s="44"/>
      <c r="G77" s="17"/>
      <c r="H77" s="17"/>
      <c r="I77" s="17"/>
      <c r="J77" s="17"/>
      <c r="K77" s="17"/>
      <c r="L77" s="17"/>
      <c r="M77" s="17"/>
      <c r="N77" s="17"/>
      <c r="O77" s="17"/>
      <c r="P77" s="17"/>
      <c r="Q77" s="17"/>
      <c r="R77" s="17"/>
      <c r="S77" s="17"/>
      <c r="T77" s="17"/>
      <c r="U77" t="str">
        <f>IF(COUNTA(Table25[[#This Row],[Employee Name]:[13. Skin is intact without open wounds or rashes]])=0,"",COUNTIF(Table25[[#This Row],[1. Checks that sink areas are supplied with soap and paper towels]:[13. Skin is intact without open wounds or rashes]],"NO"))</f>
        <v/>
      </c>
    </row>
    <row r="78" spans="2:21">
      <c r="B78" s="17"/>
      <c r="C78" s="17"/>
      <c r="D78" s="17"/>
      <c r="E78" s="18"/>
      <c r="F78" s="44"/>
      <c r="G78" s="17"/>
      <c r="H78" s="17"/>
      <c r="I78" s="17"/>
      <c r="J78" s="17"/>
      <c r="K78" s="17"/>
      <c r="L78" s="17"/>
      <c r="M78" s="17"/>
      <c r="N78" s="17"/>
      <c r="O78" s="17"/>
      <c r="P78" s="17"/>
      <c r="Q78" s="17"/>
      <c r="R78" s="17"/>
      <c r="S78" s="17"/>
      <c r="T78" s="17"/>
      <c r="U78" t="str">
        <f>IF(COUNTA(Table25[[#This Row],[Employee Name]:[13. Skin is intact without open wounds or rashes]])=0,"",COUNTIF(Table25[[#This Row],[1. Checks that sink areas are supplied with soap and paper towels]:[13. Skin is intact without open wounds or rashes]],"NO"))</f>
        <v/>
      </c>
    </row>
    <row r="79" spans="2:21">
      <c r="B79" s="17"/>
      <c r="C79" s="17"/>
      <c r="D79" s="17"/>
      <c r="E79" s="18"/>
      <c r="F79" s="44"/>
      <c r="G79" s="17"/>
      <c r="H79" s="17"/>
      <c r="I79" s="17"/>
      <c r="J79" s="17"/>
      <c r="K79" s="17"/>
      <c r="L79" s="17"/>
      <c r="M79" s="17"/>
      <c r="N79" s="17"/>
      <c r="O79" s="17"/>
      <c r="P79" s="17"/>
      <c r="Q79" s="17"/>
      <c r="R79" s="17"/>
      <c r="S79" s="17"/>
      <c r="T79" s="17"/>
      <c r="U79" t="str">
        <f>IF(COUNTA(Table25[[#This Row],[Employee Name]:[13. Skin is intact without open wounds or rashes]])=0,"",COUNTIF(Table25[[#This Row],[1. Checks that sink areas are supplied with soap and paper towels]:[13. Skin is intact without open wounds or rashes]],"NO"))</f>
        <v/>
      </c>
    </row>
    <row r="80" spans="2:21">
      <c r="B80" s="17"/>
      <c r="C80" s="17"/>
      <c r="D80" s="17"/>
      <c r="E80" s="18"/>
      <c r="F80" s="44"/>
      <c r="G80" s="17"/>
      <c r="H80" s="17"/>
      <c r="I80" s="17"/>
      <c r="J80" s="17"/>
      <c r="K80" s="17"/>
      <c r="L80" s="17"/>
      <c r="M80" s="17"/>
      <c r="N80" s="17"/>
      <c r="O80" s="17"/>
      <c r="P80" s="17"/>
      <c r="Q80" s="17"/>
      <c r="R80" s="17"/>
      <c r="S80" s="17"/>
      <c r="T80" s="17"/>
      <c r="U80" t="str">
        <f>IF(COUNTA(Table25[[#This Row],[Employee Name]:[13. Skin is intact without open wounds or rashes]])=0,"",COUNTIF(Table25[[#This Row],[1. Checks that sink areas are supplied with soap and paper towels]:[13. Skin is intact without open wounds or rashes]],"NO"))</f>
        <v/>
      </c>
    </row>
    <row r="81" spans="2:21">
      <c r="B81" s="17"/>
      <c r="C81" s="17"/>
      <c r="D81" s="17"/>
      <c r="E81" s="18"/>
      <c r="F81" s="44"/>
      <c r="G81" s="17"/>
      <c r="H81" s="17"/>
      <c r="I81" s="17"/>
      <c r="J81" s="17"/>
      <c r="K81" s="17"/>
      <c r="L81" s="17"/>
      <c r="M81" s="17"/>
      <c r="N81" s="17"/>
      <c r="O81" s="17"/>
      <c r="P81" s="17"/>
      <c r="Q81" s="17"/>
      <c r="R81" s="17"/>
      <c r="S81" s="17"/>
      <c r="T81" s="17"/>
      <c r="U81" t="str">
        <f>IF(COUNTA(Table25[[#This Row],[Employee Name]:[13. Skin is intact without open wounds or rashes]])=0,"",COUNTIF(Table25[[#This Row],[1. Checks that sink areas are supplied with soap and paper towels]:[13. Skin is intact without open wounds or rashes]],"NO"))</f>
        <v/>
      </c>
    </row>
    <row r="82" spans="2:21">
      <c r="B82" s="17"/>
      <c r="C82" s="17"/>
      <c r="D82" s="17"/>
      <c r="E82" s="18"/>
      <c r="F82" s="44"/>
      <c r="G82" s="17"/>
      <c r="H82" s="17"/>
      <c r="I82" s="17"/>
      <c r="J82" s="17"/>
      <c r="K82" s="17"/>
      <c r="L82" s="17"/>
      <c r="M82" s="17"/>
      <c r="N82" s="17"/>
      <c r="O82" s="17"/>
      <c r="P82" s="17"/>
      <c r="Q82" s="17"/>
      <c r="R82" s="17"/>
      <c r="S82" s="17"/>
      <c r="T82" s="17"/>
      <c r="U82" t="str">
        <f>IF(COUNTA(Table25[[#This Row],[Employee Name]:[13. Skin is intact without open wounds or rashes]])=0,"",COUNTIF(Table25[[#This Row],[1. Checks that sink areas are supplied with soap and paper towels]:[13. Skin is intact without open wounds or rashes]],"NO"))</f>
        <v/>
      </c>
    </row>
    <row r="83" spans="2:21">
      <c r="B83" s="17"/>
      <c r="C83" s="17"/>
      <c r="D83" s="17"/>
      <c r="E83" s="18"/>
      <c r="F83" s="44"/>
      <c r="G83" s="17"/>
      <c r="H83" s="17"/>
      <c r="I83" s="17"/>
      <c r="J83" s="17"/>
      <c r="K83" s="17"/>
      <c r="L83" s="17"/>
      <c r="M83" s="17"/>
      <c r="N83" s="17"/>
      <c r="O83" s="17"/>
      <c r="P83" s="17"/>
      <c r="Q83" s="17"/>
      <c r="R83" s="17"/>
      <c r="S83" s="17"/>
      <c r="T83" s="17"/>
      <c r="U83" t="str">
        <f>IF(COUNTA(Table25[[#This Row],[Employee Name]:[13. Skin is intact without open wounds or rashes]])=0,"",COUNTIF(Table25[[#This Row],[1. Checks that sink areas are supplied with soap and paper towels]:[13. Skin is intact without open wounds or rashes]],"NO"))</f>
        <v/>
      </c>
    </row>
    <row r="84" spans="2:21">
      <c r="B84" s="17"/>
      <c r="C84" s="17"/>
      <c r="D84" s="17"/>
      <c r="E84" s="18"/>
      <c r="F84" s="44"/>
      <c r="G84" s="17"/>
      <c r="H84" s="17"/>
      <c r="I84" s="17"/>
      <c r="J84" s="17"/>
      <c r="K84" s="17"/>
      <c r="L84" s="17"/>
      <c r="M84" s="17"/>
      <c r="N84" s="17"/>
      <c r="O84" s="17"/>
      <c r="P84" s="17"/>
      <c r="Q84" s="17"/>
      <c r="R84" s="17"/>
      <c r="S84" s="17"/>
      <c r="T84" s="17"/>
      <c r="U84" t="str">
        <f>IF(COUNTA(Table25[[#This Row],[Employee Name]:[13. Skin is intact without open wounds or rashes]])=0,"",COUNTIF(Table25[[#This Row],[1. Checks that sink areas are supplied with soap and paper towels]:[13. Skin is intact without open wounds or rashes]],"NO"))</f>
        <v/>
      </c>
    </row>
    <row r="85" spans="2:21">
      <c r="B85" s="17"/>
      <c r="C85" s="17"/>
      <c r="D85" s="17"/>
      <c r="E85" s="18"/>
      <c r="F85" s="44"/>
      <c r="G85" s="17"/>
      <c r="H85" s="17"/>
      <c r="I85" s="17"/>
      <c r="J85" s="17"/>
      <c r="K85" s="17"/>
      <c r="L85" s="17"/>
      <c r="M85" s="17"/>
      <c r="N85" s="17"/>
      <c r="O85" s="17"/>
      <c r="P85" s="17"/>
      <c r="Q85" s="17"/>
      <c r="R85" s="17"/>
      <c r="S85" s="17"/>
      <c r="T85" s="17"/>
      <c r="U85" t="str">
        <f>IF(COUNTA(Table25[[#This Row],[Employee Name]:[13. Skin is intact without open wounds or rashes]])=0,"",COUNTIF(Table25[[#This Row],[1. Checks that sink areas are supplied with soap and paper towels]:[13. Skin is intact without open wounds or rashes]],"NO"))</f>
        <v/>
      </c>
    </row>
    <row r="86" spans="2:21">
      <c r="B86" s="17"/>
      <c r="C86" s="17"/>
      <c r="D86" s="17"/>
      <c r="E86" s="18"/>
      <c r="F86" s="44"/>
      <c r="G86" s="17"/>
      <c r="H86" s="17"/>
      <c r="I86" s="17"/>
      <c r="J86" s="17"/>
      <c r="K86" s="17"/>
      <c r="L86" s="17"/>
      <c r="M86" s="17"/>
      <c r="N86" s="17"/>
      <c r="O86" s="17"/>
      <c r="P86" s="17"/>
      <c r="Q86" s="17"/>
      <c r="R86" s="17"/>
      <c r="S86" s="17"/>
      <c r="T86" s="17"/>
      <c r="U86" t="str">
        <f>IF(COUNTA(Table25[[#This Row],[Employee Name]:[13. Skin is intact without open wounds or rashes]])=0,"",COUNTIF(Table25[[#This Row],[1. Checks that sink areas are supplied with soap and paper towels]:[13. Skin is intact without open wounds or rashes]],"NO"))</f>
        <v/>
      </c>
    </row>
    <row r="87" spans="2:21">
      <c r="B87" s="17"/>
      <c r="C87" s="17"/>
      <c r="D87" s="17"/>
      <c r="E87" s="18"/>
      <c r="F87" s="44"/>
      <c r="G87" s="17"/>
      <c r="H87" s="17"/>
      <c r="I87" s="17"/>
      <c r="J87" s="17"/>
      <c r="K87" s="17"/>
      <c r="L87" s="17"/>
      <c r="M87" s="17"/>
      <c r="N87" s="17"/>
      <c r="O87" s="17"/>
      <c r="P87" s="17"/>
      <c r="Q87" s="17"/>
      <c r="R87" s="17"/>
      <c r="S87" s="17"/>
      <c r="T87" s="17"/>
      <c r="U87" t="str">
        <f>IF(COUNTA(Table25[[#This Row],[Employee Name]:[13. Skin is intact without open wounds or rashes]])=0,"",COUNTIF(Table25[[#This Row],[1. Checks that sink areas are supplied with soap and paper towels]:[13. Skin is intact without open wounds or rashes]],"NO"))</f>
        <v/>
      </c>
    </row>
    <row r="88" spans="2:21">
      <c r="B88" s="17"/>
      <c r="C88" s="17"/>
      <c r="D88" s="17"/>
      <c r="E88" s="18"/>
      <c r="F88" s="44"/>
      <c r="G88" s="17"/>
      <c r="H88" s="17"/>
      <c r="I88" s="17"/>
      <c r="J88" s="17"/>
      <c r="K88" s="17"/>
      <c r="L88" s="17"/>
      <c r="M88" s="17"/>
      <c r="N88" s="17"/>
      <c r="O88" s="17"/>
      <c r="P88" s="17"/>
      <c r="Q88" s="17"/>
      <c r="R88" s="17"/>
      <c r="S88" s="17"/>
      <c r="T88" s="17"/>
      <c r="U88" t="str">
        <f>IF(COUNTA(Table25[[#This Row],[Employee Name]:[13. Skin is intact without open wounds or rashes]])=0,"",COUNTIF(Table25[[#This Row],[1. Checks that sink areas are supplied with soap and paper towels]:[13. Skin is intact without open wounds or rashes]],"NO"))</f>
        <v/>
      </c>
    </row>
    <row r="89" spans="2:21">
      <c r="B89" s="17"/>
      <c r="C89" s="17"/>
      <c r="D89" s="17"/>
      <c r="E89" s="18"/>
      <c r="F89" s="44"/>
      <c r="G89" s="17"/>
      <c r="H89" s="17"/>
      <c r="I89" s="17"/>
      <c r="J89" s="17"/>
      <c r="K89" s="17"/>
      <c r="L89" s="17"/>
      <c r="M89" s="17"/>
      <c r="N89" s="17"/>
      <c r="O89" s="17"/>
      <c r="P89" s="17"/>
      <c r="Q89" s="17"/>
      <c r="R89" s="17"/>
      <c r="S89" s="17"/>
      <c r="T89" s="17"/>
      <c r="U89" t="str">
        <f>IF(COUNTA(Table25[[#This Row],[Employee Name]:[13. Skin is intact without open wounds or rashes]])=0,"",COUNTIF(Table25[[#This Row],[1. Checks that sink areas are supplied with soap and paper towels]:[13. Skin is intact without open wounds or rashes]],"NO"))</f>
        <v/>
      </c>
    </row>
    <row r="90" spans="2:21">
      <c r="B90" s="17"/>
      <c r="C90" s="17"/>
      <c r="D90" s="17"/>
      <c r="E90" s="18"/>
      <c r="F90" s="44"/>
      <c r="G90" s="17"/>
      <c r="H90" s="17"/>
      <c r="I90" s="17"/>
      <c r="J90" s="17"/>
      <c r="K90" s="17"/>
      <c r="L90" s="17"/>
      <c r="M90" s="17"/>
      <c r="N90" s="17"/>
      <c r="O90" s="17"/>
      <c r="P90" s="17"/>
      <c r="Q90" s="17"/>
      <c r="R90" s="17"/>
      <c r="S90" s="17"/>
      <c r="T90" s="17"/>
      <c r="U90" t="str">
        <f>IF(COUNTA(Table25[[#This Row],[Employee Name]:[13. Skin is intact without open wounds or rashes]])=0,"",COUNTIF(Table25[[#This Row],[1. Checks that sink areas are supplied with soap and paper towels]:[13. Skin is intact without open wounds or rashes]],"NO"))</f>
        <v/>
      </c>
    </row>
    <row r="91" spans="2:21">
      <c r="B91" s="17"/>
      <c r="C91" s="17"/>
      <c r="D91" s="17"/>
      <c r="E91" s="18"/>
      <c r="F91" s="44"/>
      <c r="G91" s="17"/>
      <c r="H91" s="17"/>
      <c r="I91" s="17"/>
      <c r="J91" s="17"/>
      <c r="K91" s="17"/>
      <c r="L91" s="17"/>
      <c r="M91" s="17"/>
      <c r="N91" s="17"/>
      <c r="O91" s="17"/>
      <c r="P91" s="17"/>
      <c r="Q91" s="17"/>
      <c r="R91" s="17"/>
      <c r="S91" s="17"/>
      <c r="T91" s="17"/>
      <c r="U91" t="str">
        <f>IF(COUNTA(Table25[[#This Row],[Employee Name]:[13. Skin is intact without open wounds or rashes]])=0,"",COUNTIF(Table25[[#This Row],[1. Checks that sink areas are supplied with soap and paper towels]:[13. Skin is intact without open wounds or rashes]],"NO"))</f>
        <v/>
      </c>
    </row>
    <row r="92" spans="2:21">
      <c r="B92" s="17"/>
      <c r="C92" s="17"/>
      <c r="D92" s="17"/>
      <c r="E92" s="18"/>
      <c r="F92" s="44"/>
      <c r="G92" s="17"/>
      <c r="H92" s="17"/>
      <c r="I92" s="17"/>
      <c r="J92" s="17"/>
      <c r="K92" s="17"/>
      <c r="L92" s="17"/>
      <c r="M92" s="17"/>
      <c r="N92" s="17"/>
      <c r="O92" s="17"/>
      <c r="P92" s="17"/>
      <c r="Q92" s="17"/>
      <c r="R92" s="17"/>
      <c r="S92" s="17"/>
      <c r="T92" s="17"/>
      <c r="U92" t="str">
        <f>IF(COUNTA(Table25[[#This Row],[Employee Name]:[13. Skin is intact without open wounds or rashes]])=0,"",COUNTIF(Table25[[#This Row],[1. Checks that sink areas are supplied with soap and paper towels]:[13. Skin is intact without open wounds or rashes]],"NO"))</f>
        <v/>
      </c>
    </row>
    <row r="93" spans="2:21">
      <c r="B93" s="17"/>
      <c r="C93" s="17"/>
      <c r="D93" s="17"/>
      <c r="E93" s="18"/>
      <c r="F93" s="44"/>
      <c r="G93" s="17"/>
      <c r="H93" s="17"/>
      <c r="I93" s="17"/>
      <c r="J93" s="17"/>
      <c r="K93" s="17"/>
      <c r="L93" s="17"/>
      <c r="M93" s="17"/>
      <c r="N93" s="17"/>
      <c r="O93" s="17"/>
      <c r="P93" s="17"/>
      <c r="Q93" s="17"/>
      <c r="R93" s="17"/>
      <c r="S93" s="17"/>
      <c r="T93" s="17"/>
      <c r="U93" t="str">
        <f>IF(COUNTA(Table25[[#This Row],[Employee Name]:[13. Skin is intact without open wounds or rashes]])=0,"",COUNTIF(Table25[[#This Row],[1. Checks that sink areas are supplied with soap and paper towels]:[13. Skin is intact without open wounds or rashes]],"NO"))</f>
        <v/>
      </c>
    </row>
    <row r="94" spans="2:21">
      <c r="B94" s="17"/>
      <c r="C94" s="17"/>
      <c r="D94" s="17"/>
      <c r="E94" s="18"/>
      <c r="F94" s="44"/>
      <c r="G94" s="17"/>
      <c r="H94" s="17"/>
      <c r="I94" s="17"/>
      <c r="J94" s="17"/>
      <c r="K94" s="17"/>
      <c r="L94" s="17"/>
      <c r="M94" s="17"/>
      <c r="N94" s="17"/>
      <c r="O94" s="17"/>
      <c r="P94" s="17"/>
      <c r="Q94" s="17"/>
      <c r="R94" s="17"/>
      <c r="S94" s="17"/>
      <c r="T94" s="17"/>
      <c r="U94" t="str">
        <f>IF(COUNTA(Table25[[#This Row],[Employee Name]:[13. Skin is intact without open wounds or rashes]])=0,"",COUNTIF(Table25[[#This Row],[1. Checks that sink areas are supplied with soap and paper towels]:[13. Skin is intact without open wounds or rashes]],"NO"))</f>
        <v/>
      </c>
    </row>
    <row r="95" spans="2:21">
      <c r="B95" s="17"/>
      <c r="C95" s="17"/>
      <c r="D95" s="17"/>
      <c r="E95" s="18"/>
      <c r="F95" s="44"/>
      <c r="G95" s="17"/>
      <c r="H95" s="17"/>
      <c r="I95" s="17"/>
      <c r="J95" s="17"/>
      <c r="K95" s="17"/>
      <c r="L95" s="17"/>
      <c r="M95" s="17"/>
      <c r="N95" s="17"/>
      <c r="O95" s="17"/>
      <c r="P95" s="17"/>
      <c r="Q95" s="17"/>
      <c r="R95" s="17"/>
      <c r="S95" s="17"/>
      <c r="T95" s="17"/>
      <c r="U95" t="str">
        <f>IF(COUNTA(Table25[[#This Row],[Employee Name]:[13. Skin is intact without open wounds or rashes]])=0,"",COUNTIF(Table25[[#This Row],[1. Checks that sink areas are supplied with soap and paper towels]:[13. Skin is intact without open wounds or rashes]],"NO"))</f>
        <v/>
      </c>
    </row>
    <row r="96" spans="2:21">
      <c r="B96" s="17"/>
      <c r="C96" s="17"/>
      <c r="D96" s="17"/>
      <c r="E96" s="18"/>
      <c r="F96" s="44"/>
      <c r="G96" s="17"/>
      <c r="H96" s="17"/>
      <c r="I96" s="17"/>
      <c r="J96" s="17"/>
      <c r="K96" s="17"/>
      <c r="L96" s="17"/>
      <c r="M96" s="17"/>
      <c r="N96" s="17"/>
      <c r="O96" s="17"/>
      <c r="P96" s="17"/>
      <c r="Q96" s="17"/>
      <c r="R96" s="17"/>
      <c r="S96" s="17"/>
      <c r="T96" s="17"/>
      <c r="U96" t="str">
        <f>IF(COUNTA(Table25[[#This Row],[Employee Name]:[13. Skin is intact without open wounds or rashes]])=0,"",COUNTIF(Table25[[#This Row],[1. Checks that sink areas are supplied with soap and paper towels]:[13. Skin is intact without open wounds or rashes]],"NO"))</f>
        <v/>
      </c>
    </row>
    <row r="97" spans="2:21">
      <c r="B97" s="17"/>
      <c r="C97" s="17"/>
      <c r="D97" s="17"/>
      <c r="E97" s="18"/>
      <c r="F97" s="44"/>
      <c r="G97" s="17"/>
      <c r="H97" s="17"/>
      <c r="I97" s="17"/>
      <c r="J97" s="17"/>
      <c r="K97" s="17"/>
      <c r="L97" s="17"/>
      <c r="M97" s="17"/>
      <c r="N97" s="17"/>
      <c r="O97" s="17"/>
      <c r="P97" s="17"/>
      <c r="Q97" s="17"/>
      <c r="R97" s="17"/>
      <c r="S97" s="17"/>
      <c r="T97" s="17"/>
      <c r="U97" t="str">
        <f>IF(COUNTA(Table25[[#This Row],[Employee Name]:[13. Skin is intact without open wounds or rashes]])=0,"",COUNTIF(Table25[[#This Row],[1. Checks that sink areas are supplied with soap and paper towels]:[13. Skin is intact without open wounds or rashes]],"NO"))</f>
        <v/>
      </c>
    </row>
    <row r="98" spans="2:21">
      <c r="B98" s="17"/>
      <c r="C98" s="17"/>
      <c r="D98" s="17"/>
      <c r="E98" s="18"/>
      <c r="F98" s="44"/>
      <c r="G98" s="17"/>
      <c r="H98" s="17"/>
      <c r="I98" s="17"/>
      <c r="J98" s="17"/>
      <c r="K98" s="17"/>
      <c r="L98" s="17"/>
      <c r="M98" s="17"/>
      <c r="N98" s="17"/>
      <c r="O98" s="17"/>
      <c r="P98" s="17"/>
      <c r="Q98" s="17"/>
      <c r="R98" s="17"/>
      <c r="S98" s="17"/>
      <c r="T98" s="17"/>
      <c r="U98" t="str">
        <f>IF(COUNTA(Table25[[#This Row],[Employee Name]:[13. Skin is intact without open wounds or rashes]])=0,"",COUNTIF(Table25[[#This Row],[1. Checks that sink areas are supplied with soap and paper towels]:[13. Skin is intact without open wounds or rashes]],"NO"))</f>
        <v/>
      </c>
    </row>
    <row r="99" spans="2:21">
      <c r="B99" s="17"/>
      <c r="C99" s="17"/>
      <c r="D99" s="17"/>
      <c r="E99" s="18"/>
      <c r="F99" s="44"/>
      <c r="G99" s="17"/>
      <c r="H99" s="17"/>
      <c r="I99" s="17"/>
      <c r="J99" s="17"/>
      <c r="K99" s="17"/>
      <c r="L99" s="17"/>
      <c r="M99" s="17"/>
      <c r="N99" s="17"/>
      <c r="O99" s="17"/>
      <c r="P99" s="17"/>
      <c r="Q99" s="17"/>
      <c r="R99" s="17"/>
      <c r="S99" s="17"/>
      <c r="T99" s="17"/>
      <c r="U99" t="str">
        <f>IF(COUNTA(Table25[[#This Row],[Employee Name]:[13. Skin is intact without open wounds or rashes]])=0,"",COUNTIF(Table25[[#This Row],[1. Checks that sink areas are supplied with soap and paper towels]:[13. Skin is intact without open wounds or rashes]],"NO"))</f>
        <v/>
      </c>
    </row>
    <row r="100" spans="2:21">
      <c r="B100" s="17"/>
      <c r="C100" s="17"/>
      <c r="D100" s="17"/>
      <c r="E100" s="18"/>
      <c r="F100" s="44"/>
      <c r="G100" s="17"/>
      <c r="H100" s="17"/>
      <c r="I100" s="17"/>
      <c r="J100" s="17"/>
      <c r="K100" s="17"/>
      <c r="L100" s="17"/>
      <c r="M100" s="17"/>
      <c r="N100" s="17"/>
      <c r="O100" s="17"/>
      <c r="P100" s="17"/>
      <c r="Q100" s="17"/>
      <c r="R100" s="17"/>
      <c r="S100" s="17"/>
      <c r="T100" s="17"/>
      <c r="U100" t="str">
        <f>IF(COUNTA(Table25[[#This Row],[Employee Name]:[13. Skin is intact without open wounds or rashes]])=0,"",COUNTIF(Table25[[#This Row],[1. Checks that sink areas are supplied with soap and paper towels]:[13. Skin is intact without open wounds or rashes]],"NO"))</f>
        <v/>
      </c>
    </row>
    <row r="101" spans="2:21">
      <c r="B101" s="17"/>
      <c r="C101" s="17"/>
      <c r="D101" s="17"/>
      <c r="E101" s="18"/>
      <c r="F101" s="44"/>
      <c r="G101" s="17"/>
      <c r="H101" s="17"/>
      <c r="I101" s="17"/>
      <c r="J101" s="17"/>
      <c r="K101" s="17"/>
      <c r="L101" s="17"/>
      <c r="M101" s="17"/>
      <c r="N101" s="17"/>
      <c r="O101" s="17"/>
      <c r="P101" s="17"/>
      <c r="Q101" s="17"/>
      <c r="R101" s="17"/>
      <c r="S101" s="17"/>
      <c r="T101" s="17"/>
      <c r="U101" t="str">
        <f>IF(COUNTA(Table25[[#This Row],[Employee Name]:[13. Skin is intact without open wounds or rashes]])=0,"",COUNTIF(Table25[[#This Row],[1. Checks that sink areas are supplied with soap and paper towels]:[13. Skin is intact without open wounds or rashes]],"NO"))</f>
        <v/>
      </c>
    </row>
    <row r="102" spans="2:21">
      <c r="B102" s="17"/>
      <c r="C102" s="17"/>
      <c r="D102" s="17"/>
      <c r="E102" s="18"/>
      <c r="F102" s="44"/>
      <c r="G102" s="17"/>
      <c r="H102" s="17"/>
      <c r="I102" s="17"/>
      <c r="J102" s="17"/>
      <c r="K102" s="17"/>
      <c r="L102" s="17"/>
      <c r="M102" s="17"/>
      <c r="N102" s="17"/>
      <c r="O102" s="17"/>
      <c r="P102" s="17"/>
      <c r="Q102" s="17"/>
      <c r="R102" s="17"/>
      <c r="S102" s="17"/>
      <c r="T102" s="17"/>
      <c r="U102" t="str">
        <f>IF(COUNTA(Table25[[#This Row],[Employee Name]:[13. Skin is intact without open wounds or rashes]])=0,"",COUNTIF(Table25[[#This Row],[1. Checks that sink areas are supplied with soap and paper towels]:[13. Skin is intact without open wounds or rashes]],"NO"))</f>
        <v/>
      </c>
    </row>
    <row r="103" spans="2:21">
      <c r="B103" s="17"/>
      <c r="C103" s="17"/>
      <c r="D103" s="17"/>
      <c r="E103" s="18"/>
      <c r="F103" s="44"/>
      <c r="G103" s="17"/>
      <c r="H103" s="17"/>
      <c r="I103" s="17"/>
      <c r="J103" s="17"/>
      <c r="K103" s="17"/>
      <c r="L103" s="17"/>
      <c r="M103" s="17"/>
      <c r="N103" s="17"/>
      <c r="O103" s="17"/>
      <c r="P103" s="17"/>
      <c r="Q103" s="17"/>
      <c r="R103" s="17"/>
      <c r="S103" s="17"/>
      <c r="T103" s="17"/>
      <c r="U103" t="str">
        <f>IF(COUNTA(Table25[[#This Row],[Employee Name]:[13. Skin is intact without open wounds or rashes]])=0,"",COUNTIF(Table25[[#This Row],[1. Checks that sink areas are supplied with soap and paper towels]:[13. Skin is intact without open wounds or rashes]],"NO"))</f>
        <v/>
      </c>
    </row>
    <row r="104" spans="2:21">
      <c r="B104" s="17"/>
      <c r="C104" s="17"/>
      <c r="D104" s="17"/>
      <c r="E104" s="18"/>
      <c r="F104" s="44"/>
      <c r="G104" s="17"/>
      <c r="H104" s="17"/>
      <c r="I104" s="17"/>
      <c r="J104" s="17"/>
      <c r="K104" s="17"/>
      <c r="L104" s="17"/>
      <c r="M104" s="17"/>
      <c r="N104" s="17"/>
      <c r="O104" s="17"/>
      <c r="P104" s="17"/>
      <c r="Q104" s="17"/>
      <c r="R104" s="17"/>
      <c r="S104" s="17"/>
      <c r="T104" s="17"/>
      <c r="U104" t="str">
        <f>IF(COUNTA(Table25[[#This Row],[Employee Name]:[13. Skin is intact without open wounds or rashes]])=0,"",COUNTIF(Table25[[#This Row],[1. Checks that sink areas are supplied with soap and paper towels]:[13. Skin is intact without open wounds or rashes]],"NO"))</f>
        <v/>
      </c>
    </row>
    <row r="105" spans="2:21">
      <c r="B105" s="17"/>
      <c r="C105" s="17"/>
      <c r="D105" s="17"/>
      <c r="E105" s="18"/>
      <c r="F105" s="44"/>
      <c r="G105" s="17"/>
      <c r="H105" s="17"/>
      <c r="I105" s="17"/>
      <c r="J105" s="17"/>
      <c r="K105" s="17"/>
      <c r="L105" s="17"/>
      <c r="M105" s="17"/>
      <c r="N105" s="17"/>
      <c r="O105" s="17"/>
      <c r="P105" s="17"/>
      <c r="Q105" s="17"/>
      <c r="R105" s="17"/>
      <c r="S105" s="17"/>
      <c r="T105" s="17"/>
      <c r="U105" t="str">
        <f>IF(COUNTA(Table25[[#This Row],[Employee Name]:[13. Skin is intact without open wounds or rashes]])=0,"",COUNTIF(Table25[[#This Row],[1. Checks that sink areas are supplied with soap and paper towels]:[13. Skin is intact without open wounds or rashes]],"NO"))</f>
        <v/>
      </c>
    </row>
    <row r="106" spans="2:21">
      <c r="B106" s="17"/>
      <c r="C106" s="17"/>
      <c r="D106" s="17"/>
      <c r="E106" s="18"/>
      <c r="F106" s="44"/>
      <c r="G106" s="17"/>
      <c r="H106" s="17"/>
      <c r="I106" s="17"/>
      <c r="J106" s="17"/>
      <c r="K106" s="17"/>
      <c r="L106" s="17"/>
      <c r="M106" s="17"/>
      <c r="N106" s="17"/>
      <c r="O106" s="17"/>
      <c r="P106" s="17"/>
      <c r="Q106" s="17"/>
      <c r="R106" s="17"/>
      <c r="S106" s="17"/>
      <c r="T106" s="17"/>
      <c r="U106" t="str">
        <f>IF(COUNTA(Table25[[#This Row],[Employee Name]:[13. Skin is intact without open wounds or rashes]])=0,"",COUNTIF(Table25[[#This Row],[1. Checks that sink areas are supplied with soap and paper towels]:[13. Skin is intact without open wounds or rashes]],"NO"))</f>
        <v/>
      </c>
    </row>
    <row r="107" spans="2:21">
      <c r="B107" s="17"/>
      <c r="C107" s="17"/>
      <c r="D107" s="17"/>
      <c r="E107" s="18"/>
      <c r="F107" s="44"/>
      <c r="G107" s="17"/>
      <c r="H107" s="17"/>
      <c r="I107" s="17"/>
      <c r="J107" s="17"/>
      <c r="K107" s="17"/>
      <c r="L107" s="17"/>
      <c r="M107" s="17"/>
      <c r="N107" s="17"/>
      <c r="O107" s="17"/>
      <c r="P107" s="17"/>
      <c r="Q107" s="17"/>
      <c r="R107" s="17"/>
      <c r="S107" s="17"/>
      <c r="T107" s="17"/>
      <c r="U107" t="str">
        <f>IF(COUNTA(Table25[[#This Row],[Employee Name]:[13. Skin is intact without open wounds or rashes]])=0,"",COUNTIF(Table25[[#This Row],[1. Checks that sink areas are supplied with soap and paper towels]:[13. Skin is intact without open wounds or rashes]],"NO"))</f>
        <v/>
      </c>
    </row>
    <row r="108" spans="2:21">
      <c r="B108" s="17"/>
      <c r="C108" s="17"/>
      <c r="D108" s="17"/>
      <c r="E108" s="18"/>
      <c r="F108" s="44"/>
      <c r="G108" s="17"/>
      <c r="H108" s="17"/>
      <c r="I108" s="17"/>
      <c r="J108" s="17"/>
      <c r="K108" s="17"/>
      <c r="L108" s="17"/>
      <c r="M108" s="17"/>
      <c r="N108" s="17"/>
      <c r="O108" s="17"/>
      <c r="P108" s="17"/>
      <c r="Q108" s="17"/>
      <c r="R108" s="17"/>
      <c r="S108" s="17"/>
      <c r="T108" s="17"/>
      <c r="U108" t="str">
        <f>IF(COUNTA(Table25[[#This Row],[Employee Name]:[13. Skin is intact without open wounds or rashes]])=0,"",COUNTIF(Table25[[#This Row],[1. Checks that sink areas are supplied with soap and paper towels]:[13. Skin is intact without open wounds or rashes]],"NO"))</f>
        <v/>
      </c>
    </row>
    <row r="109" spans="2:21">
      <c r="B109" s="17"/>
      <c r="C109" s="17"/>
      <c r="D109" s="17"/>
      <c r="E109" s="18"/>
      <c r="F109" s="44"/>
      <c r="G109" s="17"/>
      <c r="H109" s="17"/>
      <c r="I109" s="17"/>
      <c r="J109" s="17"/>
      <c r="K109" s="17"/>
      <c r="L109" s="17"/>
      <c r="M109" s="17"/>
      <c r="N109" s="17"/>
      <c r="O109" s="17"/>
      <c r="P109" s="17"/>
      <c r="Q109" s="17"/>
      <c r="R109" s="17"/>
      <c r="S109" s="17"/>
      <c r="T109" s="17"/>
      <c r="U109" t="str">
        <f>IF(COUNTA(Table25[[#This Row],[Employee Name]:[13. Skin is intact without open wounds or rashes]])=0,"",COUNTIF(Table25[[#This Row],[1. Checks that sink areas are supplied with soap and paper towels]:[13. Skin is intact without open wounds or rashes]],"NO"))</f>
        <v/>
      </c>
    </row>
    <row r="110" spans="2:21">
      <c r="B110" s="17"/>
      <c r="C110" s="17"/>
      <c r="D110" s="17"/>
      <c r="E110" s="18"/>
      <c r="F110" s="44"/>
      <c r="G110" s="17"/>
      <c r="H110" s="17"/>
      <c r="I110" s="17"/>
      <c r="J110" s="17"/>
      <c r="K110" s="17"/>
      <c r="L110" s="17"/>
      <c r="M110" s="17"/>
      <c r="N110" s="17"/>
      <c r="O110" s="17"/>
      <c r="P110" s="17"/>
      <c r="Q110" s="17"/>
      <c r="R110" s="17"/>
      <c r="S110" s="17"/>
      <c r="T110" s="17"/>
      <c r="U110" t="str">
        <f>IF(COUNTA(Table25[[#This Row],[Employee Name]:[13. Skin is intact without open wounds or rashes]])=0,"",COUNTIF(Table25[[#This Row],[1. Checks that sink areas are supplied with soap and paper towels]:[13. Skin is intact without open wounds or rashes]],"NO"))</f>
        <v/>
      </c>
    </row>
    <row r="111" spans="2:21">
      <c r="B111" s="17"/>
      <c r="C111" s="17"/>
      <c r="D111" s="17"/>
      <c r="E111" s="18"/>
      <c r="F111" s="44"/>
      <c r="G111" s="17"/>
      <c r="H111" s="17"/>
      <c r="I111" s="17"/>
      <c r="J111" s="17"/>
      <c r="K111" s="17"/>
      <c r="L111" s="17"/>
      <c r="M111" s="17"/>
      <c r="N111" s="17"/>
      <c r="O111" s="17"/>
      <c r="P111" s="17"/>
      <c r="Q111" s="17"/>
      <c r="R111" s="17"/>
      <c r="S111" s="17"/>
      <c r="T111" s="17"/>
      <c r="U111" t="str">
        <f>IF(COUNTA(Table25[[#This Row],[Employee Name]:[13. Skin is intact without open wounds or rashes]])=0,"",COUNTIF(Table25[[#This Row],[1. Checks that sink areas are supplied with soap and paper towels]:[13. Skin is intact without open wounds or rashes]],"NO"))</f>
        <v/>
      </c>
    </row>
    <row r="112" spans="2:21">
      <c r="B112" s="17"/>
      <c r="C112" s="17"/>
      <c r="D112" s="17"/>
      <c r="E112" s="18"/>
      <c r="F112" s="44"/>
      <c r="G112" s="17"/>
      <c r="H112" s="17"/>
      <c r="I112" s="17"/>
      <c r="J112" s="17"/>
      <c r="K112" s="17"/>
      <c r="L112" s="17"/>
      <c r="M112" s="17"/>
      <c r="N112" s="17"/>
      <c r="O112" s="17"/>
      <c r="P112" s="17"/>
      <c r="Q112" s="17"/>
      <c r="R112" s="17"/>
      <c r="S112" s="17"/>
      <c r="T112" s="17"/>
      <c r="U112" t="str">
        <f>IF(COUNTA(Table25[[#This Row],[Employee Name]:[13. Skin is intact without open wounds or rashes]])=0,"",COUNTIF(Table25[[#This Row],[1. Checks that sink areas are supplied with soap and paper towels]:[13. Skin is intact without open wounds or rashes]],"NO"))</f>
        <v/>
      </c>
    </row>
    <row r="113" spans="2:21">
      <c r="B113" s="17"/>
      <c r="C113" s="17"/>
      <c r="D113" s="17"/>
      <c r="E113" s="18"/>
      <c r="F113" s="44"/>
      <c r="G113" s="17"/>
      <c r="H113" s="17"/>
      <c r="I113" s="17"/>
      <c r="J113" s="17"/>
      <c r="K113" s="17"/>
      <c r="L113" s="17"/>
      <c r="M113" s="17"/>
      <c r="N113" s="17"/>
      <c r="O113" s="17"/>
      <c r="P113" s="17"/>
      <c r="Q113" s="17"/>
      <c r="R113" s="17"/>
      <c r="S113" s="17"/>
      <c r="T113" s="17"/>
      <c r="U113" t="str">
        <f>IF(COUNTA(Table25[[#This Row],[Employee Name]:[13. Skin is intact without open wounds or rashes]])=0,"",COUNTIF(Table25[[#This Row],[1. Checks that sink areas are supplied with soap and paper towels]:[13. Skin is intact without open wounds or rashes]],"NO"))</f>
        <v/>
      </c>
    </row>
    <row r="114" spans="2:21">
      <c r="B114" s="17"/>
      <c r="C114" s="17"/>
      <c r="D114" s="17"/>
      <c r="E114" s="18"/>
      <c r="F114" s="44"/>
      <c r="G114" s="17"/>
      <c r="H114" s="17"/>
      <c r="I114" s="17"/>
      <c r="J114" s="17"/>
      <c r="K114" s="17"/>
      <c r="L114" s="17"/>
      <c r="M114" s="17"/>
      <c r="N114" s="17"/>
      <c r="O114" s="17"/>
      <c r="P114" s="17"/>
      <c r="Q114" s="17"/>
      <c r="R114" s="17"/>
      <c r="S114" s="17"/>
      <c r="T114" s="17"/>
      <c r="U114" t="str">
        <f>IF(COUNTA(Table25[[#This Row],[Employee Name]:[13. Skin is intact without open wounds or rashes]])=0,"",COUNTIF(Table25[[#This Row],[1. Checks that sink areas are supplied with soap and paper towels]:[13. Skin is intact without open wounds or rashes]],"NO"))</f>
        <v/>
      </c>
    </row>
    <row r="115" spans="2:21">
      <c r="B115" s="17"/>
      <c r="C115" s="17"/>
      <c r="D115" s="17"/>
      <c r="E115" s="18"/>
      <c r="F115" s="44"/>
      <c r="G115" s="17"/>
      <c r="H115" s="17"/>
      <c r="I115" s="17"/>
      <c r="J115" s="17"/>
      <c r="K115" s="17"/>
      <c r="L115" s="17"/>
      <c r="M115" s="17"/>
      <c r="N115" s="17"/>
      <c r="O115" s="17"/>
      <c r="P115" s="17"/>
      <c r="Q115" s="17"/>
      <c r="R115" s="17"/>
      <c r="S115" s="17"/>
      <c r="T115" s="17"/>
      <c r="U115" t="str">
        <f>IF(COUNTA(Table25[[#This Row],[Employee Name]:[13. Skin is intact without open wounds or rashes]])=0,"",COUNTIF(Table25[[#This Row],[1. Checks that sink areas are supplied with soap and paper towels]:[13. Skin is intact without open wounds or rashes]],"NO"))</f>
        <v/>
      </c>
    </row>
    <row r="116" spans="2:21">
      <c r="B116" s="17"/>
      <c r="C116" s="17"/>
      <c r="D116" s="17"/>
      <c r="E116" s="18"/>
      <c r="F116" s="44"/>
      <c r="G116" s="17"/>
      <c r="H116" s="17"/>
      <c r="I116" s="17"/>
      <c r="J116" s="17"/>
      <c r="K116" s="17"/>
      <c r="L116" s="17"/>
      <c r="M116" s="17"/>
      <c r="N116" s="17"/>
      <c r="O116" s="17"/>
      <c r="P116" s="17"/>
      <c r="Q116" s="17"/>
      <c r="R116" s="17"/>
      <c r="S116" s="17"/>
      <c r="T116" s="17"/>
      <c r="U116" t="str">
        <f>IF(COUNTA(Table25[[#This Row],[Employee Name]:[13. Skin is intact without open wounds or rashes]])=0,"",COUNTIF(Table25[[#This Row],[1. Checks that sink areas are supplied with soap and paper towels]:[13. Skin is intact without open wounds or rashes]],"NO"))</f>
        <v/>
      </c>
    </row>
    <row r="117" spans="2:21">
      <c r="B117" s="17"/>
      <c r="C117" s="17"/>
      <c r="D117" s="17"/>
      <c r="E117" s="18"/>
      <c r="F117" s="44"/>
      <c r="G117" s="17"/>
      <c r="H117" s="17"/>
      <c r="I117" s="17"/>
      <c r="J117" s="17"/>
      <c r="K117" s="17"/>
      <c r="L117" s="17"/>
      <c r="M117" s="17"/>
      <c r="N117" s="17"/>
      <c r="O117" s="17"/>
      <c r="P117" s="17"/>
      <c r="Q117" s="17"/>
      <c r="R117" s="17"/>
      <c r="S117" s="17"/>
      <c r="T117" s="17"/>
      <c r="U117" t="str">
        <f>IF(COUNTA(Table25[[#This Row],[Employee Name]:[13. Skin is intact without open wounds or rashes]])=0,"",COUNTIF(Table25[[#This Row],[1. Checks that sink areas are supplied with soap and paper towels]:[13. Skin is intact without open wounds or rashes]],"NO"))</f>
        <v/>
      </c>
    </row>
    <row r="118" spans="2:21">
      <c r="B118" s="17"/>
      <c r="C118" s="17"/>
      <c r="D118" s="17"/>
      <c r="E118" s="18"/>
      <c r="F118" s="44"/>
      <c r="G118" s="17"/>
      <c r="H118" s="17"/>
      <c r="I118" s="17"/>
      <c r="J118" s="17"/>
      <c r="K118" s="17"/>
      <c r="L118" s="17"/>
      <c r="M118" s="17"/>
      <c r="N118" s="17"/>
      <c r="O118" s="17"/>
      <c r="P118" s="17"/>
      <c r="Q118" s="17"/>
      <c r="R118" s="17"/>
      <c r="S118" s="17"/>
      <c r="T118" s="17"/>
      <c r="U118" t="str">
        <f>IF(COUNTA(Table25[[#This Row],[Employee Name]:[13. Skin is intact without open wounds or rashes]])=0,"",COUNTIF(Table25[[#This Row],[1. Checks that sink areas are supplied with soap and paper towels]:[13. Skin is intact without open wounds or rashes]],"NO"))</f>
        <v/>
      </c>
    </row>
    <row r="119" spans="2:21">
      <c r="B119" s="17"/>
      <c r="C119" s="17"/>
      <c r="D119" s="17"/>
      <c r="E119" s="18"/>
      <c r="F119" s="44"/>
      <c r="G119" s="17"/>
      <c r="H119" s="17"/>
      <c r="I119" s="17"/>
      <c r="J119" s="17"/>
      <c r="K119" s="17"/>
      <c r="L119" s="17"/>
      <c r="M119" s="17"/>
      <c r="N119" s="17"/>
      <c r="O119" s="17"/>
      <c r="P119" s="17"/>
      <c r="Q119" s="17"/>
      <c r="R119" s="17"/>
      <c r="S119" s="17"/>
      <c r="T119" s="17"/>
      <c r="U119" t="str">
        <f>IF(COUNTA(Table25[[#This Row],[Employee Name]:[13. Skin is intact without open wounds or rashes]])=0,"",COUNTIF(Table25[[#This Row],[1. Checks that sink areas are supplied with soap and paper towels]:[13. Skin is intact without open wounds or rashes]],"NO"))</f>
        <v/>
      </c>
    </row>
    <row r="120" spans="2:21">
      <c r="B120" s="17"/>
      <c r="C120" s="17"/>
      <c r="D120" s="17"/>
      <c r="E120" s="18"/>
      <c r="F120" s="44"/>
      <c r="G120" s="17"/>
      <c r="H120" s="17"/>
      <c r="I120" s="17"/>
      <c r="J120" s="17"/>
      <c r="K120" s="17"/>
      <c r="L120" s="17"/>
      <c r="M120" s="17"/>
      <c r="N120" s="17"/>
      <c r="O120" s="17"/>
      <c r="P120" s="17"/>
      <c r="Q120" s="17"/>
      <c r="R120" s="17"/>
      <c r="S120" s="17"/>
      <c r="T120" s="17"/>
      <c r="U120" t="str">
        <f>IF(COUNTA(Table25[[#This Row],[Employee Name]:[13. Skin is intact without open wounds or rashes]])=0,"",COUNTIF(Table25[[#This Row],[1. Checks that sink areas are supplied with soap and paper towels]:[13. Skin is intact without open wounds or rashes]],"NO"))</f>
        <v/>
      </c>
    </row>
    <row r="121" spans="2:21">
      <c r="B121" s="17"/>
      <c r="C121" s="17"/>
      <c r="D121" s="17"/>
      <c r="E121" s="18"/>
      <c r="F121" s="44"/>
      <c r="G121" s="17"/>
      <c r="H121" s="17"/>
      <c r="I121" s="17"/>
      <c r="J121" s="17"/>
      <c r="K121" s="17"/>
      <c r="L121" s="17"/>
      <c r="M121" s="17"/>
      <c r="N121" s="17"/>
      <c r="O121" s="17"/>
      <c r="P121" s="17"/>
      <c r="Q121" s="17"/>
      <c r="R121" s="17"/>
      <c r="S121" s="17"/>
      <c r="T121" s="17"/>
      <c r="U121" t="str">
        <f>IF(COUNTA(Table25[[#This Row],[Employee Name]:[13. Skin is intact without open wounds or rashes]])=0,"",COUNTIF(Table25[[#This Row],[1. Checks that sink areas are supplied with soap and paper towels]:[13. Skin is intact without open wounds or rashes]],"NO"))</f>
        <v/>
      </c>
    </row>
    <row r="122" spans="2:21">
      <c r="B122" s="17"/>
      <c r="C122" s="17"/>
      <c r="D122" s="17"/>
      <c r="E122" s="18"/>
      <c r="F122" s="44"/>
      <c r="G122" s="17"/>
      <c r="H122" s="17"/>
      <c r="I122" s="17"/>
      <c r="J122" s="17"/>
      <c r="K122" s="17"/>
      <c r="L122" s="17"/>
      <c r="M122" s="17"/>
      <c r="N122" s="17"/>
      <c r="O122" s="17"/>
      <c r="P122" s="17"/>
      <c r="Q122" s="17"/>
      <c r="R122" s="17"/>
      <c r="S122" s="17"/>
      <c r="T122" s="17"/>
      <c r="U122" t="str">
        <f>IF(COUNTA(Table25[[#This Row],[Employee Name]:[13. Skin is intact without open wounds or rashes]])=0,"",COUNTIF(Table25[[#This Row],[1. Checks that sink areas are supplied with soap and paper towels]:[13. Skin is intact without open wounds or rashes]],"NO"))</f>
        <v/>
      </c>
    </row>
    <row r="123" spans="2:21">
      <c r="B123" s="17"/>
      <c r="C123" s="17"/>
      <c r="D123" s="17"/>
      <c r="E123" s="18"/>
      <c r="F123" s="44"/>
      <c r="G123" s="17"/>
      <c r="H123" s="17"/>
      <c r="I123" s="17"/>
      <c r="J123" s="17"/>
      <c r="K123" s="17"/>
      <c r="L123" s="17"/>
      <c r="M123" s="17"/>
      <c r="N123" s="17"/>
      <c r="O123" s="17"/>
      <c r="P123" s="17"/>
      <c r="Q123" s="17"/>
      <c r="R123" s="17"/>
      <c r="S123" s="17"/>
      <c r="T123" s="17"/>
      <c r="U123" t="str">
        <f>IF(COUNTA(Table25[[#This Row],[Employee Name]:[13. Skin is intact without open wounds or rashes]])=0,"",COUNTIF(Table25[[#This Row],[1. Checks that sink areas are supplied with soap and paper towels]:[13. Skin is intact without open wounds or rashes]],"NO"))</f>
        <v/>
      </c>
    </row>
    <row r="124" spans="2:21">
      <c r="B124" s="17"/>
      <c r="C124" s="17"/>
      <c r="D124" s="17"/>
      <c r="E124" s="18"/>
      <c r="F124" s="44"/>
      <c r="G124" s="17"/>
      <c r="H124" s="17"/>
      <c r="I124" s="17"/>
      <c r="J124" s="17"/>
      <c r="K124" s="17"/>
      <c r="L124" s="17"/>
      <c r="M124" s="17"/>
      <c r="N124" s="17"/>
      <c r="O124" s="17"/>
      <c r="P124" s="17"/>
      <c r="Q124" s="17"/>
      <c r="R124" s="17"/>
      <c r="S124" s="17"/>
      <c r="T124" s="17"/>
      <c r="U124" t="str">
        <f>IF(COUNTA(Table25[[#This Row],[Employee Name]:[13. Skin is intact without open wounds or rashes]])=0,"",COUNTIF(Table25[[#This Row],[1. Checks that sink areas are supplied with soap and paper towels]:[13. Skin is intact without open wounds or rashes]],"NO"))</f>
        <v/>
      </c>
    </row>
    <row r="125" spans="2:21">
      <c r="B125" s="17"/>
      <c r="C125" s="17"/>
      <c r="D125" s="17"/>
      <c r="E125" s="18"/>
      <c r="F125" s="44"/>
      <c r="G125" s="17"/>
      <c r="H125" s="17"/>
      <c r="I125" s="17"/>
      <c r="J125" s="17"/>
      <c r="K125" s="17"/>
      <c r="L125" s="17"/>
      <c r="M125" s="17"/>
      <c r="N125" s="17"/>
      <c r="O125" s="17"/>
      <c r="P125" s="17"/>
      <c r="Q125" s="17"/>
      <c r="R125" s="17"/>
      <c r="S125" s="17"/>
      <c r="T125" s="17"/>
      <c r="U125" t="str">
        <f>IF(COUNTA(Table25[[#This Row],[Employee Name]:[13. Skin is intact without open wounds or rashes]])=0,"",COUNTIF(Table25[[#This Row],[1. Checks that sink areas are supplied with soap and paper towels]:[13. Skin is intact without open wounds or rashes]],"NO"))</f>
        <v/>
      </c>
    </row>
    <row r="126" spans="2:21">
      <c r="B126" s="17"/>
      <c r="C126" s="17"/>
      <c r="D126" s="17"/>
      <c r="E126" s="18"/>
      <c r="F126" s="44"/>
      <c r="G126" s="17"/>
      <c r="H126" s="17"/>
      <c r="I126" s="17"/>
      <c r="J126" s="17"/>
      <c r="K126" s="17"/>
      <c r="L126" s="17"/>
      <c r="M126" s="17"/>
      <c r="N126" s="17"/>
      <c r="O126" s="17"/>
      <c r="P126" s="17"/>
      <c r="Q126" s="17"/>
      <c r="R126" s="17"/>
      <c r="S126" s="17"/>
      <c r="T126" s="17"/>
      <c r="U126" t="str">
        <f>IF(COUNTA(Table25[[#This Row],[Employee Name]:[13. Skin is intact without open wounds or rashes]])=0,"",COUNTIF(Table25[[#This Row],[1. Checks that sink areas are supplied with soap and paper towels]:[13. Skin is intact without open wounds or rashes]],"NO"))</f>
        <v/>
      </c>
    </row>
    <row r="127" spans="2:21">
      <c r="B127" s="17"/>
      <c r="C127" s="17"/>
      <c r="D127" s="17"/>
      <c r="E127" s="18"/>
      <c r="F127" s="44"/>
      <c r="G127" s="17"/>
      <c r="H127" s="17"/>
      <c r="I127" s="17"/>
      <c r="J127" s="17"/>
      <c r="K127" s="17"/>
      <c r="L127" s="17"/>
      <c r="M127" s="17"/>
      <c r="N127" s="17"/>
      <c r="O127" s="17"/>
      <c r="P127" s="17"/>
      <c r="Q127" s="17"/>
      <c r="R127" s="17"/>
      <c r="S127" s="17"/>
      <c r="T127" s="17"/>
      <c r="U127" t="str">
        <f>IF(COUNTA(Table25[[#This Row],[Employee Name]:[13. Skin is intact without open wounds or rashes]])=0,"",COUNTIF(Table25[[#This Row],[1. Checks that sink areas are supplied with soap and paper towels]:[13. Skin is intact without open wounds or rashes]],"NO"))</f>
        <v/>
      </c>
    </row>
    <row r="128" spans="2:21">
      <c r="B128" s="17"/>
      <c r="C128" s="17"/>
      <c r="D128" s="17"/>
      <c r="E128" s="18"/>
      <c r="F128" s="44"/>
      <c r="G128" s="17"/>
      <c r="H128" s="17"/>
      <c r="I128" s="17"/>
      <c r="J128" s="17"/>
      <c r="K128" s="17"/>
      <c r="L128" s="17"/>
      <c r="M128" s="17"/>
      <c r="N128" s="17"/>
      <c r="O128" s="17"/>
      <c r="P128" s="17"/>
      <c r="Q128" s="17"/>
      <c r="R128" s="17"/>
      <c r="S128" s="17"/>
      <c r="T128" s="17"/>
      <c r="U128" t="str">
        <f>IF(COUNTA(Table25[[#This Row],[Employee Name]:[13. Skin is intact without open wounds or rashes]])=0,"",COUNTIF(Table25[[#This Row],[1. Checks that sink areas are supplied with soap and paper towels]:[13. Skin is intact without open wounds or rashes]],"NO"))</f>
        <v/>
      </c>
    </row>
    <row r="129" spans="2:21">
      <c r="B129" s="17"/>
      <c r="C129" s="17"/>
      <c r="D129" s="17"/>
      <c r="E129" s="18"/>
      <c r="F129" s="44"/>
      <c r="G129" s="17"/>
      <c r="H129" s="17"/>
      <c r="I129" s="17"/>
      <c r="J129" s="17"/>
      <c r="K129" s="17"/>
      <c r="L129" s="17"/>
      <c r="M129" s="17"/>
      <c r="N129" s="17"/>
      <c r="O129" s="17"/>
      <c r="P129" s="17"/>
      <c r="Q129" s="17"/>
      <c r="R129" s="17"/>
      <c r="S129" s="17"/>
      <c r="T129" s="17"/>
      <c r="U129" t="str">
        <f>IF(COUNTA(Table25[[#This Row],[Employee Name]:[13. Skin is intact without open wounds or rashes]])=0,"",COUNTIF(Table25[[#This Row],[1. Checks that sink areas are supplied with soap and paper towels]:[13. Skin is intact without open wounds or rashes]],"NO"))</f>
        <v/>
      </c>
    </row>
    <row r="130" spans="2:21">
      <c r="B130" s="17"/>
      <c r="C130" s="17"/>
      <c r="D130" s="17"/>
      <c r="E130" s="18"/>
      <c r="F130" s="44"/>
      <c r="G130" s="17"/>
      <c r="H130" s="17"/>
      <c r="I130" s="17"/>
      <c r="J130" s="17"/>
      <c r="K130" s="17"/>
      <c r="L130" s="17"/>
      <c r="M130" s="17"/>
      <c r="N130" s="17"/>
      <c r="O130" s="17"/>
      <c r="P130" s="17"/>
      <c r="Q130" s="17"/>
      <c r="R130" s="17"/>
      <c r="S130" s="17"/>
      <c r="T130" s="17"/>
      <c r="U130" t="str">
        <f>IF(COUNTA(Table25[[#This Row],[Employee Name]:[13. Skin is intact without open wounds or rashes]])=0,"",COUNTIF(Table25[[#This Row],[1. Checks that sink areas are supplied with soap and paper towels]:[13. Skin is intact without open wounds or rashes]],"NO"))</f>
        <v/>
      </c>
    </row>
    <row r="131" spans="2:21">
      <c r="B131" s="17"/>
      <c r="C131" s="17"/>
      <c r="D131" s="17"/>
      <c r="E131" s="18"/>
      <c r="F131" s="44"/>
      <c r="G131" s="17"/>
      <c r="H131" s="17"/>
      <c r="I131" s="17"/>
      <c r="J131" s="17"/>
      <c r="K131" s="17"/>
      <c r="L131" s="17"/>
      <c r="M131" s="17"/>
      <c r="N131" s="17"/>
      <c r="O131" s="17"/>
      <c r="P131" s="17"/>
      <c r="Q131" s="17"/>
      <c r="R131" s="17"/>
      <c r="S131" s="17"/>
      <c r="T131" s="17"/>
      <c r="U131" t="str">
        <f>IF(COUNTA(Table25[[#This Row],[Employee Name]:[13. Skin is intact without open wounds or rashes]])=0,"",COUNTIF(Table25[[#This Row],[1. Checks that sink areas are supplied with soap and paper towels]:[13. Skin is intact without open wounds or rashes]],"NO"))</f>
        <v/>
      </c>
    </row>
    <row r="132" spans="2:21">
      <c r="B132" s="17"/>
      <c r="C132" s="17"/>
      <c r="D132" s="17"/>
      <c r="E132" s="18"/>
      <c r="F132" s="44"/>
      <c r="G132" s="17"/>
      <c r="H132" s="17"/>
      <c r="I132" s="17"/>
      <c r="J132" s="17"/>
      <c r="K132" s="17"/>
      <c r="L132" s="17"/>
      <c r="M132" s="17"/>
      <c r="N132" s="17"/>
      <c r="O132" s="17"/>
      <c r="P132" s="17"/>
      <c r="Q132" s="17"/>
      <c r="R132" s="17"/>
      <c r="S132" s="17"/>
      <c r="T132" s="17"/>
      <c r="U132" t="str">
        <f>IF(COUNTA(Table25[[#This Row],[Employee Name]:[13. Skin is intact without open wounds or rashes]])=0,"",COUNTIF(Table25[[#This Row],[1. Checks that sink areas are supplied with soap and paper towels]:[13. Skin is intact without open wounds or rashes]],"NO"))</f>
        <v/>
      </c>
    </row>
    <row r="133" spans="2:21">
      <c r="B133" s="17"/>
      <c r="C133" s="17"/>
      <c r="D133" s="17"/>
      <c r="E133" s="18"/>
      <c r="F133" s="44"/>
      <c r="G133" s="17"/>
      <c r="H133" s="17"/>
      <c r="I133" s="17"/>
      <c r="J133" s="17"/>
      <c r="K133" s="17"/>
      <c r="L133" s="17"/>
      <c r="M133" s="17"/>
      <c r="N133" s="17"/>
      <c r="O133" s="17"/>
      <c r="P133" s="17"/>
      <c r="Q133" s="17"/>
      <c r="R133" s="17"/>
      <c r="S133" s="17"/>
      <c r="T133" s="17"/>
      <c r="U133" t="str">
        <f>IF(COUNTA(Table25[[#This Row],[Employee Name]:[13. Skin is intact without open wounds or rashes]])=0,"",COUNTIF(Table25[[#This Row],[1. Checks that sink areas are supplied with soap and paper towels]:[13. Skin is intact without open wounds or rashes]],"NO"))</f>
        <v/>
      </c>
    </row>
    <row r="134" spans="2:21">
      <c r="B134" s="17"/>
      <c r="C134" s="17"/>
      <c r="D134" s="17"/>
      <c r="E134" s="18"/>
      <c r="F134" s="44"/>
      <c r="G134" s="17"/>
      <c r="H134" s="17"/>
      <c r="I134" s="17"/>
      <c r="J134" s="17"/>
      <c r="K134" s="17"/>
      <c r="L134" s="17"/>
      <c r="M134" s="17"/>
      <c r="N134" s="17"/>
      <c r="O134" s="17"/>
      <c r="P134" s="17"/>
      <c r="Q134" s="17"/>
      <c r="R134" s="17"/>
      <c r="S134" s="17"/>
      <c r="T134" s="17"/>
      <c r="U134" t="str">
        <f>IF(COUNTA(Table25[[#This Row],[Employee Name]:[13. Skin is intact without open wounds or rashes]])=0,"",COUNTIF(Table25[[#This Row],[1. Checks that sink areas are supplied with soap and paper towels]:[13. Skin is intact without open wounds or rashes]],"NO"))</f>
        <v/>
      </c>
    </row>
    <row r="135" spans="2:21">
      <c r="B135" s="17"/>
      <c r="C135" s="17"/>
      <c r="D135" s="17"/>
      <c r="E135" s="18"/>
      <c r="F135" s="44"/>
      <c r="G135" s="17"/>
      <c r="H135" s="17"/>
      <c r="I135" s="17"/>
      <c r="J135" s="17"/>
      <c r="K135" s="17"/>
      <c r="L135" s="17"/>
      <c r="M135" s="17"/>
      <c r="N135" s="17"/>
      <c r="O135" s="17"/>
      <c r="P135" s="17"/>
      <c r="Q135" s="17"/>
      <c r="R135" s="17"/>
      <c r="S135" s="17"/>
      <c r="T135" s="17"/>
      <c r="U135" t="str">
        <f>IF(COUNTA(Table25[[#This Row],[Employee Name]:[13. Skin is intact without open wounds or rashes]])=0,"",COUNTIF(Table25[[#This Row],[1. Checks that sink areas are supplied with soap and paper towels]:[13. Skin is intact without open wounds or rashes]],"NO"))</f>
        <v/>
      </c>
    </row>
    <row r="136" spans="2:21">
      <c r="B136" s="17"/>
      <c r="C136" s="17"/>
      <c r="D136" s="17"/>
      <c r="E136" s="18"/>
      <c r="F136" s="44"/>
      <c r="G136" s="17"/>
      <c r="H136" s="17"/>
      <c r="I136" s="17"/>
      <c r="J136" s="17"/>
      <c r="K136" s="17"/>
      <c r="L136" s="17"/>
      <c r="M136" s="17"/>
      <c r="N136" s="17"/>
      <c r="O136" s="17"/>
      <c r="P136" s="17"/>
      <c r="Q136" s="17"/>
      <c r="R136" s="17"/>
      <c r="S136" s="17"/>
      <c r="T136" s="17"/>
      <c r="U136" t="str">
        <f>IF(COUNTA(Table25[[#This Row],[Employee Name]:[13. Skin is intact without open wounds or rashes]])=0,"",COUNTIF(Table25[[#This Row],[1. Checks that sink areas are supplied with soap and paper towels]:[13. Skin is intact without open wounds or rashes]],"NO"))</f>
        <v/>
      </c>
    </row>
    <row r="137" spans="2:21">
      <c r="B137" s="17"/>
      <c r="C137" s="17"/>
      <c r="D137" s="17"/>
      <c r="E137" s="18"/>
      <c r="F137" s="44"/>
      <c r="G137" s="17"/>
      <c r="H137" s="17"/>
      <c r="I137" s="17"/>
      <c r="J137" s="17"/>
      <c r="K137" s="17"/>
      <c r="L137" s="17"/>
      <c r="M137" s="17"/>
      <c r="N137" s="17"/>
      <c r="O137" s="17"/>
      <c r="P137" s="17"/>
      <c r="Q137" s="17"/>
      <c r="R137" s="17"/>
      <c r="S137" s="17"/>
      <c r="T137" s="17"/>
      <c r="U137" t="str">
        <f>IF(COUNTA(Table25[[#This Row],[Employee Name]:[13. Skin is intact without open wounds or rashes]])=0,"",COUNTIF(Table25[[#This Row],[1. Checks that sink areas are supplied with soap and paper towels]:[13. Skin is intact without open wounds or rashes]],"NO"))</f>
        <v/>
      </c>
    </row>
    <row r="138" spans="2:21">
      <c r="B138" s="17"/>
      <c r="C138" s="17"/>
      <c r="D138" s="17"/>
      <c r="E138" s="18"/>
      <c r="F138" s="44"/>
      <c r="G138" s="17"/>
      <c r="H138" s="17"/>
      <c r="I138" s="17"/>
      <c r="J138" s="17"/>
      <c r="K138" s="17"/>
      <c r="L138" s="17"/>
      <c r="M138" s="17"/>
      <c r="N138" s="17"/>
      <c r="O138" s="17"/>
      <c r="P138" s="17"/>
      <c r="Q138" s="17"/>
      <c r="R138" s="17"/>
      <c r="S138" s="17"/>
      <c r="T138" s="17"/>
      <c r="U138" t="str">
        <f>IF(COUNTA(Table25[[#This Row],[Employee Name]:[13. Skin is intact without open wounds or rashes]])=0,"",COUNTIF(Table25[[#This Row],[1. Checks that sink areas are supplied with soap and paper towels]:[13. Skin is intact without open wounds or rashes]],"NO"))</f>
        <v/>
      </c>
    </row>
    <row r="139" spans="2:21">
      <c r="B139" s="17"/>
      <c r="C139" s="17"/>
      <c r="D139" s="17"/>
      <c r="E139" s="18"/>
      <c r="F139" s="44"/>
      <c r="G139" s="17"/>
      <c r="H139" s="17"/>
      <c r="I139" s="17"/>
      <c r="J139" s="17"/>
      <c r="K139" s="17"/>
      <c r="L139" s="17"/>
      <c r="M139" s="17"/>
      <c r="N139" s="17"/>
      <c r="O139" s="17"/>
      <c r="P139" s="17"/>
      <c r="Q139" s="17"/>
      <c r="R139" s="17"/>
      <c r="S139" s="17"/>
      <c r="T139" s="17"/>
      <c r="U139" t="str">
        <f>IF(COUNTA(Table25[[#This Row],[Employee Name]:[13. Skin is intact without open wounds or rashes]])=0,"",COUNTIF(Table25[[#This Row],[1. Checks that sink areas are supplied with soap and paper towels]:[13. Skin is intact without open wounds or rashes]],"NO"))</f>
        <v/>
      </c>
    </row>
    <row r="140" spans="2:21">
      <c r="B140" s="17"/>
      <c r="C140" s="17"/>
      <c r="D140" s="17"/>
      <c r="E140" s="18"/>
      <c r="F140" s="44"/>
      <c r="G140" s="17"/>
      <c r="H140" s="17"/>
      <c r="I140" s="17"/>
      <c r="J140" s="17"/>
      <c r="K140" s="17"/>
      <c r="L140" s="17"/>
      <c r="M140" s="17"/>
      <c r="N140" s="17"/>
      <c r="O140" s="17"/>
      <c r="P140" s="17"/>
      <c r="Q140" s="17"/>
      <c r="R140" s="17"/>
      <c r="S140" s="17"/>
      <c r="T140" s="17"/>
      <c r="U140" t="str">
        <f>IF(COUNTA(Table25[[#This Row],[Employee Name]:[13. Skin is intact without open wounds or rashes]])=0,"",COUNTIF(Table25[[#This Row],[1. Checks that sink areas are supplied with soap and paper towels]:[13. Skin is intact without open wounds or rashes]],"NO"))</f>
        <v/>
      </c>
    </row>
    <row r="141" spans="2:21">
      <c r="B141" s="17"/>
      <c r="C141" s="17"/>
      <c r="D141" s="17"/>
      <c r="E141" s="18"/>
      <c r="F141" s="44"/>
      <c r="G141" s="17"/>
      <c r="H141" s="17"/>
      <c r="I141" s="17"/>
      <c r="J141" s="17"/>
      <c r="K141" s="17"/>
      <c r="L141" s="17"/>
      <c r="M141" s="17"/>
      <c r="N141" s="17"/>
      <c r="O141" s="17"/>
      <c r="P141" s="17"/>
      <c r="Q141" s="17"/>
      <c r="R141" s="17"/>
      <c r="S141" s="17"/>
      <c r="T141" s="17"/>
      <c r="U141" t="str">
        <f>IF(COUNTA(Table25[[#This Row],[Employee Name]:[13. Skin is intact without open wounds or rashes]])=0,"",COUNTIF(Table25[[#This Row],[1. Checks that sink areas are supplied with soap and paper towels]:[13. Skin is intact without open wounds or rashes]],"NO"))</f>
        <v/>
      </c>
    </row>
    <row r="142" spans="2:21">
      <c r="B142" s="17"/>
      <c r="C142" s="17"/>
      <c r="D142" s="17"/>
      <c r="E142" s="18"/>
      <c r="F142" s="44"/>
      <c r="G142" s="17"/>
      <c r="H142" s="17"/>
      <c r="I142" s="17"/>
      <c r="J142" s="17"/>
      <c r="K142" s="17"/>
      <c r="L142" s="17"/>
      <c r="M142" s="17"/>
      <c r="N142" s="17"/>
      <c r="O142" s="17"/>
      <c r="P142" s="17"/>
      <c r="Q142" s="17"/>
      <c r="R142" s="17"/>
      <c r="S142" s="17"/>
      <c r="T142" s="17"/>
      <c r="U142" t="str">
        <f>IF(COUNTA(Table25[[#This Row],[Employee Name]:[13. Skin is intact without open wounds or rashes]])=0,"",COUNTIF(Table25[[#This Row],[1. Checks that sink areas are supplied with soap and paper towels]:[13. Skin is intact without open wounds or rashes]],"NO"))</f>
        <v/>
      </c>
    </row>
    <row r="143" spans="2:21">
      <c r="B143" s="17"/>
      <c r="C143" s="17"/>
      <c r="D143" s="17"/>
      <c r="E143" s="18"/>
      <c r="F143" s="44"/>
      <c r="G143" s="17"/>
      <c r="H143" s="17"/>
      <c r="I143" s="17"/>
      <c r="J143" s="17"/>
      <c r="K143" s="17"/>
      <c r="L143" s="17"/>
      <c r="M143" s="17"/>
      <c r="N143" s="17"/>
      <c r="O143" s="17"/>
      <c r="P143" s="17"/>
      <c r="Q143" s="17"/>
      <c r="R143" s="17"/>
      <c r="S143" s="17"/>
      <c r="T143" s="17"/>
      <c r="U143" t="str">
        <f>IF(COUNTA(Table25[[#This Row],[Employee Name]:[13. Skin is intact without open wounds or rashes]])=0,"",COUNTIF(Table25[[#This Row],[1. Checks that sink areas are supplied with soap and paper towels]:[13. Skin is intact without open wounds or rashes]],"NO"))</f>
        <v/>
      </c>
    </row>
    <row r="144" spans="2:21">
      <c r="B144" s="17"/>
      <c r="C144" s="17"/>
      <c r="D144" s="17"/>
      <c r="E144" s="18"/>
      <c r="F144" s="44"/>
      <c r="G144" s="17"/>
      <c r="H144" s="17"/>
      <c r="I144" s="17"/>
      <c r="J144" s="17"/>
      <c r="K144" s="17"/>
      <c r="L144" s="17"/>
      <c r="M144" s="17"/>
      <c r="N144" s="17"/>
      <c r="O144" s="17"/>
      <c r="P144" s="17"/>
      <c r="Q144" s="17"/>
      <c r="R144" s="17"/>
      <c r="S144" s="17"/>
      <c r="T144" s="17"/>
      <c r="U144" t="str">
        <f>IF(COUNTA(Table25[[#This Row],[Employee Name]:[13. Skin is intact without open wounds or rashes]])=0,"",COUNTIF(Table25[[#This Row],[1. Checks that sink areas are supplied with soap and paper towels]:[13. Skin is intact without open wounds or rashes]],"NO"))</f>
        <v/>
      </c>
    </row>
    <row r="145" spans="2:21">
      <c r="B145" s="17"/>
      <c r="C145" s="17"/>
      <c r="D145" s="17"/>
      <c r="E145" s="18"/>
      <c r="F145" s="44"/>
      <c r="G145" s="17"/>
      <c r="H145" s="17"/>
      <c r="I145" s="17"/>
      <c r="J145" s="17"/>
      <c r="K145" s="17"/>
      <c r="L145" s="17"/>
      <c r="M145" s="17"/>
      <c r="N145" s="17"/>
      <c r="O145" s="17"/>
      <c r="P145" s="17"/>
      <c r="Q145" s="17"/>
      <c r="R145" s="17"/>
      <c r="S145" s="17"/>
      <c r="T145" s="17"/>
      <c r="U145" t="str">
        <f>IF(COUNTA(Table25[[#This Row],[Employee Name]:[13. Skin is intact without open wounds or rashes]])=0,"",COUNTIF(Table25[[#This Row],[1. Checks that sink areas are supplied with soap and paper towels]:[13. Skin is intact without open wounds or rashes]],"NO"))</f>
        <v/>
      </c>
    </row>
    <row r="146" spans="2:21">
      <c r="B146" s="17"/>
      <c r="C146" s="17"/>
      <c r="D146" s="17"/>
      <c r="E146" s="18"/>
      <c r="F146" s="44"/>
      <c r="G146" s="17"/>
      <c r="H146" s="17"/>
      <c r="I146" s="17"/>
      <c r="J146" s="17"/>
      <c r="K146" s="17"/>
      <c r="L146" s="17"/>
      <c r="M146" s="17"/>
      <c r="N146" s="17"/>
      <c r="O146" s="17"/>
      <c r="P146" s="17"/>
      <c r="Q146" s="17"/>
      <c r="R146" s="17"/>
      <c r="S146" s="17"/>
      <c r="T146" s="17"/>
      <c r="U146" t="str">
        <f>IF(COUNTA(Table25[[#This Row],[Employee Name]:[13. Skin is intact without open wounds or rashes]])=0,"",COUNTIF(Table25[[#This Row],[1. Checks that sink areas are supplied with soap and paper towels]:[13. Skin is intact without open wounds or rashes]],"NO"))</f>
        <v/>
      </c>
    </row>
    <row r="147" spans="2:21">
      <c r="B147" s="17"/>
      <c r="C147" s="17"/>
      <c r="D147" s="17"/>
      <c r="E147" s="18"/>
      <c r="F147" s="44"/>
      <c r="G147" s="17"/>
      <c r="H147" s="17"/>
      <c r="I147" s="17"/>
      <c r="J147" s="17"/>
      <c r="K147" s="17"/>
      <c r="L147" s="17"/>
      <c r="M147" s="17"/>
      <c r="N147" s="17"/>
      <c r="O147" s="17"/>
      <c r="P147" s="17"/>
      <c r="Q147" s="17"/>
      <c r="R147" s="17"/>
      <c r="S147" s="17"/>
      <c r="T147" s="17"/>
      <c r="U147" t="str">
        <f>IF(COUNTA(Table25[[#This Row],[Employee Name]:[13. Skin is intact without open wounds or rashes]])=0,"",COUNTIF(Table25[[#This Row],[1. Checks that sink areas are supplied with soap and paper towels]:[13. Skin is intact without open wounds or rashes]],"NO"))</f>
        <v/>
      </c>
    </row>
    <row r="148" spans="2:21">
      <c r="B148" s="17"/>
      <c r="C148" s="17"/>
      <c r="D148" s="17"/>
      <c r="E148" s="18"/>
      <c r="F148" s="44"/>
      <c r="G148" s="17"/>
      <c r="H148" s="17"/>
      <c r="I148" s="17"/>
      <c r="J148" s="17"/>
      <c r="K148" s="17"/>
      <c r="L148" s="17"/>
      <c r="M148" s="17"/>
      <c r="N148" s="17"/>
      <c r="O148" s="17"/>
      <c r="P148" s="17"/>
      <c r="Q148" s="17"/>
      <c r="R148" s="17"/>
      <c r="S148" s="17"/>
      <c r="T148" s="17"/>
      <c r="U148" t="str">
        <f>IF(COUNTA(Table25[[#This Row],[Employee Name]:[13. Skin is intact without open wounds or rashes]])=0,"",COUNTIF(Table25[[#This Row],[1. Checks that sink areas are supplied with soap and paper towels]:[13. Skin is intact without open wounds or rashes]],"NO"))</f>
        <v/>
      </c>
    </row>
    <row r="149" spans="2:21">
      <c r="B149" s="17"/>
      <c r="C149" s="17"/>
      <c r="D149" s="17"/>
      <c r="E149" s="18"/>
      <c r="F149" s="44"/>
      <c r="G149" s="17"/>
      <c r="H149" s="17"/>
      <c r="I149" s="17"/>
      <c r="J149" s="17"/>
      <c r="K149" s="17"/>
      <c r="L149" s="17"/>
      <c r="M149" s="17"/>
      <c r="N149" s="17"/>
      <c r="O149" s="17"/>
      <c r="P149" s="17"/>
      <c r="Q149" s="17"/>
      <c r="R149" s="17"/>
      <c r="S149" s="17"/>
      <c r="T149" s="17"/>
      <c r="U149" t="str">
        <f>IF(COUNTA(Table25[[#This Row],[Employee Name]:[13. Skin is intact without open wounds or rashes]])=0,"",COUNTIF(Table25[[#This Row],[1. Checks that sink areas are supplied with soap and paper towels]:[13. Skin is intact without open wounds or rashes]],"NO"))</f>
        <v/>
      </c>
    </row>
    <row r="150" spans="2:21">
      <c r="B150" s="17"/>
      <c r="C150" s="17"/>
      <c r="D150" s="17"/>
      <c r="E150" s="18"/>
      <c r="F150" s="44"/>
      <c r="G150" s="17"/>
      <c r="H150" s="17"/>
      <c r="I150" s="17"/>
      <c r="J150" s="17"/>
      <c r="K150" s="17"/>
      <c r="L150" s="17"/>
      <c r="M150" s="17"/>
      <c r="N150" s="17"/>
      <c r="O150" s="17"/>
      <c r="P150" s="17"/>
      <c r="Q150" s="17"/>
      <c r="R150" s="17"/>
      <c r="S150" s="17"/>
      <c r="T150" s="17"/>
      <c r="U150" t="str">
        <f>IF(COUNTA(Table25[[#This Row],[Employee Name]:[13. Skin is intact without open wounds or rashes]])=0,"",COUNTIF(Table25[[#This Row],[1. Checks that sink areas are supplied with soap and paper towels]:[13. Skin is intact without open wounds or rashes]],"NO"))</f>
        <v/>
      </c>
    </row>
    <row r="151" spans="2:21">
      <c r="B151" s="17"/>
      <c r="C151" s="17"/>
      <c r="D151" s="17"/>
      <c r="E151" s="18"/>
      <c r="F151" s="44"/>
      <c r="G151" s="17"/>
      <c r="H151" s="17"/>
      <c r="I151" s="17"/>
      <c r="J151" s="17"/>
      <c r="K151" s="17"/>
      <c r="L151" s="17"/>
      <c r="M151" s="17"/>
      <c r="N151" s="17"/>
      <c r="O151" s="17"/>
      <c r="P151" s="17"/>
      <c r="Q151" s="17"/>
      <c r="R151" s="17"/>
      <c r="S151" s="17"/>
      <c r="T151" s="17"/>
      <c r="U151" t="str">
        <f>IF(COUNTA(Table25[[#This Row],[Employee Name]:[13. Skin is intact without open wounds or rashes]])=0,"",COUNTIF(Table25[[#This Row],[1. Checks that sink areas are supplied with soap and paper towels]:[13. Skin is intact without open wounds or rashes]],"NO"))</f>
        <v/>
      </c>
    </row>
    <row r="152" spans="2:21">
      <c r="B152" s="17"/>
      <c r="C152" s="17"/>
      <c r="D152" s="17"/>
      <c r="E152" s="18"/>
      <c r="F152" s="44"/>
      <c r="G152" s="17"/>
      <c r="H152" s="17"/>
      <c r="I152" s="17"/>
      <c r="J152" s="17"/>
      <c r="K152" s="17"/>
      <c r="L152" s="17"/>
      <c r="M152" s="17"/>
      <c r="N152" s="17"/>
      <c r="O152" s="17"/>
      <c r="P152" s="17"/>
      <c r="Q152" s="17"/>
      <c r="R152" s="17"/>
      <c r="S152" s="17"/>
      <c r="T152" s="17"/>
      <c r="U152" t="str">
        <f>IF(COUNTA(Table25[[#This Row],[Employee Name]:[13. Skin is intact without open wounds or rashes]])=0,"",COUNTIF(Table25[[#This Row],[1. Checks that sink areas are supplied with soap and paper towels]:[13. Skin is intact without open wounds or rashes]],"NO"))</f>
        <v/>
      </c>
    </row>
    <row r="153" spans="2:21">
      <c r="B153" s="17"/>
      <c r="C153" s="17"/>
      <c r="D153" s="17"/>
      <c r="E153" s="18"/>
      <c r="F153" s="44"/>
      <c r="G153" s="17"/>
      <c r="H153" s="17"/>
      <c r="I153" s="17"/>
      <c r="J153" s="17"/>
      <c r="K153" s="17"/>
      <c r="L153" s="17"/>
      <c r="M153" s="17"/>
      <c r="N153" s="17"/>
      <c r="O153" s="17"/>
      <c r="P153" s="17"/>
      <c r="Q153" s="17"/>
      <c r="R153" s="17"/>
      <c r="S153" s="17"/>
      <c r="T153" s="17"/>
      <c r="U153" t="str">
        <f>IF(COUNTA(Table25[[#This Row],[Employee Name]:[13. Skin is intact without open wounds or rashes]])=0,"",COUNTIF(Table25[[#This Row],[1. Checks that sink areas are supplied with soap and paper towels]:[13. Skin is intact without open wounds or rashes]],"NO"))</f>
        <v/>
      </c>
    </row>
    <row r="154" spans="2:21">
      <c r="B154" s="17"/>
      <c r="C154" s="17"/>
      <c r="D154" s="17"/>
      <c r="E154" s="18"/>
      <c r="F154" s="44"/>
      <c r="G154" s="17"/>
      <c r="H154" s="17"/>
      <c r="I154" s="17"/>
      <c r="J154" s="17"/>
      <c r="K154" s="17"/>
      <c r="L154" s="17"/>
      <c r="M154" s="17"/>
      <c r="N154" s="17"/>
      <c r="O154" s="17"/>
      <c r="P154" s="17"/>
      <c r="Q154" s="17"/>
      <c r="R154" s="17"/>
      <c r="S154" s="17"/>
      <c r="T154" s="17"/>
      <c r="U154" t="str">
        <f>IF(COUNTA(Table25[[#This Row],[Employee Name]:[13. Skin is intact without open wounds or rashes]])=0,"",COUNTIF(Table25[[#This Row],[1. Checks that sink areas are supplied with soap and paper towels]:[13. Skin is intact without open wounds or rashes]],"NO"))</f>
        <v/>
      </c>
    </row>
    <row r="155" spans="2:21">
      <c r="B155" s="17"/>
      <c r="C155" s="17"/>
      <c r="D155" s="17"/>
      <c r="E155" s="18"/>
      <c r="F155" s="44"/>
      <c r="G155" s="17"/>
      <c r="H155" s="17"/>
      <c r="I155" s="17"/>
      <c r="J155" s="17"/>
      <c r="K155" s="17"/>
      <c r="L155" s="17"/>
      <c r="M155" s="17"/>
      <c r="N155" s="17"/>
      <c r="O155" s="17"/>
      <c r="P155" s="17"/>
      <c r="Q155" s="17"/>
      <c r="R155" s="17"/>
      <c r="S155" s="17"/>
      <c r="T155" s="17"/>
      <c r="U155" t="str">
        <f>IF(COUNTA(Table25[[#This Row],[Employee Name]:[13. Skin is intact without open wounds or rashes]])=0,"",COUNTIF(Table25[[#This Row],[1. Checks that sink areas are supplied with soap and paper towels]:[13. Skin is intact without open wounds or rashes]],"NO"))</f>
        <v/>
      </c>
    </row>
    <row r="156" spans="2:21">
      <c r="B156" s="17"/>
      <c r="C156" s="17"/>
      <c r="D156" s="17"/>
      <c r="E156" s="18"/>
      <c r="F156" s="44"/>
      <c r="G156" s="17"/>
      <c r="H156" s="17"/>
      <c r="I156" s="17"/>
      <c r="J156" s="17"/>
      <c r="K156" s="17"/>
      <c r="L156" s="17"/>
      <c r="M156" s="17"/>
      <c r="N156" s="17"/>
      <c r="O156" s="17"/>
      <c r="P156" s="17"/>
      <c r="Q156" s="17"/>
      <c r="R156" s="17"/>
      <c r="S156" s="17"/>
      <c r="T156" s="17"/>
      <c r="U156" t="str">
        <f>IF(COUNTA(Table25[[#This Row],[Employee Name]:[13. Skin is intact without open wounds or rashes]])=0,"",COUNTIF(Table25[[#This Row],[1. Checks that sink areas are supplied with soap and paper towels]:[13. Skin is intact without open wounds or rashes]],"NO"))</f>
        <v/>
      </c>
    </row>
    <row r="157" spans="2:21">
      <c r="B157" s="17"/>
      <c r="C157" s="17"/>
      <c r="D157" s="17"/>
      <c r="E157" s="18"/>
      <c r="F157" s="44"/>
      <c r="G157" s="17"/>
      <c r="H157" s="17"/>
      <c r="I157" s="17"/>
      <c r="J157" s="17"/>
      <c r="K157" s="17"/>
      <c r="L157" s="17"/>
      <c r="M157" s="17"/>
      <c r="N157" s="17"/>
      <c r="O157" s="17"/>
      <c r="P157" s="17"/>
      <c r="Q157" s="17"/>
      <c r="R157" s="17"/>
      <c r="S157" s="17"/>
      <c r="T157" s="17"/>
      <c r="U157" t="str">
        <f>IF(COUNTA(Table25[[#This Row],[Employee Name]:[13. Skin is intact without open wounds or rashes]])=0,"",COUNTIF(Table25[[#This Row],[1. Checks that sink areas are supplied with soap and paper towels]:[13. Skin is intact without open wounds or rashes]],"NO"))</f>
        <v/>
      </c>
    </row>
    <row r="158" spans="2:21">
      <c r="B158" s="17"/>
      <c r="C158" s="17"/>
      <c r="D158" s="17"/>
      <c r="E158" s="18"/>
      <c r="F158" s="44"/>
      <c r="G158" s="17"/>
      <c r="H158" s="17"/>
      <c r="I158" s="17"/>
      <c r="J158" s="17"/>
      <c r="K158" s="17"/>
      <c r="L158" s="17"/>
      <c r="M158" s="17"/>
      <c r="N158" s="17"/>
      <c r="O158" s="17"/>
      <c r="P158" s="17"/>
      <c r="Q158" s="17"/>
      <c r="R158" s="17"/>
      <c r="S158" s="17"/>
      <c r="T158" s="17"/>
      <c r="U158" t="str">
        <f>IF(COUNTA(Table25[[#This Row],[Employee Name]:[13. Skin is intact without open wounds or rashes]])=0,"",COUNTIF(Table25[[#This Row],[1. Checks that sink areas are supplied with soap and paper towels]:[13. Skin is intact without open wounds or rashes]],"NO"))</f>
        <v/>
      </c>
    </row>
    <row r="159" spans="2:21">
      <c r="B159" s="17"/>
      <c r="C159" s="17"/>
      <c r="D159" s="17"/>
      <c r="E159" s="18"/>
      <c r="F159" s="44"/>
      <c r="G159" s="17"/>
      <c r="H159" s="17"/>
      <c r="I159" s="17"/>
      <c r="J159" s="17"/>
      <c r="K159" s="17"/>
      <c r="L159" s="17"/>
      <c r="M159" s="17"/>
      <c r="N159" s="17"/>
      <c r="O159" s="17"/>
      <c r="P159" s="17"/>
      <c r="Q159" s="17"/>
      <c r="R159" s="17"/>
      <c r="S159" s="17"/>
      <c r="T159" s="17"/>
      <c r="U159" t="str">
        <f>IF(COUNTA(Table25[[#This Row],[Employee Name]:[13. Skin is intact without open wounds or rashes]])=0,"",COUNTIF(Table25[[#This Row],[1. Checks that sink areas are supplied with soap and paper towels]:[13. Skin is intact without open wounds or rashes]],"NO"))</f>
        <v/>
      </c>
    </row>
    <row r="160" spans="2:21">
      <c r="B160" s="17"/>
      <c r="C160" s="17"/>
      <c r="D160" s="17"/>
      <c r="E160" s="18"/>
      <c r="F160" s="44"/>
      <c r="G160" s="17"/>
      <c r="H160" s="17"/>
      <c r="I160" s="17"/>
      <c r="J160" s="17"/>
      <c r="K160" s="17"/>
      <c r="L160" s="17"/>
      <c r="M160" s="17"/>
      <c r="N160" s="17"/>
      <c r="O160" s="17"/>
      <c r="P160" s="17"/>
      <c r="Q160" s="17"/>
      <c r="R160" s="17"/>
      <c r="S160" s="17"/>
      <c r="T160" s="17"/>
      <c r="U160" t="str">
        <f>IF(COUNTA(Table25[[#This Row],[Employee Name]:[13. Skin is intact without open wounds or rashes]])=0,"",COUNTIF(Table25[[#This Row],[1. Checks that sink areas are supplied with soap and paper towels]:[13. Skin is intact without open wounds or rashes]],"NO"))</f>
        <v/>
      </c>
    </row>
    <row r="161" spans="2:21">
      <c r="B161" s="17"/>
      <c r="C161" s="17"/>
      <c r="D161" s="17"/>
      <c r="E161" s="18"/>
      <c r="F161" s="44"/>
      <c r="G161" s="17"/>
      <c r="H161" s="17"/>
      <c r="I161" s="17"/>
      <c r="J161" s="17"/>
      <c r="K161" s="17"/>
      <c r="L161" s="17"/>
      <c r="M161" s="17"/>
      <c r="N161" s="17"/>
      <c r="O161" s="17"/>
      <c r="P161" s="17"/>
      <c r="Q161" s="17"/>
      <c r="R161" s="17"/>
      <c r="S161" s="17"/>
      <c r="T161" s="17"/>
      <c r="U161" t="str">
        <f>IF(COUNTA(Table25[[#This Row],[Employee Name]:[13. Skin is intact without open wounds or rashes]])=0,"",COUNTIF(Table25[[#This Row],[1. Checks that sink areas are supplied with soap and paper towels]:[13. Skin is intact without open wounds or rashes]],"NO"))</f>
        <v/>
      </c>
    </row>
    <row r="162" spans="2:21">
      <c r="B162" s="17"/>
      <c r="C162" s="17"/>
      <c r="D162" s="17"/>
      <c r="E162" s="18"/>
      <c r="F162" s="44"/>
      <c r="G162" s="17"/>
      <c r="H162" s="17"/>
      <c r="I162" s="17"/>
      <c r="J162" s="17"/>
      <c r="K162" s="17"/>
      <c r="L162" s="17"/>
      <c r="M162" s="17"/>
      <c r="N162" s="17"/>
      <c r="O162" s="17"/>
      <c r="P162" s="17"/>
      <c r="Q162" s="17"/>
      <c r="R162" s="17"/>
      <c r="S162" s="17"/>
      <c r="T162" s="17"/>
      <c r="U162" t="str">
        <f>IF(COUNTA(Table25[[#This Row],[Employee Name]:[13. Skin is intact without open wounds or rashes]])=0,"",COUNTIF(Table25[[#This Row],[1. Checks that sink areas are supplied with soap and paper towels]:[13. Skin is intact without open wounds or rashes]],"NO"))</f>
        <v/>
      </c>
    </row>
    <row r="163" spans="2:21">
      <c r="B163" s="17"/>
      <c r="C163" s="17"/>
      <c r="D163" s="17"/>
      <c r="E163" s="18"/>
      <c r="F163" s="44"/>
      <c r="G163" s="17"/>
      <c r="H163" s="17"/>
      <c r="I163" s="17"/>
      <c r="J163" s="17"/>
      <c r="K163" s="17"/>
      <c r="L163" s="17"/>
      <c r="M163" s="17"/>
      <c r="N163" s="17"/>
      <c r="O163" s="17"/>
      <c r="P163" s="17"/>
      <c r="Q163" s="17"/>
      <c r="R163" s="17"/>
      <c r="S163" s="17"/>
      <c r="T163" s="17"/>
      <c r="U163" t="str">
        <f>IF(COUNTA(Table25[[#This Row],[Employee Name]:[13. Skin is intact without open wounds or rashes]])=0,"",COUNTIF(Table25[[#This Row],[1. Checks that sink areas are supplied with soap and paper towels]:[13. Skin is intact without open wounds or rashes]],"NO"))</f>
        <v/>
      </c>
    </row>
    <row r="164" spans="2:21">
      <c r="B164" s="17"/>
      <c r="C164" s="17"/>
      <c r="D164" s="17"/>
      <c r="E164" s="18"/>
      <c r="F164" s="44"/>
      <c r="G164" s="17"/>
      <c r="H164" s="17"/>
      <c r="I164" s="17"/>
      <c r="J164" s="17"/>
      <c r="K164" s="17"/>
      <c r="L164" s="17"/>
      <c r="M164" s="17"/>
      <c r="N164" s="17"/>
      <c r="O164" s="17"/>
      <c r="P164" s="17"/>
      <c r="Q164" s="17"/>
      <c r="R164" s="17"/>
      <c r="S164" s="17"/>
      <c r="T164" s="17"/>
      <c r="U164" t="str">
        <f>IF(COUNTA(Table25[[#This Row],[Employee Name]:[13. Skin is intact without open wounds or rashes]])=0,"",COUNTIF(Table25[[#This Row],[1. Checks that sink areas are supplied with soap and paper towels]:[13. Skin is intact without open wounds or rashes]],"NO"))</f>
        <v/>
      </c>
    </row>
    <row r="165" spans="2:21">
      <c r="B165" s="17"/>
      <c r="C165" s="17"/>
      <c r="D165" s="17"/>
      <c r="E165" s="18"/>
      <c r="F165" s="44"/>
      <c r="G165" s="17"/>
      <c r="H165" s="17"/>
      <c r="I165" s="17"/>
      <c r="J165" s="17"/>
      <c r="K165" s="17"/>
      <c r="L165" s="17"/>
      <c r="M165" s="17"/>
      <c r="N165" s="17"/>
      <c r="O165" s="17"/>
      <c r="P165" s="17"/>
      <c r="Q165" s="17"/>
      <c r="R165" s="17"/>
      <c r="S165" s="17"/>
      <c r="T165" s="17"/>
      <c r="U165" t="str">
        <f>IF(COUNTA(Table25[[#This Row],[Employee Name]:[13. Skin is intact without open wounds or rashes]])=0,"",COUNTIF(Table25[[#This Row],[1. Checks that sink areas are supplied with soap and paper towels]:[13. Skin is intact without open wounds or rashes]],"NO"))</f>
        <v/>
      </c>
    </row>
    <row r="166" spans="2:21">
      <c r="B166" s="17"/>
      <c r="C166" s="17"/>
      <c r="D166" s="17"/>
      <c r="E166" s="18"/>
      <c r="F166" s="44"/>
      <c r="G166" s="17"/>
      <c r="H166" s="17"/>
      <c r="I166" s="17"/>
      <c r="J166" s="17"/>
      <c r="K166" s="17"/>
      <c r="L166" s="17"/>
      <c r="M166" s="17"/>
      <c r="N166" s="17"/>
      <c r="O166" s="17"/>
      <c r="P166" s="17"/>
      <c r="Q166" s="17"/>
      <c r="R166" s="17"/>
      <c r="S166" s="17"/>
      <c r="T166" s="17"/>
      <c r="U166" t="str">
        <f>IF(COUNTA(Table25[[#This Row],[Employee Name]:[13. Skin is intact without open wounds or rashes]])=0,"",COUNTIF(Table25[[#This Row],[1. Checks that sink areas are supplied with soap and paper towels]:[13. Skin is intact without open wounds or rashes]],"NO"))</f>
        <v/>
      </c>
    </row>
    <row r="167" spans="2:21">
      <c r="B167" s="17"/>
      <c r="C167" s="17"/>
      <c r="D167" s="17"/>
      <c r="E167" s="18"/>
      <c r="F167" s="44"/>
      <c r="G167" s="17"/>
      <c r="H167" s="17"/>
      <c r="I167" s="17"/>
      <c r="J167" s="17"/>
      <c r="K167" s="17"/>
      <c r="L167" s="17"/>
      <c r="M167" s="17"/>
      <c r="N167" s="17"/>
      <c r="O167" s="17"/>
      <c r="P167" s="17"/>
      <c r="Q167" s="17"/>
      <c r="R167" s="17"/>
      <c r="S167" s="17"/>
      <c r="T167" s="17"/>
      <c r="U167" t="str">
        <f>IF(COUNTA(Table25[[#This Row],[Employee Name]:[13. Skin is intact without open wounds or rashes]])=0,"",COUNTIF(Table25[[#This Row],[1. Checks that sink areas are supplied with soap and paper towels]:[13. Skin is intact without open wounds or rashes]],"NO"))</f>
        <v/>
      </c>
    </row>
    <row r="168" spans="2:21">
      <c r="B168" s="17"/>
      <c r="C168" s="17"/>
      <c r="D168" s="17"/>
      <c r="E168" s="18"/>
      <c r="F168" s="44"/>
      <c r="G168" s="17"/>
      <c r="H168" s="17"/>
      <c r="I168" s="17"/>
      <c r="J168" s="17"/>
      <c r="K168" s="17"/>
      <c r="L168" s="17"/>
      <c r="M168" s="17"/>
      <c r="N168" s="17"/>
      <c r="O168" s="17"/>
      <c r="P168" s="17"/>
      <c r="Q168" s="17"/>
      <c r="R168" s="17"/>
      <c r="S168" s="17"/>
      <c r="T168" s="17"/>
      <c r="U168" t="str">
        <f>IF(COUNTA(Table25[[#This Row],[Employee Name]:[13. Skin is intact without open wounds or rashes]])=0,"",COUNTIF(Table25[[#This Row],[1. Checks that sink areas are supplied with soap and paper towels]:[13. Skin is intact without open wounds or rashes]],"NO"))</f>
        <v/>
      </c>
    </row>
    <row r="169" spans="2:21">
      <c r="B169" s="17"/>
      <c r="C169" s="17"/>
      <c r="D169" s="17"/>
      <c r="E169" s="18"/>
      <c r="F169" s="44"/>
      <c r="G169" s="17"/>
      <c r="H169" s="17"/>
      <c r="I169" s="17"/>
      <c r="J169" s="17"/>
      <c r="K169" s="17"/>
      <c r="L169" s="17"/>
      <c r="M169" s="17"/>
      <c r="N169" s="17"/>
      <c r="O169" s="17"/>
      <c r="P169" s="17"/>
      <c r="Q169" s="17"/>
      <c r="R169" s="17"/>
      <c r="S169" s="17"/>
      <c r="T169" s="17"/>
      <c r="U169" t="str">
        <f>IF(COUNTA(Table25[[#This Row],[Employee Name]:[13. Skin is intact without open wounds or rashes]])=0,"",COUNTIF(Table25[[#This Row],[1. Checks that sink areas are supplied with soap and paper towels]:[13. Skin is intact without open wounds or rashes]],"NO"))</f>
        <v/>
      </c>
    </row>
    <row r="170" spans="2:21">
      <c r="B170" s="17"/>
      <c r="C170" s="17"/>
      <c r="D170" s="17"/>
      <c r="E170" s="18"/>
      <c r="F170" s="44"/>
      <c r="G170" s="17"/>
      <c r="H170" s="17"/>
      <c r="I170" s="17"/>
      <c r="J170" s="17"/>
      <c r="K170" s="17"/>
      <c r="L170" s="17"/>
      <c r="M170" s="17"/>
      <c r="N170" s="17"/>
      <c r="O170" s="17"/>
      <c r="P170" s="17"/>
      <c r="Q170" s="17"/>
      <c r="R170" s="17"/>
      <c r="S170" s="17"/>
      <c r="T170" s="17"/>
      <c r="U170" t="str">
        <f>IF(COUNTA(Table25[[#This Row],[Employee Name]:[13. Skin is intact without open wounds or rashes]])=0,"",COUNTIF(Table25[[#This Row],[1. Checks that sink areas are supplied with soap and paper towels]:[13. Skin is intact without open wounds or rashes]],"NO"))</f>
        <v/>
      </c>
    </row>
    <row r="171" spans="2:21">
      <c r="B171" s="17"/>
      <c r="C171" s="17"/>
      <c r="D171" s="17"/>
      <c r="E171" s="18"/>
      <c r="F171" s="44"/>
      <c r="G171" s="17"/>
      <c r="H171" s="17"/>
      <c r="I171" s="17"/>
      <c r="J171" s="17"/>
      <c r="K171" s="17"/>
      <c r="L171" s="17"/>
      <c r="M171" s="17"/>
      <c r="N171" s="17"/>
      <c r="O171" s="17"/>
      <c r="P171" s="17"/>
      <c r="Q171" s="17"/>
      <c r="R171" s="17"/>
      <c r="S171" s="17"/>
      <c r="T171" s="17"/>
      <c r="U171" t="str">
        <f>IF(COUNTA(Table25[[#This Row],[Employee Name]:[13. Skin is intact without open wounds or rashes]])=0,"",COUNTIF(Table25[[#This Row],[1. Checks that sink areas are supplied with soap and paper towels]:[13. Skin is intact without open wounds or rashes]],"NO"))</f>
        <v/>
      </c>
    </row>
    <row r="172" spans="2:21">
      <c r="B172" s="17"/>
      <c r="C172" s="17"/>
      <c r="D172" s="17"/>
      <c r="E172" s="18"/>
      <c r="F172" s="44"/>
      <c r="G172" s="17"/>
      <c r="H172" s="17"/>
      <c r="I172" s="17"/>
      <c r="J172" s="17"/>
      <c r="K172" s="17"/>
      <c r="L172" s="17"/>
      <c r="M172" s="17"/>
      <c r="N172" s="17"/>
      <c r="O172" s="17"/>
      <c r="P172" s="17"/>
      <c r="Q172" s="17"/>
      <c r="R172" s="17"/>
      <c r="S172" s="17"/>
      <c r="T172" s="17"/>
      <c r="U172" t="str">
        <f>IF(COUNTA(Table25[[#This Row],[Employee Name]:[13. Skin is intact without open wounds or rashes]])=0,"",COUNTIF(Table25[[#This Row],[1. Checks that sink areas are supplied with soap and paper towels]:[13. Skin is intact without open wounds or rashes]],"NO"))</f>
        <v/>
      </c>
    </row>
    <row r="173" spans="2:21">
      <c r="B173" s="17"/>
      <c r="C173" s="17"/>
      <c r="D173" s="17"/>
      <c r="E173" s="18"/>
      <c r="F173" s="44"/>
      <c r="G173" s="17"/>
      <c r="H173" s="17"/>
      <c r="I173" s="17"/>
      <c r="J173" s="17"/>
      <c r="K173" s="17"/>
      <c r="L173" s="17"/>
      <c r="M173" s="17"/>
      <c r="N173" s="17"/>
      <c r="O173" s="17"/>
      <c r="P173" s="17"/>
      <c r="Q173" s="17"/>
      <c r="R173" s="17"/>
      <c r="S173" s="17"/>
      <c r="T173" s="17"/>
      <c r="U173" t="str">
        <f>IF(COUNTA(Table25[[#This Row],[Employee Name]:[13. Skin is intact without open wounds or rashes]])=0,"",COUNTIF(Table25[[#This Row],[1. Checks that sink areas are supplied with soap and paper towels]:[13. Skin is intact without open wounds or rashes]],"NO"))</f>
        <v/>
      </c>
    </row>
    <row r="174" spans="2:21">
      <c r="B174" s="17"/>
      <c r="C174" s="17"/>
      <c r="D174" s="17"/>
      <c r="E174" s="18"/>
      <c r="F174" s="44"/>
      <c r="G174" s="17"/>
      <c r="H174" s="17"/>
      <c r="I174" s="17"/>
      <c r="J174" s="17"/>
      <c r="K174" s="17"/>
      <c r="L174" s="17"/>
      <c r="M174" s="17"/>
      <c r="N174" s="17"/>
      <c r="O174" s="17"/>
      <c r="P174" s="17"/>
      <c r="Q174" s="17"/>
      <c r="R174" s="17"/>
      <c r="S174" s="17"/>
      <c r="T174" s="17"/>
      <c r="U174" t="str">
        <f>IF(COUNTA(Table25[[#This Row],[Employee Name]:[13. Skin is intact without open wounds or rashes]])=0,"",COUNTIF(Table25[[#This Row],[1. Checks that sink areas are supplied with soap and paper towels]:[13. Skin is intact without open wounds or rashes]],"NO"))</f>
        <v/>
      </c>
    </row>
    <row r="175" spans="2:21">
      <c r="B175" s="17"/>
      <c r="C175" s="17"/>
      <c r="D175" s="17"/>
      <c r="E175" s="18"/>
      <c r="F175" s="44"/>
      <c r="G175" s="17"/>
      <c r="H175" s="17"/>
      <c r="I175" s="17"/>
      <c r="J175" s="17"/>
      <c r="K175" s="17"/>
      <c r="L175" s="17"/>
      <c r="M175" s="17"/>
      <c r="N175" s="17"/>
      <c r="O175" s="17"/>
      <c r="P175" s="17"/>
      <c r="Q175" s="17"/>
      <c r="R175" s="17"/>
      <c r="S175" s="17"/>
      <c r="T175" s="17"/>
      <c r="U175" t="str">
        <f>IF(COUNTA(Table25[[#This Row],[Employee Name]:[13. Skin is intact without open wounds or rashes]])=0,"",COUNTIF(Table25[[#This Row],[1. Checks that sink areas are supplied with soap and paper towels]:[13. Skin is intact without open wounds or rashes]],"NO"))</f>
        <v/>
      </c>
    </row>
    <row r="176" spans="2:21">
      <c r="B176" s="17"/>
      <c r="C176" s="17"/>
      <c r="D176" s="17"/>
      <c r="E176" s="18"/>
      <c r="F176" s="44"/>
      <c r="G176" s="17"/>
      <c r="H176" s="17"/>
      <c r="I176" s="17"/>
      <c r="J176" s="17"/>
      <c r="K176" s="17"/>
      <c r="L176" s="17"/>
      <c r="M176" s="17"/>
      <c r="N176" s="17"/>
      <c r="O176" s="17"/>
      <c r="P176" s="17"/>
      <c r="Q176" s="17"/>
      <c r="R176" s="17"/>
      <c r="S176" s="17"/>
      <c r="T176" s="17"/>
      <c r="U176" t="str">
        <f>IF(COUNTA(Table25[[#This Row],[Employee Name]:[13. Skin is intact without open wounds or rashes]])=0,"",COUNTIF(Table25[[#This Row],[1. Checks that sink areas are supplied with soap and paper towels]:[13. Skin is intact without open wounds or rashes]],"NO"))</f>
        <v/>
      </c>
    </row>
    <row r="177" spans="2:21">
      <c r="B177" s="17"/>
      <c r="C177" s="17"/>
      <c r="D177" s="17"/>
      <c r="E177" s="18"/>
      <c r="F177" s="44"/>
      <c r="G177" s="17"/>
      <c r="H177" s="17"/>
      <c r="I177" s="17"/>
      <c r="J177" s="17"/>
      <c r="K177" s="17"/>
      <c r="L177" s="17"/>
      <c r="M177" s="17"/>
      <c r="N177" s="17"/>
      <c r="O177" s="17"/>
      <c r="P177" s="17"/>
      <c r="Q177" s="17"/>
      <c r="R177" s="17"/>
      <c r="S177" s="17"/>
      <c r="T177" s="17"/>
      <c r="U177" t="str">
        <f>IF(COUNTA(Table25[[#This Row],[Employee Name]:[13. Skin is intact without open wounds or rashes]])=0,"",COUNTIF(Table25[[#This Row],[1. Checks that sink areas are supplied with soap and paper towels]:[13. Skin is intact without open wounds or rashes]],"NO"))</f>
        <v/>
      </c>
    </row>
    <row r="178" spans="2:21">
      <c r="B178" s="17"/>
      <c r="C178" s="17"/>
      <c r="D178" s="17"/>
      <c r="E178" s="18"/>
      <c r="F178" s="44"/>
      <c r="G178" s="17"/>
      <c r="H178" s="17"/>
      <c r="I178" s="17"/>
      <c r="J178" s="17"/>
      <c r="K178" s="17"/>
      <c r="L178" s="17"/>
      <c r="M178" s="17"/>
      <c r="N178" s="17"/>
      <c r="O178" s="17"/>
      <c r="P178" s="17"/>
      <c r="Q178" s="17"/>
      <c r="R178" s="17"/>
      <c r="S178" s="17"/>
      <c r="T178" s="17"/>
      <c r="U178" t="str">
        <f>IF(COUNTA(Table25[[#This Row],[Employee Name]:[13. Skin is intact without open wounds or rashes]])=0,"",COUNTIF(Table25[[#This Row],[1. Checks that sink areas are supplied with soap and paper towels]:[13. Skin is intact without open wounds or rashes]],"NO"))</f>
        <v/>
      </c>
    </row>
    <row r="179" spans="2:21">
      <c r="B179" s="17"/>
      <c r="C179" s="17"/>
      <c r="D179" s="17"/>
      <c r="E179" s="18"/>
      <c r="F179" s="44"/>
      <c r="G179" s="17"/>
      <c r="H179" s="17"/>
      <c r="I179" s="17"/>
      <c r="J179" s="17"/>
      <c r="K179" s="17"/>
      <c r="L179" s="17"/>
      <c r="M179" s="17"/>
      <c r="N179" s="17"/>
      <c r="O179" s="17"/>
      <c r="P179" s="17"/>
      <c r="Q179" s="17"/>
      <c r="R179" s="17"/>
      <c r="S179" s="17"/>
      <c r="T179" s="17"/>
      <c r="U179" t="str">
        <f>IF(COUNTA(Table25[[#This Row],[Employee Name]:[13. Skin is intact without open wounds or rashes]])=0,"",COUNTIF(Table25[[#This Row],[1. Checks that sink areas are supplied with soap and paper towels]:[13. Skin is intact without open wounds or rashes]],"NO"))</f>
        <v/>
      </c>
    </row>
    <row r="180" spans="2:21">
      <c r="B180" s="17"/>
      <c r="C180" s="17"/>
      <c r="D180" s="17"/>
      <c r="E180" s="18"/>
      <c r="F180" s="44"/>
      <c r="G180" s="17"/>
      <c r="H180" s="17"/>
      <c r="I180" s="17"/>
      <c r="J180" s="17"/>
      <c r="K180" s="17"/>
      <c r="L180" s="17"/>
      <c r="M180" s="17"/>
      <c r="N180" s="17"/>
      <c r="O180" s="17"/>
      <c r="P180" s="17"/>
      <c r="Q180" s="17"/>
      <c r="R180" s="17"/>
      <c r="S180" s="17"/>
      <c r="T180" s="17"/>
      <c r="U180" t="str">
        <f>IF(COUNTA(Table25[[#This Row],[Employee Name]:[13. Skin is intact without open wounds or rashes]])=0,"",COUNTIF(Table25[[#This Row],[1. Checks that sink areas are supplied with soap and paper towels]:[13. Skin is intact without open wounds or rashes]],"NO"))</f>
        <v/>
      </c>
    </row>
    <row r="181" spans="2:21">
      <c r="B181" s="17"/>
      <c r="C181" s="17"/>
      <c r="D181" s="17"/>
      <c r="E181" s="18"/>
      <c r="F181" s="44"/>
      <c r="G181" s="17"/>
      <c r="H181" s="17"/>
      <c r="I181" s="17"/>
      <c r="J181" s="17"/>
      <c r="K181" s="17"/>
      <c r="L181" s="17"/>
      <c r="M181" s="17"/>
      <c r="N181" s="17"/>
      <c r="O181" s="17"/>
      <c r="P181" s="17"/>
      <c r="Q181" s="17"/>
      <c r="R181" s="17"/>
      <c r="S181" s="17"/>
      <c r="T181" s="17"/>
      <c r="U181" t="str">
        <f>IF(COUNTA(Table25[[#This Row],[Employee Name]:[13. Skin is intact without open wounds or rashes]])=0,"",COUNTIF(Table25[[#This Row],[1. Checks that sink areas are supplied with soap and paper towels]:[13. Skin is intact without open wounds or rashes]],"NO"))</f>
        <v/>
      </c>
    </row>
    <row r="182" spans="2:21">
      <c r="B182" s="17"/>
      <c r="C182" s="17"/>
      <c r="D182" s="17"/>
      <c r="E182" s="18"/>
      <c r="F182" s="44"/>
      <c r="G182" s="17"/>
      <c r="H182" s="17"/>
      <c r="I182" s="17"/>
      <c r="J182" s="17"/>
      <c r="K182" s="17"/>
      <c r="L182" s="17"/>
      <c r="M182" s="17"/>
      <c r="N182" s="17"/>
      <c r="O182" s="17"/>
      <c r="P182" s="17"/>
      <c r="Q182" s="17"/>
      <c r="R182" s="17"/>
      <c r="S182" s="17"/>
      <c r="T182" s="17"/>
      <c r="U182" t="str">
        <f>IF(COUNTA(Table25[[#This Row],[Employee Name]:[13. Skin is intact without open wounds or rashes]])=0,"",COUNTIF(Table25[[#This Row],[1. Checks that sink areas are supplied with soap and paper towels]:[13. Skin is intact without open wounds or rashes]],"NO"))</f>
        <v/>
      </c>
    </row>
    <row r="183" spans="2:21">
      <c r="B183" s="17"/>
      <c r="C183" s="17"/>
      <c r="D183" s="17"/>
      <c r="E183" s="18"/>
      <c r="F183" s="44"/>
      <c r="G183" s="17"/>
      <c r="H183" s="17"/>
      <c r="I183" s="17"/>
      <c r="J183" s="17"/>
      <c r="K183" s="17"/>
      <c r="L183" s="17"/>
      <c r="M183" s="17"/>
      <c r="N183" s="17"/>
      <c r="O183" s="17"/>
      <c r="P183" s="17"/>
      <c r="Q183" s="17"/>
      <c r="R183" s="17"/>
      <c r="S183" s="17"/>
      <c r="T183" s="17"/>
      <c r="U183" t="str">
        <f>IF(COUNTA(Table25[[#This Row],[Employee Name]:[13. Skin is intact without open wounds or rashes]])=0,"",COUNTIF(Table25[[#This Row],[1. Checks that sink areas are supplied with soap and paper towels]:[13. Skin is intact without open wounds or rashes]],"NO"))</f>
        <v/>
      </c>
    </row>
    <row r="184" spans="2:21">
      <c r="B184" s="17"/>
      <c r="C184" s="17"/>
      <c r="D184" s="17"/>
      <c r="E184" s="18"/>
      <c r="F184" s="44"/>
      <c r="G184" s="17"/>
      <c r="H184" s="17"/>
      <c r="I184" s="17"/>
      <c r="J184" s="17"/>
      <c r="K184" s="17"/>
      <c r="L184" s="17"/>
      <c r="M184" s="17"/>
      <c r="N184" s="17"/>
      <c r="O184" s="17"/>
      <c r="P184" s="17"/>
      <c r="Q184" s="17"/>
      <c r="R184" s="17"/>
      <c r="S184" s="17"/>
      <c r="T184" s="17"/>
      <c r="U184" t="str">
        <f>IF(COUNTA(Table25[[#This Row],[Employee Name]:[13. Skin is intact without open wounds or rashes]])=0,"",COUNTIF(Table25[[#This Row],[1. Checks that sink areas are supplied with soap and paper towels]:[13. Skin is intact without open wounds or rashes]],"NO"))</f>
        <v/>
      </c>
    </row>
    <row r="185" spans="2:21">
      <c r="B185" s="17"/>
      <c r="C185" s="17"/>
      <c r="D185" s="17"/>
      <c r="E185" s="18"/>
      <c r="F185" s="44"/>
      <c r="G185" s="17"/>
      <c r="H185" s="17"/>
      <c r="I185" s="17"/>
      <c r="J185" s="17"/>
      <c r="K185" s="17"/>
      <c r="L185" s="17"/>
      <c r="M185" s="17"/>
      <c r="N185" s="17"/>
      <c r="O185" s="17"/>
      <c r="P185" s="17"/>
      <c r="Q185" s="17"/>
      <c r="R185" s="17"/>
      <c r="S185" s="17"/>
      <c r="T185" s="17"/>
      <c r="U185" t="str">
        <f>IF(COUNTA(Table25[[#This Row],[Employee Name]:[13. Skin is intact without open wounds or rashes]])=0,"",COUNTIF(Table25[[#This Row],[1. Checks that sink areas are supplied with soap and paper towels]:[13. Skin is intact without open wounds or rashes]],"NO"))</f>
        <v/>
      </c>
    </row>
    <row r="186" spans="2:21">
      <c r="B186" s="17"/>
      <c r="C186" s="17"/>
      <c r="D186" s="17"/>
      <c r="E186" s="18"/>
      <c r="F186" s="44"/>
      <c r="G186" s="17"/>
      <c r="H186" s="17"/>
      <c r="I186" s="17"/>
      <c r="J186" s="17"/>
      <c r="K186" s="17"/>
      <c r="L186" s="17"/>
      <c r="M186" s="17"/>
      <c r="N186" s="17"/>
      <c r="O186" s="17"/>
      <c r="P186" s="17"/>
      <c r="Q186" s="17"/>
      <c r="R186" s="17"/>
      <c r="S186" s="17"/>
      <c r="T186" s="17"/>
      <c r="U186" t="str">
        <f>IF(COUNTA(Table25[[#This Row],[Employee Name]:[13. Skin is intact without open wounds or rashes]])=0,"",COUNTIF(Table25[[#This Row],[1. Checks that sink areas are supplied with soap and paper towels]:[13. Skin is intact without open wounds or rashes]],"NO"))</f>
        <v/>
      </c>
    </row>
    <row r="187" spans="2:21">
      <c r="B187" s="17"/>
      <c r="C187" s="17"/>
      <c r="D187" s="17"/>
      <c r="E187" s="18"/>
      <c r="F187" s="44"/>
      <c r="G187" s="17"/>
      <c r="H187" s="17"/>
      <c r="I187" s="17"/>
      <c r="J187" s="17"/>
      <c r="K187" s="17"/>
      <c r="L187" s="17"/>
      <c r="M187" s="17"/>
      <c r="N187" s="17"/>
      <c r="O187" s="17"/>
      <c r="P187" s="17"/>
      <c r="Q187" s="17"/>
      <c r="R187" s="17"/>
      <c r="S187" s="17"/>
      <c r="T187" s="17"/>
      <c r="U187" t="str">
        <f>IF(COUNTA(Table25[[#This Row],[Employee Name]:[13. Skin is intact without open wounds or rashes]])=0,"",COUNTIF(Table25[[#This Row],[1. Checks that sink areas are supplied with soap and paper towels]:[13. Skin is intact without open wounds or rashes]],"NO"))</f>
        <v/>
      </c>
    </row>
    <row r="188" spans="2:21">
      <c r="B188" s="17"/>
      <c r="C188" s="17"/>
      <c r="D188" s="17"/>
      <c r="E188" s="18"/>
      <c r="F188" s="44"/>
      <c r="G188" s="17"/>
      <c r="H188" s="17"/>
      <c r="I188" s="17"/>
      <c r="J188" s="17"/>
      <c r="K188" s="17"/>
      <c r="L188" s="17"/>
      <c r="M188" s="17"/>
      <c r="N188" s="17"/>
      <c r="O188" s="17"/>
      <c r="P188" s="17"/>
      <c r="Q188" s="17"/>
      <c r="R188" s="17"/>
      <c r="S188" s="17"/>
      <c r="T188" s="17"/>
      <c r="U188" t="str">
        <f>IF(COUNTA(Table25[[#This Row],[Employee Name]:[13. Skin is intact without open wounds or rashes]])=0,"",COUNTIF(Table25[[#This Row],[1. Checks that sink areas are supplied with soap and paper towels]:[13. Skin is intact without open wounds or rashes]],"NO"))</f>
        <v/>
      </c>
    </row>
    <row r="189" spans="2:21">
      <c r="B189" s="17"/>
      <c r="C189" s="17"/>
      <c r="D189" s="17"/>
      <c r="E189" s="18"/>
      <c r="F189" s="44"/>
      <c r="G189" s="17"/>
      <c r="H189" s="17"/>
      <c r="I189" s="17"/>
      <c r="J189" s="17"/>
      <c r="K189" s="17"/>
      <c r="L189" s="17"/>
      <c r="M189" s="17"/>
      <c r="N189" s="17"/>
      <c r="O189" s="17"/>
      <c r="P189" s="17"/>
      <c r="Q189" s="17"/>
      <c r="R189" s="17"/>
      <c r="S189" s="17"/>
      <c r="T189" s="17"/>
      <c r="U189" t="str">
        <f>IF(COUNTA(Table25[[#This Row],[Employee Name]:[13. Skin is intact without open wounds or rashes]])=0,"",COUNTIF(Table25[[#This Row],[1. Checks that sink areas are supplied with soap and paper towels]:[13. Skin is intact without open wounds or rashes]],"NO"))</f>
        <v/>
      </c>
    </row>
    <row r="190" spans="2:21">
      <c r="B190" s="17"/>
      <c r="C190" s="17"/>
      <c r="D190" s="17"/>
      <c r="E190" s="18"/>
      <c r="F190" s="44"/>
      <c r="G190" s="17"/>
      <c r="H190" s="17"/>
      <c r="I190" s="17"/>
      <c r="J190" s="17"/>
      <c r="K190" s="17"/>
      <c r="L190" s="17"/>
      <c r="M190" s="17"/>
      <c r="N190" s="17"/>
      <c r="O190" s="17"/>
      <c r="P190" s="17"/>
      <c r="Q190" s="17"/>
      <c r="R190" s="17"/>
      <c r="S190" s="17"/>
      <c r="T190" s="17"/>
      <c r="U190" t="str">
        <f>IF(COUNTA(Table25[[#This Row],[Employee Name]:[13. Skin is intact without open wounds or rashes]])=0,"",COUNTIF(Table25[[#This Row],[1. Checks that sink areas are supplied with soap and paper towels]:[13. Skin is intact without open wounds or rashes]],"NO"))</f>
        <v/>
      </c>
    </row>
    <row r="191" spans="2:21">
      <c r="B191" s="17"/>
      <c r="C191" s="17"/>
      <c r="D191" s="17"/>
      <c r="E191" s="18"/>
      <c r="F191" s="44"/>
      <c r="G191" s="17"/>
      <c r="H191" s="17"/>
      <c r="I191" s="17"/>
      <c r="J191" s="17"/>
      <c r="K191" s="17"/>
      <c r="L191" s="17"/>
      <c r="M191" s="17"/>
      <c r="N191" s="17"/>
      <c r="O191" s="17"/>
      <c r="P191" s="17"/>
      <c r="Q191" s="17"/>
      <c r="R191" s="17"/>
      <c r="S191" s="17"/>
      <c r="T191" s="17"/>
      <c r="U191" t="str">
        <f>IF(COUNTA(Table25[[#This Row],[Employee Name]:[13. Skin is intact without open wounds or rashes]])=0,"",COUNTIF(Table25[[#This Row],[1. Checks that sink areas are supplied with soap and paper towels]:[13. Skin is intact without open wounds or rashes]],"NO"))</f>
        <v/>
      </c>
    </row>
    <row r="192" spans="2:21">
      <c r="B192" s="17"/>
      <c r="C192" s="17"/>
      <c r="D192" s="17"/>
      <c r="E192" s="18"/>
      <c r="F192" s="44"/>
      <c r="G192" s="17"/>
      <c r="H192" s="17"/>
      <c r="I192" s="17"/>
      <c r="J192" s="17"/>
      <c r="K192" s="17"/>
      <c r="L192" s="17"/>
      <c r="M192" s="17"/>
      <c r="N192" s="17"/>
      <c r="O192" s="17"/>
      <c r="P192" s="17"/>
      <c r="Q192" s="17"/>
      <c r="R192" s="17"/>
      <c r="S192" s="17"/>
      <c r="T192" s="17"/>
      <c r="U192" t="str">
        <f>IF(COUNTA(Table25[[#This Row],[Employee Name]:[13. Skin is intact without open wounds or rashes]])=0,"",COUNTIF(Table25[[#This Row],[1. Checks that sink areas are supplied with soap and paper towels]:[13. Skin is intact without open wounds or rashes]],"NO"))</f>
        <v/>
      </c>
    </row>
    <row r="193" spans="2:21">
      <c r="B193" s="17"/>
      <c r="C193" s="17"/>
      <c r="D193" s="17"/>
      <c r="E193" s="18"/>
      <c r="F193" s="44"/>
      <c r="G193" s="17"/>
      <c r="H193" s="17"/>
      <c r="I193" s="17"/>
      <c r="J193" s="17"/>
      <c r="K193" s="17"/>
      <c r="L193" s="17"/>
      <c r="M193" s="17"/>
      <c r="N193" s="17"/>
      <c r="O193" s="17"/>
      <c r="P193" s="17"/>
      <c r="Q193" s="17"/>
      <c r="R193" s="17"/>
      <c r="S193" s="17"/>
      <c r="T193" s="17"/>
      <c r="U193" t="str">
        <f>IF(COUNTA(Table25[[#This Row],[Employee Name]:[13. Skin is intact without open wounds or rashes]])=0,"",COUNTIF(Table25[[#This Row],[1. Checks that sink areas are supplied with soap and paper towels]:[13. Skin is intact without open wounds or rashes]],"NO"))</f>
        <v/>
      </c>
    </row>
    <row r="194" spans="2:21">
      <c r="B194" s="17"/>
      <c r="C194" s="17"/>
      <c r="D194" s="17"/>
      <c r="E194" s="18"/>
      <c r="F194" s="44"/>
      <c r="G194" s="17"/>
      <c r="H194" s="17"/>
      <c r="I194" s="17"/>
      <c r="J194" s="17"/>
      <c r="K194" s="17"/>
      <c r="L194" s="17"/>
      <c r="M194" s="17"/>
      <c r="N194" s="17"/>
      <c r="O194" s="17"/>
      <c r="P194" s="17"/>
      <c r="Q194" s="17"/>
      <c r="R194" s="17"/>
      <c r="S194" s="17"/>
      <c r="T194" s="17"/>
      <c r="U194" t="str">
        <f>IF(COUNTA(Table25[[#This Row],[Employee Name]:[13. Skin is intact without open wounds or rashes]])=0,"",COUNTIF(Table25[[#This Row],[1. Checks that sink areas are supplied with soap and paper towels]:[13. Skin is intact without open wounds or rashes]],"NO"))</f>
        <v/>
      </c>
    </row>
    <row r="195" spans="2:21">
      <c r="B195" s="17"/>
      <c r="C195" s="17"/>
      <c r="D195" s="17"/>
      <c r="E195" s="18"/>
      <c r="F195" s="44"/>
      <c r="G195" s="17"/>
      <c r="H195" s="17"/>
      <c r="I195" s="17"/>
      <c r="J195" s="17"/>
      <c r="K195" s="17"/>
      <c r="L195" s="17"/>
      <c r="M195" s="17"/>
      <c r="N195" s="17"/>
      <c r="O195" s="17"/>
      <c r="P195" s="17"/>
      <c r="Q195" s="17"/>
      <c r="R195" s="17"/>
      <c r="S195" s="17"/>
      <c r="T195" s="17"/>
      <c r="U195" t="str">
        <f>IF(COUNTA(Table25[[#This Row],[Employee Name]:[13. Skin is intact without open wounds or rashes]])=0,"",COUNTIF(Table25[[#This Row],[1. Checks that sink areas are supplied with soap and paper towels]:[13. Skin is intact without open wounds or rashes]],"NO"))</f>
        <v/>
      </c>
    </row>
    <row r="196" spans="2:21">
      <c r="B196" s="17"/>
      <c r="C196" s="17"/>
      <c r="D196" s="17"/>
      <c r="E196" s="18"/>
      <c r="F196" s="44"/>
      <c r="G196" s="17"/>
      <c r="H196" s="17"/>
      <c r="I196" s="17"/>
      <c r="J196" s="17"/>
      <c r="K196" s="17"/>
      <c r="L196" s="17"/>
      <c r="M196" s="17"/>
      <c r="N196" s="17"/>
      <c r="O196" s="17"/>
      <c r="P196" s="17"/>
      <c r="Q196" s="17"/>
      <c r="R196" s="17"/>
      <c r="S196" s="17"/>
      <c r="T196" s="17"/>
      <c r="U196" t="str">
        <f>IF(COUNTA(Table25[[#This Row],[Employee Name]:[13. Skin is intact without open wounds or rashes]])=0,"",COUNTIF(Table25[[#This Row],[1. Checks that sink areas are supplied with soap and paper towels]:[13. Skin is intact without open wounds or rashes]],"NO"))</f>
        <v/>
      </c>
    </row>
    <row r="197" spans="2:21">
      <c r="B197" s="17"/>
      <c r="C197" s="17"/>
      <c r="D197" s="17"/>
      <c r="E197" s="18"/>
      <c r="F197" s="44"/>
      <c r="G197" s="17"/>
      <c r="H197" s="17"/>
      <c r="I197" s="17"/>
      <c r="J197" s="17"/>
      <c r="K197" s="17"/>
      <c r="L197" s="17"/>
      <c r="M197" s="17"/>
      <c r="N197" s="17"/>
      <c r="O197" s="17"/>
      <c r="P197" s="17"/>
      <c r="Q197" s="17"/>
      <c r="R197" s="17"/>
      <c r="S197" s="17"/>
      <c r="T197" s="17"/>
      <c r="U197" t="str">
        <f>IF(COUNTA(Table25[[#This Row],[Employee Name]:[13. Skin is intact without open wounds or rashes]])=0,"",COUNTIF(Table25[[#This Row],[1. Checks that sink areas are supplied with soap and paper towels]:[13. Skin is intact without open wounds or rashes]],"NO"))</f>
        <v/>
      </c>
    </row>
    <row r="198" spans="2:21">
      <c r="B198" s="17"/>
      <c r="C198" s="17"/>
      <c r="D198" s="17"/>
      <c r="E198" s="18"/>
      <c r="F198" s="44"/>
      <c r="G198" s="17"/>
      <c r="H198" s="17"/>
      <c r="I198" s="17"/>
      <c r="J198" s="17"/>
      <c r="K198" s="17"/>
      <c r="L198" s="17"/>
      <c r="M198" s="17"/>
      <c r="N198" s="17"/>
      <c r="O198" s="17"/>
      <c r="P198" s="17"/>
      <c r="Q198" s="17"/>
      <c r="R198" s="17"/>
      <c r="S198" s="17"/>
      <c r="T198" s="17"/>
      <c r="U198" t="str">
        <f>IF(COUNTA(Table25[[#This Row],[Employee Name]:[13. Skin is intact without open wounds or rashes]])=0,"",COUNTIF(Table25[[#This Row],[1. Checks that sink areas are supplied with soap and paper towels]:[13. Skin is intact without open wounds or rashes]],"NO"))</f>
        <v/>
      </c>
    </row>
    <row r="199" spans="2:21">
      <c r="B199" s="17"/>
      <c r="C199" s="17"/>
      <c r="D199" s="17"/>
      <c r="E199" s="18"/>
      <c r="F199" s="44"/>
      <c r="G199" s="17"/>
      <c r="H199" s="17"/>
      <c r="I199" s="17"/>
      <c r="J199" s="17"/>
      <c r="K199" s="17"/>
      <c r="L199" s="17"/>
      <c r="M199" s="17"/>
      <c r="N199" s="17"/>
      <c r="O199" s="17"/>
      <c r="P199" s="17"/>
      <c r="Q199" s="17"/>
      <c r="R199" s="17"/>
      <c r="S199" s="17"/>
      <c r="T199" s="17"/>
      <c r="U199" t="str">
        <f>IF(COUNTA(Table25[[#This Row],[Employee Name]:[13. Skin is intact without open wounds or rashes]])=0,"",COUNTIF(Table25[[#This Row],[1. Checks that sink areas are supplied with soap and paper towels]:[13. Skin is intact without open wounds or rashes]],"NO"))</f>
        <v/>
      </c>
    </row>
    <row r="200" spans="2:21">
      <c r="B200" s="17"/>
      <c r="C200" s="17"/>
      <c r="D200" s="17"/>
      <c r="E200" s="18"/>
      <c r="F200" s="44"/>
      <c r="G200" s="17"/>
      <c r="H200" s="17"/>
      <c r="I200" s="17"/>
      <c r="J200" s="17"/>
      <c r="K200" s="17"/>
      <c r="L200" s="17"/>
      <c r="M200" s="17"/>
      <c r="N200" s="17"/>
      <c r="O200" s="17"/>
      <c r="P200" s="17"/>
      <c r="Q200" s="17"/>
      <c r="R200" s="17"/>
      <c r="S200" s="17"/>
      <c r="T200" s="17"/>
      <c r="U200" t="str">
        <f>IF(COUNTA(Table25[[#This Row],[Employee Name]:[13. Skin is intact without open wounds or rashes]])=0,"",COUNTIF(Table25[[#This Row],[1. Checks that sink areas are supplied with soap and paper towels]:[13. Skin is intact without open wounds or rashes]],"NO"))</f>
        <v/>
      </c>
    </row>
    <row r="201" spans="2:21">
      <c r="B201" s="17"/>
      <c r="C201" s="17"/>
      <c r="D201" s="17"/>
      <c r="E201" s="18"/>
      <c r="F201" s="44"/>
      <c r="G201" s="17"/>
      <c r="H201" s="17"/>
      <c r="I201" s="17"/>
      <c r="J201" s="17"/>
      <c r="K201" s="17"/>
      <c r="L201" s="17"/>
      <c r="M201" s="17"/>
      <c r="N201" s="17"/>
      <c r="O201" s="17"/>
      <c r="P201" s="17"/>
      <c r="Q201" s="17"/>
      <c r="R201" s="17"/>
      <c r="S201" s="17"/>
      <c r="T201" s="17"/>
      <c r="U201" t="str">
        <f>IF(COUNTA(Table25[[#This Row],[Employee Name]:[13. Skin is intact without open wounds or rashes]])=0,"",COUNTIF(Table25[[#This Row],[1. Checks that sink areas are supplied with soap and paper towels]:[13. Skin is intact without open wounds or rashes]],"NO"))</f>
        <v/>
      </c>
    </row>
    <row r="202" spans="2:21">
      <c r="B202" s="17"/>
      <c r="C202" s="17"/>
      <c r="D202" s="17"/>
      <c r="E202" s="18"/>
      <c r="F202" s="44"/>
      <c r="G202" s="17"/>
      <c r="H202" s="17"/>
      <c r="I202" s="17"/>
      <c r="J202" s="17"/>
      <c r="K202" s="17"/>
      <c r="L202" s="17"/>
      <c r="M202" s="17"/>
      <c r="N202" s="17"/>
      <c r="O202" s="17"/>
      <c r="P202" s="17"/>
      <c r="Q202" s="17"/>
      <c r="R202" s="17"/>
      <c r="S202" s="17"/>
      <c r="T202" s="17"/>
      <c r="U202" t="str">
        <f>IF(COUNTA(Table25[[#This Row],[Employee Name]:[13. Skin is intact without open wounds or rashes]])=0,"",COUNTIF(Table25[[#This Row],[1. Checks that sink areas are supplied with soap and paper towels]:[13. Skin is intact without open wounds or rashes]],"NO"))</f>
        <v/>
      </c>
    </row>
    <row r="203" spans="2:21">
      <c r="B203" s="17"/>
      <c r="C203" s="17"/>
      <c r="D203" s="17"/>
      <c r="E203" s="18"/>
      <c r="F203" s="44"/>
      <c r="G203" s="17"/>
      <c r="H203" s="17"/>
      <c r="I203" s="17"/>
      <c r="J203" s="17"/>
      <c r="K203" s="17"/>
      <c r="L203" s="17"/>
      <c r="M203" s="17"/>
      <c r="N203" s="17"/>
      <c r="O203" s="17"/>
      <c r="P203" s="17"/>
      <c r="Q203" s="17"/>
      <c r="R203" s="17"/>
      <c r="S203" s="17"/>
      <c r="T203" s="17"/>
      <c r="U203" t="str">
        <f>IF(COUNTA(Table25[[#This Row],[Employee Name]:[13. Skin is intact without open wounds or rashes]])=0,"",COUNTIF(Table25[[#This Row],[1. Checks that sink areas are supplied with soap and paper towels]:[13. Skin is intact without open wounds or rashes]],"NO"))</f>
        <v/>
      </c>
    </row>
    <row r="204" spans="2:21">
      <c r="B204" s="17"/>
      <c r="C204" s="17"/>
      <c r="D204" s="17"/>
      <c r="E204" s="18"/>
      <c r="F204" s="44"/>
      <c r="G204" s="17"/>
      <c r="H204" s="17"/>
      <c r="I204" s="17"/>
      <c r="J204" s="17"/>
      <c r="K204" s="17"/>
      <c r="L204" s="17"/>
      <c r="M204" s="17"/>
      <c r="N204" s="17"/>
      <c r="O204" s="17"/>
      <c r="P204" s="17"/>
      <c r="Q204" s="17"/>
      <c r="R204" s="17"/>
      <c r="S204" s="17"/>
      <c r="T204" s="17"/>
      <c r="U204" t="str">
        <f>IF(COUNTA(Table25[[#This Row],[Employee Name]:[13. Skin is intact without open wounds or rashes]])=0,"",COUNTIF(Table25[[#This Row],[1. Checks that sink areas are supplied with soap and paper towels]:[13. Skin is intact without open wounds or rashes]],"NO"))</f>
        <v/>
      </c>
    </row>
    <row r="205" spans="2:21">
      <c r="B205" s="17"/>
      <c r="C205" s="17"/>
      <c r="D205" s="17"/>
      <c r="E205" s="18"/>
      <c r="F205" s="44"/>
      <c r="G205" s="17"/>
      <c r="H205" s="17"/>
      <c r="I205" s="17"/>
      <c r="J205" s="17"/>
      <c r="K205" s="17"/>
      <c r="L205" s="17"/>
      <c r="M205" s="17"/>
      <c r="N205" s="17"/>
      <c r="O205" s="17"/>
      <c r="P205" s="17"/>
      <c r="Q205" s="17"/>
      <c r="R205" s="17"/>
      <c r="S205" s="17"/>
      <c r="T205" s="17"/>
      <c r="U205" t="str">
        <f>IF(COUNTA(Table25[[#This Row],[Employee Name]:[13. Skin is intact without open wounds or rashes]])=0,"",COUNTIF(Table25[[#This Row],[1. Checks that sink areas are supplied with soap and paper towels]:[13. Skin is intact without open wounds or rashes]],"NO"))</f>
        <v/>
      </c>
    </row>
    <row r="206" spans="2:21">
      <c r="B206" s="17"/>
      <c r="C206" s="17"/>
      <c r="D206" s="17"/>
      <c r="E206" s="18"/>
      <c r="F206" s="44"/>
      <c r="G206" s="17"/>
      <c r="H206" s="17"/>
      <c r="I206" s="17"/>
      <c r="J206" s="17"/>
      <c r="K206" s="17"/>
      <c r="L206" s="17"/>
      <c r="M206" s="17"/>
      <c r="N206" s="17"/>
      <c r="O206" s="17"/>
      <c r="P206" s="17"/>
      <c r="Q206" s="17"/>
      <c r="R206" s="17"/>
      <c r="S206" s="17"/>
      <c r="T206" s="17"/>
      <c r="U206" t="str">
        <f>IF(COUNTA(Table25[[#This Row],[Employee Name]:[13. Skin is intact without open wounds or rashes]])=0,"",COUNTIF(Table25[[#This Row],[1. Checks that sink areas are supplied with soap and paper towels]:[13. Skin is intact without open wounds or rashes]],"NO"))</f>
        <v/>
      </c>
    </row>
    <row r="207" spans="2:21">
      <c r="B207" s="17"/>
      <c r="C207" s="17"/>
      <c r="D207" s="17"/>
      <c r="E207" s="18"/>
      <c r="F207" s="44"/>
      <c r="G207" s="17"/>
      <c r="H207" s="17"/>
      <c r="I207" s="17"/>
      <c r="J207" s="17"/>
      <c r="K207" s="17"/>
      <c r="L207" s="17"/>
      <c r="M207" s="17"/>
      <c r="N207" s="17"/>
      <c r="O207" s="17"/>
      <c r="P207" s="17"/>
      <c r="Q207" s="17"/>
      <c r="R207" s="17"/>
      <c r="S207" s="17"/>
      <c r="T207" s="17"/>
      <c r="U207" t="str">
        <f>IF(COUNTA(Table25[[#This Row],[Employee Name]:[13. Skin is intact without open wounds or rashes]])=0,"",COUNTIF(Table25[[#This Row],[1. Checks that sink areas are supplied with soap and paper towels]:[13. Skin is intact without open wounds or rashes]],"NO"))</f>
        <v/>
      </c>
    </row>
    <row r="208" spans="2:21">
      <c r="B208" s="17"/>
      <c r="C208" s="17"/>
      <c r="D208" s="17"/>
      <c r="E208" s="18"/>
      <c r="F208" s="44"/>
      <c r="G208" s="17"/>
      <c r="H208" s="17"/>
      <c r="I208" s="17"/>
      <c r="J208" s="17"/>
      <c r="K208" s="17"/>
      <c r="L208" s="17"/>
      <c r="M208" s="17"/>
      <c r="N208" s="17"/>
      <c r="O208" s="17"/>
      <c r="P208" s="17"/>
      <c r="Q208" s="17"/>
      <c r="R208" s="17"/>
      <c r="S208" s="17"/>
      <c r="T208" s="17"/>
      <c r="U208" t="str">
        <f>IF(COUNTA(Table25[[#This Row],[Employee Name]:[13. Skin is intact without open wounds or rashes]])=0,"",COUNTIF(Table25[[#This Row],[1. Checks that sink areas are supplied with soap and paper towels]:[13. Skin is intact without open wounds or rashes]],"NO"))</f>
        <v/>
      </c>
    </row>
    <row r="209" spans="2:21">
      <c r="B209" s="17"/>
      <c r="C209" s="17"/>
      <c r="D209" s="17"/>
      <c r="E209" s="18"/>
      <c r="F209" s="44"/>
      <c r="G209" s="17"/>
      <c r="H209" s="17"/>
      <c r="I209" s="17"/>
      <c r="J209" s="17"/>
      <c r="K209" s="17"/>
      <c r="L209" s="17"/>
      <c r="M209" s="17"/>
      <c r="N209" s="17"/>
      <c r="O209" s="17"/>
      <c r="P209" s="17"/>
      <c r="Q209" s="17"/>
      <c r="R209" s="17"/>
      <c r="S209" s="17"/>
      <c r="T209" s="17"/>
      <c r="U209" t="str">
        <f>IF(COUNTA(Table25[[#This Row],[Employee Name]:[13. Skin is intact without open wounds or rashes]])=0,"",COUNTIF(Table25[[#This Row],[1. Checks that sink areas are supplied with soap and paper towels]:[13. Skin is intact without open wounds or rashes]],"NO"))</f>
        <v/>
      </c>
    </row>
    <row r="210" spans="2:21">
      <c r="B210" s="17"/>
      <c r="C210" s="17"/>
      <c r="D210" s="17"/>
      <c r="E210" s="18"/>
      <c r="F210" s="44"/>
      <c r="G210" s="17"/>
      <c r="H210" s="17"/>
      <c r="I210" s="17"/>
      <c r="J210" s="17"/>
      <c r="K210" s="17"/>
      <c r="L210" s="17"/>
      <c r="M210" s="17"/>
      <c r="N210" s="17"/>
      <c r="O210" s="17"/>
      <c r="P210" s="17"/>
      <c r="Q210" s="17"/>
      <c r="R210" s="17"/>
      <c r="S210" s="17"/>
      <c r="T210" s="17"/>
      <c r="U210" t="str">
        <f>IF(COUNTA(Table25[[#This Row],[Employee Name]:[13. Skin is intact without open wounds or rashes]])=0,"",COUNTIF(Table25[[#This Row],[1. Checks that sink areas are supplied with soap and paper towels]:[13. Skin is intact without open wounds or rashes]],"NO"))</f>
        <v/>
      </c>
    </row>
    <row r="211" spans="2:21">
      <c r="B211" s="17"/>
      <c r="C211" s="17"/>
      <c r="D211" s="17"/>
      <c r="E211" s="18"/>
      <c r="F211" s="44"/>
      <c r="G211" s="17"/>
      <c r="H211" s="17"/>
      <c r="I211" s="17"/>
      <c r="J211" s="17"/>
      <c r="K211" s="17"/>
      <c r="L211" s="17"/>
      <c r="M211" s="17"/>
      <c r="N211" s="17"/>
      <c r="O211" s="17"/>
      <c r="P211" s="17"/>
      <c r="Q211" s="17"/>
      <c r="R211" s="17"/>
      <c r="S211" s="17"/>
      <c r="T211" s="17"/>
      <c r="U211" t="str">
        <f>IF(COUNTA(Table25[[#This Row],[Employee Name]:[13. Skin is intact without open wounds or rashes]])=0,"",COUNTIF(Table25[[#This Row],[1. Checks that sink areas are supplied with soap and paper towels]:[13. Skin is intact without open wounds or rashes]],"NO"))</f>
        <v/>
      </c>
    </row>
    <row r="212" spans="2:21">
      <c r="B212" s="17"/>
      <c r="C212" s="17"/>
      <c r="D212" s="17"/>
      <c r="E212" s="18"/>
      <c r="F212" s="44"/>
      <c r="G212" s="17"/>
      <c r="H212" s="17"/>
      <c r="I212" s="17"/>
      <c r="J212" s="17"/>
      <c r="K212" s="17"/>
      <c r="L212" s="17"/>
      <c r="M212" s="17"/>
      <c r="N212" s="17"/>
      <c r="O212" s="17"/>
      <c r="P212" s="17"/>
      <c r="Q212" s="17"/>
      <c r="R212" s="17"/>
      <c r="S212" s="17"/>
      <c r="T212" s="17"/>
      <c r="U212" t="str">
        <f>IF(COUNTA(Table25[[#This Row],[Employee Name]:[13. Skin is intact without open wounds or rashes]])=0,"",COUNTIF(Table25[[#This Row],[1. Checks that sink areas are supplied with soap and paper towels]:[13. Skin is intact without open wounds or rashes]],"NO"))</f>
        <v/>
      </c>
    </row>
    <row r="213" spans="2:21">
      <c r="B213" s="17"/>
      <c r="C213" s="17"/>
      <c r="D213" s="17"/>
      <c r="E213" s="18"/>
      <c r="F213" s="44"/>
      <c r="G213" s="17"/>
      <c r="H213" s="17"/>
      <c r="I213" s="17"/>
      <c r="J213" s="17"/>
      <c r="K213" s="17"/>
      <c r="L213" s="17"/>
      <c r="M213" s="17"/>
      <c r="N213" s="17"/>
      <c r="O213" s="17"/>
      <c r="P213" s="17"/>
      <c r="Q213" s="17"/>
      <c r="R213" s="17"/>
      <c r="S213" s="17"/>
      <c r="T213" s="17"/>
      <c r="U213" t="str">
        <f>IF(COUNTA(Table25[[#This Row],[Employee Name]:[13. Skin is intact without open wounds or rashes]])=0,"",COUNTIF(Table25[[#This Row],[1. Checks that sink areas are supplied with soap and paper towels]:[13. Skin is intact without open wounds or rashes]],"NO"))</f>
        <v/>
      </c>
    </row>
    <row r="214" spans="2:21">
      <c r="B214" s="17"/>
      <c r="C214" s="17"/>
      <c r="D214" s="17"/>
      <c r="E214" s="18"/>
      <c r="F214" s="44"/>
      <c r="G214" s="17"/>
      <c r="H214" s="17"/>
      <c r="I214" s="17"/>
      <c r="J214" s="17"/>
      <c r="K214" s="17"/>
      <c r="L214" s="17"/>
      <c r="M214" s="17"/>
      <c r="N214" s="17"/>
      <c r="O214" s="17"/>
      <c r="P214" s="17"/>
      <c r="Q214" s="17"/>
      <c r="R214" s="17"/>
      <c r="S214" s="17"/>
      <c r="T214" s="17"/>
      <c r="U214" t="str">
        <f>IF(COUNTA(Table25[[#This Row],[Employee Name]:[13. Skin is intact without open wounds or rashes]])=0,"",COUNTIF(Table25[[#This Row],[1. Checks that sink areas are supplied with soap and paper towels]:[13. Skin is intact without open wounds or rashes]],"NO"))</f>
        <v/>
      </c>
    </row>
    <row r="215" spans="2:21">
      <c r="B215" s="17"/>
      <c r="C215" s="17"/>
      <c r="D215" s="17"/>
      <c r="E215" s="18"/>
      <c r="F215" s="44"/>
      <c r="G215" s="17"/>
      <c r="H215" s="17"/>
      <c r="I215" s="17"/>
      <c r="J215" s="17"/>
      <c r="K215" s="17"/>
      <c r="L215" s="17"/>
      <c r="M215" s="17"/>
      <c r="N215" s="17"/>
      <c r="O215" s="17"/>
      <c r="P215" s="17"/>
      <c r="Q215" s="17"/>
      <c r="R215" s="17"/>
      <c r="S215" s="17"/>
      <c r="T215" s="17"/>
      <c r="U215" t="str">
        <f>IF(COUNTA(Table25[[#This Row],[Employee Name]:[13. Skin is intact without open wounds or rashes]])=0,"",COUNTIF(Table25[[#This Row],[1. Checks that sink areas are supplied with soap and paper towels]:[13. Skin is intact without open wounds or rashes]],"NO"))</f>
        <v/>
      </c>
    </row>
    <row r="216" spans="2:21">
      <c r="B216" s="17"/>
      <c r="C216" s="17"/>
      <c r="D216" s="17"/>
      <c r="E216" s="18"/>
      <c r="F216" s="44"/>
      <c r="G216" s="17"/>
      <c r="H216" s="17"/>
      <c r="I216" s="17"/>
      <c r="J216" s="17"/>
      <c r="K216" s="17"/>
      <c r="L216" s="17"/>
      <c r="M216" s="17"/>
      <c r="N216" s="17"/>
      <c r="O216" s="17"/>
      <c r="P216" s="17"/>
      <c r="Q216" s="17"/>
      <c r="R216" s="17"/>
      <c r="S216" s="17"/>
      <c r="T216" s="17"/>
      <c r="U216" t="str">
        <f>IF(COUNTA(Table25[[#This Row],[Employee Name]:[13. Skin is intact without open wounds or rashes]])=0,"",COUNTIF(Table25[[#This Row],[1. Checks that sink areas are supplied with soap and paper towels]:[13. Skin is intact without open wounds or rashes]],"NO"))</f>
        <v/>
      </c>
    </row>
    <row r="217" spans="2:21">
      <c r="B217" s="17"/>
      <c r="C217" s="17"/>
      <c r="D217" s="17"/>
      <c r="E217" s="18"/>
      <c r="F217" s="44"/>
      <c r="G217" s="17"/>
      <c r="H217" s="17"/>
      <c r="I217" s="17"/>
      <c r="J217" s="17"/>
      <c r="K217" s="17"/>
      <c r="L217" s="17"/>
      <c r="M217" s="17"/>
      <c r="N217" s="17"/>
      <c r="O217" s="17"/>
      <c r="P217" s="17"/>
      <c r="Q217" s="17"/>
      <c r="R217" s="17"/>
      <c r="S217" s="17"/>
      <c r="T217" s="17"/>
      <c r="U217" t="str">
        <f>IF(COUNTA(Table25[[#This Row],[Employee Name]:[13. Skin is intact without open wounds or rashes]])=0,"",COUNTIF(Table25[[#This Row],[1. Checks that sink areas are supplied with soap and paper towels]:[13. Skin is intact without open wounds or rashes]],"NO"))</f>
        <v/>
      </c>
    </row>
    <row r="218" spans="2:21">
      <c r="B218" s="17"/>
      <c r="C218" s="17"/>
      <c r="D218" s="17"/>
      <c r="E218" s="18"/>
      <c r="F218" s="44"/>
      <c r="G218" s="17"/>
      <c r="H218" s="17"/>
      <c r="I218" s="17"/>
      <c r="J218" s="17"/>
      <c r="K218" s="17"/>
      <c r="L218" s="17"/>
      <c r="M218" s="17"/>
      <c r="N218" s="17"/>
      <c r="O218" s="17"/>
      <c r="P218" s="17"/>
      <c r="Q218" s="17"/>
      <c r="R218" s="17"/>
      <c r="S218" s="17"/>
      <c r="T218" s="17"/>
      <c r="U218" t="str">
        <f>IF(COUNTA(Table25[[#This Row],[Employee Name]:[13. Skin is intact without open wounds or rashes]])=0,"",COUNTIF(Table25[[#This Row],[1. Checks that sink areas are supplied with soap and paper towels]:[13. Skin is intact without open wounds or rashes]],"NO"))</f>
        <v/>
      </c>
    </row>
    <row r="219" spans="2:21">
      <c r="B219" s="17"/>
      <c r="C219" s="17"/>
      <c r="D219" s="17"/>
      <c r="E219" s="18"/>
      <c r="F219" s="44"/>
      <c r="G219" s="17"/>
      <c r="H219" s="17"/>
      <c r="I219" s="17"/>
      <c r="J219" s="17"/>
      <c r="K219" s="17"/>
      <c r="L219" s="17"/>
      <c r="M219" s="17"/>
      <c r="N219" s="17"/>
      <c r="O219" s="17"/>
      <c r="P219" s="17"/>
      <c r="Q219" s="17"/>
      <c r="R219" s="17"/>
      <c r="S219" s="17"/>
      <c r="T219" s="17"/>
      <c r="U219" t="str">
        <f>IF(COUNTA(Table25[[#This Row],[Employee Name]:[13. Skin is intact without open wounds or rashes]])=0,"",COUNTIF(Table25[[#This Row],[1. Checks that sink areas are supplied with soap and paper towels]:[13. Skin is intact without open wounds or rashes]],"NO"))</f>
        <v/>
      </c>
    </row>
    <row r="220" spans="2:21">
      <c r="B220" s="17"/>
      <c r="C220" s="17"/>
      <c r="D220" s="17"/>
      <c r="E220" s="18"/>
      <c r="F220" s="44"/>
      <c r="G220" s="17"/>
      <c r="H220" s="17"/>
      <c r="I220" s="17"/>
      <c r="J220" s="17"/>
      <c r="K220" s="17"/>
      <c r="L220" s="17"/>
      <c r="M220" s="17"/>
      <c r="N220" s="17"/>
      <c r="O220" s="17"/>
      <c r="P220" s="17"/>
      <c r="Q220" s="17"/>
      <c r="R220" s="17"/>
      <c r="S220" s="17"/>
      <c r="T220" s="17"/>
      <c r="U220" t="str">
        <f>IF(COUNTA(Table25[[#This Row],[Employee Name]:[13. Skin is intact without open wounds or rashes]])=0,"",COUNTIF(Table25[[#This Row],[1. Checks that sink areas are supplied with soap and paper towels]:[13. Skin is intact without open wounds or rashes]],"NO"))</f>
        <v/>
      </c>
    </row>
    <row r="221" spans="2:21">
      <c r="B221" s="17"/>
      <c r="C221" s="17"/>
      <c r="D221" s="17"/>
      <c r="E221" s="18"/>
      <c r="F221" s="44"/>
      <c r="G221" s="17"/>
      <c r="H221" s="17"/>
      <c r="I221" s="17"/>
      <c r="J221" s="17"/>
      <c r="K221" s="17"/>
      <c r="L221" s="17"/>
      <c r="M221" s="17"/>
      <c r="N221" s="17"/>
      <c r="O221" s="17"/>
      <c r="P221" s="17"/>
      <c r="Q221" s="17"/>
      <c r="R221" s="17"/>
      <c r="S221" s="17"/>
      <c r="T221" s="17"/>
      <c r="U221" t="str">
        <f>IF(COUNTA(Table25[[#This Row],[Employee Name]:[13. Skin is intact without open wounds or rashes]])=0,"",COUNTIF(Table25[[#This Row],[1. Checks that sink areas are supplied with soap and paper towels]:[13. Skin is intact without open wounds or rashes]],"NO"))</f>
        <v/>
      </c>
    </row>
    <row r="222" spans="2:21">
      <c r="B222" s="17"/>
      <c r="C222" s="17"/>
      <c r="D222" s="17"/>
      <c r="E222" s="18"/>
      <c r="F222" s="44"/>
      <c r="G222" s="17"/>
      <c r="H222" s="17"/>
      <c r="I222" s="17"/>
      <c r="J222" s="17"/>
      <c r="K222" s="17"/>
      <c r="L222" s="17"/>
      <c r="M222" s="17"/>
      <c r="N222" s="17"/>
      <c r="O222" s="17"/>
      <c r="P222" s="17"/>
      <c r="Q222" s="17"/>
      <c r="R222" s="17"/>
      <c r="S222" s="17"/>
      <c r="T222" s="17"/>
      <c r="U222" t="str">
        <f>IF(COUNTA(Table25[[#This Row],[Employee Name]:[13. Skin is intact without open wounds or rashes]])=0,"",COUNTIF(Table25[[#This Row],[1. Checks that sink areas are supplied with soap and paper towels]:[13. Skin is intact without open wounds or rashes]],"NO"))</f>
        <v/>
      </c>
    </row>
    <row r="223" spans="2:21">
      <c r="B223" s="17"/>
      <c r="C223" s="17"/>
      <c r="D223" s="17"/>
      <c r="E223" s="18"/>
      <c r="F223" s="44"/>
      <c r="G223" s="17"/>
      <c r="H223" s="17"/>
      <c r="I223" s="17"/>
      <c r="J223" s="17"/>
      <c r="K223" s="17"/>
      <c r="L223" s="17"/>
      <c r="M223" s="17"/>
      <c r="N223" s="17"/>
      <c r="O223" s="17"/>
      <c r="P223" s="17"/>
      <c r="Q223" s="17"/>
      <c r="R223" s="17"/>
      <c r="S223" s="17"/>
      <c r="T223" s="17"/>
      <c r="U223" t="str">
        <f>IF(COUNTA(Table25[[#This Row],[Employee Name]:[13. Skin is intact without open wounds or rashes]])=0,"",COUNTIF(Table25[[#This Row],[1. Checks that sink areas are supplied with soap and paper towels]:[13. Skin is intact without open wounds or rashes]],"NO"))</f>
        <v/>
      </c>
    </row>
    <row r="224" spans="2:21">
      <c r="B224" s="17"/>
      <c r="C224" s="17"/>
      <c r="D224" s="17"/>
      <c r="E224" s="18"/>
      <c r="F224" s="44"/>
      <c r="G224" s="17"/>
      <c r="H224" s="17"/>
      <c r="I224" s="17"/>
      <c r="J224" s="17"/>
      <c r="K224" s="17"/>
      <c r="L224" s="17"/>
      <c r="M224" s="17"/>
      <c r="N224" s="17"/>
      <c r="O224" s="17"/>
      <c r="P224" s="17"/>
      <c r="Q224" s="17"/>
      <c r="R224" s="17"/>
      <c r="S224" s="17"/>
      <c r="T224" s="17"/>
      <c r="U224" t="str">
        <f>IF(COUNTA(Table25[[#This Row],[Employee Name]:[13. Skin is intact without open wounds or rashes]])=0,"",COUNTIF(Table25[[#This Row],[1. Checks that sink areas are supplied with soap and paper towels]:[13. Skin is intact without open wounds or rashes]],"NO"))</f>
        <v/>
      </c>
    </row>
    <row r="225" spans="2:21">
      <c r="B225" s="17"/>
      <c r="C225" s="17"/>
      <c r="D225" s="17"/>
      <c r="E225" s="18"/>
      <c r="F225" s="44"/>
      <c r="G225" s="17"/>
      <c r="H225" s="17"/>
      <c r="I225" s="17"/>
      <c r="J225" s="17"/>
      <c r="K225" s="17"/>
      <c r="L225" s="17"/>
      <c r="M225" s="17"/>
      <c r="N225" s="17"/>
      <c r="O225" s="17"/>
      <c r="P225" s="17"/>
      <c r="Q225" s="17"/>
      <c r="R225" s="17"/>
      <c r="S225" s="17"/>
      <c r="T225" s="17"/>
      <c r="U225" t="str">
        <f>IF(COUNTA(Table25[[#This Row],[Employee Name]:[13. Skin is intact without open wounds or rashes]])=0,"",COUNTIF(Table25[[#This Row],[1. Checks that sink areas are supplied with soap and paper towels]:[13. Skin is intact without open wounds or rashes]],"NO"))</f>
        <v/>
      </c>
    </row>
    <row r="226" spans="2:21">
      <c r="B226" s="17"/>
      <c r="C226" s="17"/>
      <c r="D226" s="17"/>
      <c r="E226" s="18"/>
      <c r="F226" s="44"/>
      <c r="G226" s="17"/>
      <c r="H226" s="17"/>
      <c r="I226" s="17"/>
      <c r="J226" s="17"/>
      <c r="K226" s="17"/>
      <c r="L226" s="17"/>
      <c r="M226" s="17"/>
      <c r="N226" s="17"/>
      <c r="O226" s="17"/>
      <c r="P226" s="17"/>
      <c r="Q226" s="17"/>
      <c r="R226" s="17"/>
      <c r="S226" s="17"/>
      <c r="T226" s="17"/>
      <c r="U226" t="str">
        <f>IF(COUNTA(Table25[[#This Row],[Employee Name]:[13. Skin is intact without open wounds or rashes]])=0,"",COUNTIF(Table25[[#This Row],[1. Checks that sink areas are supplied with soap and paper towels]:[13. Skin is intact without open wounds or rashes]],"NO"))</f>
        <v/>
      </c>
    </row>
    <row r="227" spans="2:21">
      <c r="B227" s="17"/>
      <c r="C227" s="17"/>
      <c r="D227" s="17"/>
      <c r="E227" s="18"/>
      <c r="F227" s="44"/>
      <c r="G227" s="17"/>
      <c r="H227" s="17"/>
      <c r="I227" s="17"/>
      <c r="J227" s="17"/>
      <c r="K227" s="17"/>
      <c r="L227" s="17"/>
      <c r="M227" s="17"/>
      <c r="N227" s="17"/>
      <c r="O227" s="17"/>
      <c r="P227" s="17"/>
      <c r="Q227" s="17"/>
      <c r="R227" s="17"/>
      <c r="S227" s="17"/>
      <c r="T227" s="17"/>
      <c r="U227" t="str">
        <f>IF(COUNTA(Table25[[#This Row],[Employee Name]:[13. Skin is intact without open wounds or rashes]])=0,"",COUNTIF(Table25[[#This Row],[1. Checks that sink areas are supplied with soap and paper towels]:[13. Skin is intact without open wounds or rashes]],"NO"))</f>
        <v/>
      </c>
    </row>
    <row r="228" spans="2:21">
      <c r="B228" s="17"/>
      <c r="C228" s="17"/>
      <c r="D228" s="17"/>
      <c r="E228" s="18"/>
      <c r="F228" s="44"/>
      <c r="G228" s="17"/>
      <c r="H228" s="17"/>
      <c r="I228" s="17"/>
      <c r="J228" s="17"/>
      <c r="K228" s="17"/>
      <c r="L228" s="17"/>
      <c r="M228" s="17"/>
      <c r="N228" s="17"/>
      <c r="O228" s="17"/>
      <c r="P228" s="17"/>
      <c r="Q228" s="17"/>
      <c r="R228" s="17"/>
      <c r="S228" s="17"/>
      <c r="T228" s="17"/>
      <c r="U228" t="str">
        <f>IF(COUNTA(Table25[[#This Row],[Employee Name]:[13. Skin is intact without open wounds or rashes]])=0,"",COUNTIF(Table25[[#This Row],[1. Checks that sink areas are supplied with soap and paper towels]:[13. Skin is intact without open wounds or rashes]],"NO"))</f>
        <v/>
      </c>
    </row>
    <row r="229" spans="2:21">
      <c r="B229" s="17"/>
      <c r="C229" s="17"/>
      <c r="D229" s="17"/>
      <c r="E229" s="18"/>
      <c r="F229" s="44"/>
      <c r="G229" s="17"/>
      <c r="H229" s="17"/>
      <c r="I229" s="17"/>
      <c r="J229" s="17"/>
      <c r="K229" s="17"/>
      <c r="L229" s="17"/>
      <c r="M229" s="17"/>
      <c r="N229" s="17"/>
      <c r="O229" s="17"/>
      <c r="P229" s="17"/>
      <c r="Q229" s="17"/>
      <c r="R229" s="17"/>
      <c r="S229" s="17"/>
      <c r="T229" s="17"/>
      <c r="U229" t="str">
        <f>IF(COUNTA(Table25[[#This Row],[Employee Name]:[13. Skin is intact without open wounds or rashes]])=0,"",COUNTIF(Table25[[#This Row],[1. Checks that sink areas are supplied with soap and paper towels]:[13. Skin is intact without open wounds or rashes]],"NO"))</f>
        <v/>
      </c>
    </row>
    <row r="230" spans="2:21">
      <c r="B230" s="17"/>
      <c r="C230" s="17"/>
      <c r="D230" s="17"/>
      <c r="E230" s="18"/>
      <c r="F230" s="44"/>
      <c r="G230" s="17"/>
      <c r="H230" s="17"/>
      <c r="I230" s="17"/>
      <c r="J230" s="17"/>
      <c r="K230" s="17"/>
      <c r="L230" s="17"/>
      <c r="M230" s="17"/>
      <c r="N230" s="17"/>
      <c r="O230" s="17"/>
      <c r="P230" s="17"/>
      <c r="Q230" s="17"/>
      <c r="R230" s="17"/>
      <c r="S230" s="17"/>
      <c r="T230" s="17"/>
      <c r="U230" t="str">
        <f>IF(COUNTA(Table25[[#This Row],[Employee Name]:[13. Skin is intact without open wounds or rashes]])=0,"",COUNTIF(Table25[[#This Row],[1. Checks that sink areas are supplied with soap and paper towels]:[13. Skin is intact without open wounds or rashes]],"NO"))</f>
        <v/>
      </c>
    </row>
    <row r="231" spans="2:21">
      <c r="B231" s="17"/>
      <c r="C231" s="17"/>
      <c r="D231" s="17"/>
      <c r="E231" s="18"/>
      <c r="F231" s="44"/>
      <c r="G231" s="17"/>
      <c r="H231" s="17"/>
      <c r="I231" s="17"/>
      <c r="J231" s="17"/>
      <c r="K231" s="17"/>
      <c r="L231" s="17"/>
      <c r="M231" s="17"/>
      <c r="N231" s="17"/>
      <c r="O231" s="17"/>
      <c r="P231" s="17"/>
      <c r="Q231" s="17"/>
      <c r="R231" s="17"/>
      <c r="S231" s="17"/>
      <c r="T231" s="17"/>
      <c r="U231" t="str">
        <f>IF(COUNTA(Table25[[#This Row],[Employee Name]:[13. Skin is intact without open wounds or rashes]])=0,"",COUNTIF(Table25[[#This Row],[1. Checks that sink areas are supplied with soap and paper towels]:[13. Skin is intact without open wounds or rashes]],"NO"))</f>
        <v/>
      </c>
    </row>
    <row r="232" spans="2:21">
      <c r="B232" s="17"/>
      <c r="C232" s="17"/>
      <c r="D232" s="17"/>
      <c r="E232" s="18"/>
      <c r="F232" s="44"/>
      <c r="G232" s="17"/>
      <c r="H232" s="17"/>
      <c r="I232" s="17"/>
      <c r="J232" s="17"/>
      <c r="K232" s="17"/>
      <c r="L232" s="17"/>
      <c r="M232" s="17"/>
      <c r="N232" s="17"/>
      <c r="O232" s="17"/>
      <c r="P232" s="17"/>
      <c r="Q232" s="17"/>
      <c r="R232" s="17"/>
      <c r="S232" s="17"/>
      <c r="T232" s="17"/>
      <c r="U232" t="str">
        <f>IF(COUNTA(Table25[[#This Row],[Employee Name]:[13. Skin is intact without open wounds or rashes]])=0,"",COUNTIF(Table25[[#This Row],[1. Checks that sink areas are supplied with soap and paper towels]:[13. Skin is intact without open wounds or rashes]],"NO"))</f>
        <v/>
      </c>
    </row>
    <row r="233" spans="2:21">
      <c r="B233" s="17"/>
      <c r="C233" s="17"/>
      <c r="D233" s="17"/>
      <c r="E233" s="18"/>
      <c r="F233" s="44"/>
      <c r="G233" s="17"/>
      <c r="H233" s="17"/>
      <c r="I233" s="17"/>
      <c r="J233" s="17"/>
      <c r="K233" s="17"/>
      <c r="L233" s="17"/>
      <c r="M233" s="17"/>
      <c r="N233" s="17"/>
      <c r="O233" s="17"/>
      <c r="P233" s="17"/>
      <c r="Q233" s="17"/>
      <c r="R233" s="17"/>
      <c r="S233" s="17"/>
      <c r="T233" s="17"/>
      <c r="U233" t="str">
        <f>IF(COUNTA(Table25[[#This Row],[Employee Name]:[13. Skin is intact without open wounds or rashes]])=0,"",COUNTIF(Table25[[#This Row],[1. Checks that sink areas are supplied with soap and paper towels]:[13. Skin is intact without open wounds or rashes]],"NO"))</f>
        <v/>
      </c>
    </row>
    <row r="234" spans="2:21">
      <c r="B234" s="17"/>
      <c r="C234" s="17"/>
      <c r="D234" s="17"/>
      <c r="E234" s="18"/>
      <c r="F234" s="44"/>
      <c r="G234" s="17"/>
      <c r="H234" s="17"/>
      <c r="I234" s="17"/>
      <c r="J234" s="17"/>
      <c r="K234" s="17"/>
      <c r="L234" s="17"/>
      <c r="M234" s="17"/>
      <c r="N234" s="17"/>
      <c r="O234" s="17"/>
      <c r="P234" s="17"/>
      <c r="Q234" s="17"/>
      <c r="R234" s="17"/>
      <c r="S234" s="17"/>
      <c r="T234" s="17"/>
      <c r="U234" t="str">
        <f>IF(COUNTA(Table25[[#This Row],[Employee Name]:[13. Skin is intact without open wounds or rashes]])=0,"",COUNTIF(Table25[[#This Row],[1. Checks that sink areas are supplied with soap and paper towels]:[13. Skin is intact without open wounds or rashes]],"NO"))</f>
        <v/>
      </c>
    </row>
    <row r="235" spans="2:21">
      <c r="B235" s="17"/>
      <c r="C235" s="17"/>
      <c r="D235" s="17"/>
      <c r="E235" s="18"/>
      <c r="F235" s="44"/>
      <c r="G235" s="17"/>
      <c r="H235" s="17"/>
      <c r="I235" s="17"/>
      <c r="J235" s="17"/>
      <c r="K235" s="17"/>
      <c r="L235" s="17"/>
      <c r="M235" s="17"/>
      <c r="N235" s="17"/>
      <c r="O235" s="17"/>
      <c r="P235" s="17"/>
      <c r="Q235" s="17"/>
      <c r="R235" s="17"/>
      <c r="S235" s="17"/>
      <c r="T235" s="17"/>
      <c r="U235" t="str">
        <f>IF(COUNTA(Table25[[#This Row],[Employee Name]:[13. Skin is intact without open wounds or rashes]])=0,"",COUNTIF(Table25[[#This Row],[1. Checks that sink areas are supplied with soap and paper towels]:[13. Skin is intact without open wounds or rashes]],"NO"))</f>
        <v/>
      </c>
    </row>
    <row r="236" spans="2:21">
      <c r="B236" s="17"/>
      <c r="C236" s="17"/>
      <c r="D236" s="17"/>
      <c r="E236" s="18"/>
      <c r="F236" s="44"/>
      <c r="G236" s="17"/>
      <c r="H236" s="17"/>
      <c r="I236" s="17"/>
      <c r="J236" s="17"/>
      <c r="K236" s="17"/>
      <c r="L236" s="17"/>
      <c r="M236" s="17"/>
      <c r="N236" s="17"/>
      <c r="O236" s="17"/>
      <c r="P236" s="17"/>
      <c r="Q236" s="17"/>
      <c r="R236" s="17"/>
      <c r="S236" s="17"/>
      <c r="T236" s="17"/>
      <c r="U236" t="str">
        <f>IF(COUNTA(Table25[[#This Row],[Employee Name]:[13. Skin is intact without open wounds or rashes]])=0,"",COUNTIF(Table25[[#This Row],[1. Checks that sink areas are supplied with soap and paper towels]:[13. Skin is intact without open wounds or rashes]],"NO"))</f>
        <v/>
      </c>
    </row>
    <row r="237" spans="2:21">
      <c r="B237" s="17"/>
      <c r="C237" s="17"/>
      <c r="D237" s="17"/>
      <c r="E237" s="18"/>
      <c r="F237" s="44"/>
      <c r="G237" s="17"/>
      <c r="H237" s="17"/>
      <c r="I237" s="17"/>
      <c r="J237" s="17"/>
      <c r="K237" s="17"/>
      <c r="L237" s="17"/>
      <c r="M237" s="17"/>
      <c r="N237" s="17"/>
      <c r="O237" s="17"/>
      <c r="P237" s="17"/>
      <c r="Q237" s="17"/>
      <c r="R237" s="17"/>
      <c r="S237" s="17"/>
      <c r="T237" s="17"/>
      <c r="U237" t="str">
        <f>IF(COUNTA(Table25[[#This Row],[Employee Name]:[13. Skin is intact without open wounds or rashes]])=0,"",COUNTIF(Table25[[#This Row],[1. Checks that sink areas are supplied with soap and paper towels]:[13. Skin is intact without open wounds or rashes]],"NO"))</f>
        <v/>
      </c>
    </row>
    <row r="238" spans="2:21">
      <c r="B238" s="17"/>
      <c r="C238" s="17"/>
      <c r="D238" s="17"/>
      <c r="E238" s="18"/>
      <c r="F238" s="44"/>
      <c r="G238" s="17"/>
      <c r="H238" s="17"/>
      <c r="I238" s="17"/>
      <c r="J238" s="17"/>
      <c r="K238" s="17"/>
      <c r="L238" s="17"/>
      <c r="M238" s="17"/>
      <c r="N238" s="17"/>
      <c r="O238" s="17"/>
      <c r="P238" s="17"/>
      <c r="Q238" s="17"/>
      <c r="R238" s="17"/>
      <c r="S238" s="17"/>
      <c r="T238" s="17"/>
      <c r="U238" t="str">
        <f>IF(COUNTA(Table25[[#This Row],[Employee Name]:[13. Skin is intact without open wounds or rashes]])=0,"",COUNTIF(Table25[[#This Row],[1. Checks that sink areas are supplied with soap and paper towels]:[13. Skin is intact without open wounds or rashes]],"NO"))</f>
        <v/>
      </c>
    </row>
    <row r="239" spans="2:21">
      <c r="B239" s="17"/>
      <c r="C239" s="17"/>
      <c r="D239" s="17"/>
      <c r="E239" s="18"/>
      <c r="F239" s="44"/>
      <c r="G239" s="17"/>
      <c r="H239" s="17"/>
      <c r="I239" s="17"/>
      <c r="J239" s="17"/>
      <c r="K239" s="17"/>
      <c r="L239" s="17"/>
      <c r="M239" s="17"/>
      <c r="N239" s="17"/>
      <c r="O239" s="17"/>
      <c r="P239" s="17"/>
      <c r="Q239" s="17"/>
      <c r="R239" s="17"/>
      <c r="S239" s="17"/>
      <c r="T239" s="17"/>
      <c r="U239" t="str">
        <f>IF(COUNTA(Table25[[#This Row],[Employee Name]:[13. Skin is intact without open wounds or rashes]])=0,"",COUNTIF(Table25[[#This Row],[1. Checks that sink areas are supplied with soap and paper towels]:[13. Skin is intact without open wounds or rashes]],"NO"))</f>
        <v/>
      </c>
    </row>
    <row r="240" spans="2:21">
      <c r="B240" s="17"/>
      <c r="C240" s="17"/>
      <c r="D240" s="17"/>
      <c r="E240" s="18"/>
      <c r="F240" s="44"/>
      <c r="G240" s="17"/>
      <c r="H240" s="17"/>
      <c r="I240" s="17"/>
      <c r="J240" s="17"/>
      <c r="K240" s="17"/>
      <c r="L240" s="17"/>
      <c r="M240" s="17"/>
      <c r="N240" s="17"/>
      <c r="O240" s="17"/>
      <c r="P240" s="17"/>
      <c r="Q240" s="17"/>
      <c r="R240" s="17"/>
      <c r="S240" s="17"/>
      <c r="T240" s="17"/>
      <c r="U240" t="str">
        <f>IF(COUNTA(Table25[[#This Row],[Employee Name]:[13. Skin is intact without open wounds or rashes]])=0,"",COUNTIF(Table25[[#This Row],[1. Checks that sink areas are supplied with soap and paper towels]:[13. Skin is intact without open wounds or rashes]],"NO"))</f>
        <v/>
      </c>
    </row>
    <row r="241" spans="2:21">
      <c r="B241" s="17"/>
      <c r="C241" s="17"/>
      <c r="D241" s="17"/>
      <c r="E241" s="18"/>
      <c r="F241" s="44"/>
      <c r="G241" s="17"/>
      <c r="H241" s="17"/>
      <c r="I241" s="17"/>
      <c r="J241" s="17"/>
      <c r="K241" s="17"/>
      <c r="L241" s="17"/>
      <c r="M241" s="17"/>
      <c r="N241" s="17"/>
      <c r="O241" s="17"/>
      <c r="P241" s="17"/>
      <c r="Q241" s="17"/>
      <c r="R241" s="17"/>
      <c r="S241" s="17"/>
      <c r="T241" s="17"/>
      <c r="U241" t="str">
        <f>IF(COUNTA(Table25[[#This Row],[Employee Name]:[13. Skin is intact without open wounds or rashes]])=0,"",COUNTIF(Table25[[#This Row],[1. Checks that sink areas are supplied with soap and paper towels]:[13. Skin is intact without open wounds or rashes]],"NO"))</f>
        <v/>
      </c>
    </row>
    <row r="242" spans="2:21">
      <c r="B242" s="17"/>
      <c r="C242" s="17"/>
      <c r="D242" s="17"/>
      <c r="E242" s="18"/>
      <c r="F242" s="44"/>
      <c r="G242" s="17"/>
      <c r="H242" s="17"/>
      <c r="I242" s="17"/>
      <c r="J242" s="17"/>
      <c r="K242" s="17"/>
      <c r="L242" s="17"/>
      <c r="M242" s="17"/>
      <c r="N242" s="17"/>
      <c r="O242" s="17"/>
      <c r="P242" s="17"/>
      <c r="Q242" s="17"/>
      <c r="R242" s="17"/>
      <c r="S242" s="17"/>
      <c r="T242" s="17"/>
      <c r="U242" t="str">
        <f>IF(COUNTA(Table25[[#This Row],[Employee Name]:[13. Skin is intact without open wounds or rashes]])=0,"",COUNTIF(Table25[[#This Row],[1. Checks that sink areas are supplied with soap and paper towels]:[13. Skin is intact without open wounds or rashes]],"NO"))</f>
        <v/>
      </c>
    </row>
    <row r="243" spans="2:21">
      <c r="B243" s="17"/>
      <c r="C243" s="17"/>
      <c r="D243" s="17"/>
      <c r="E243" s="18"/>
      <c r="F243" s="44"/>
      <c r="G243" s="17"/>
      <c r="H243" s="17"/>
      <c r="I243" s="17"/>
      <c r="J243" s="17"/>
      <c r="K243" s="17"/>
      <c r="L243" s="17"/>
      <c r="M243" s="17"/>
      <c r="N243" s="17"/>
      <c r="O243" s="17"/>
      <c r="P243" s="17"/>
      <c r="Q243" s="17"/>
      <c r="R243" s="17"/>
      <c r="S243" s="17"/>
      <c r="T243" s="17"/>
      <c r="U243" t="str">
        <f>IF(COUNTA(Table25[[#This Row],[Employee Name]:[13. Skin is intact without open wounds or rashes]])=0,"",COUNTIF(Table25[[#This Row],[1. Checks that sink areas are supplied with soap and paper towels]:[13. Skin is intact without open wounds or rashes]],"NO"))</f>
        <v/>
      </c>
    </row>
    <row r="244" spans="2:21">
      <c r="B244" s="17"/>
      <c r="C244" s="17"/>
      <c r="D244" s="17"/>
      <c r="E244" s="18"/>
      <c r="F244" s="44"/>
      <c r="G244" s="17"/>
      <c r="H244" s="17"/>
      <c r="I244" s="17"/>
      <c r="J244" s="17"/>
      <c r="K244" s="17"/>
      <c r="L244" s="17"/>
      <c r="M244" s="17"/>
      <c r="N244" s="17"/>
      <c r="O244" s="17"/>
      <c r="P244" s="17"/>
      <c r="Q244" s="17"/>
      <c r="R244" s="17"/>
      <c r="S244" s="17"/>
      <c r="T244" s="17"/>
      <c r="U244" t="str">
        <f>IF(COUNTA(Table25[[#This Row],[Employee Name]:[13. Skin is intact without open wounds or rashes]])=0,"",COUNTIF(Table25[[#This Row],[1. Checks that sink areas are supplied with soap and paper towels]:[13. Skin is intact without open wounds or rashes]],"NO"))</f>
        <v/>
      </c>
    </row>
    <row r="245" spans="2:21">
      <c r="B245" s="17"/>
      <c r="C245" s="17"/>
      <c r="D245" s="17"/>
      <c r="E245" s="18"/>
      <c r="F245" s="44"/>
      <c r="G245" s="17"/>
      <c r="H245" s="17"/>
      <c r="I245" s="17"/>
      <c r="J245" s="17"/>
      <c r="K245" s="17"/>
      <c r="L245" s="17"/>
      <c r="M245" s="17"/>
      <c r="N245" s="17"/>
      <c r="O245" s="17"/>
      <c r="P245" s="17"/>
      <c r="Q245" s="17"/>
      <c r="R245" s="17"/>
      <c r="S245" s="17"/>
      <c r="T245" s="17"/>
      <c r="U245" t="str">
        <f>IF(COUNTA(Table25[[#This Row],[Employee Name]:[13. Skin is intact without open wounds or rashes]])=0,"",COUNTIF(Table25[[#This Row],[1. Checks that sink areas are supplied with soap and paper towels]:[13. Skin is intact without open wounds or rashes]],"NO"))</f>
        <v/>
      </c>
    </row>
    <row r="246" spans="2:21">
      <c r="B246" s="17"/>
      <c r="C246" s="17"/>
      <c r="D246" s="17"/>
      <c r="E246" s="18"/>
      <c r="F246" s="44"/>
      <c r="G246" s="17"/>
      <c r="H246" s="17"/>
      <c r="I246" s="17"/>
      <c r="J246" s="17"/>
      <c r="K246" s="17"/>
      <c r="L246" s="17"/>
      <c r="M246" s="17"/>
      <c r="N246" s="17"/>
      <c r="O246" s="17"/>
      <c r="P246" s="17"/>
      <c r="Q246" s="17"/>
      <c r="R246" s="17"/>
      <c r="S246" s="17"/>
      <c r="T246" s="17"/>
      <c r="U246" t="str">
        <f>IF(COUNTA(Table25[[#This Row],[Employee Name]:[13. Skin is intact without open wounds or rashes]])=0,"",COUNTIF(Table25[[#This Row],[1. Checks that sink areas are supplied with soap and paper towels]:[13. Skin is intact without open wounds or rashes]],"NO"))</f>
        <v/>
      </c>
    </row>
    <row r="247" spans="2:21">
      <c r="B247" s="17"/>
      <c r="C247" s="17"/>
      <c r="D247" s="17"/>
      <c r="E247" s="18"/>
      <c r="F247" s="44"/>
      <c r="G247" s="17"/>
      <c r="H247" s="17"/>
      <c r="I247" s="17"/>
      <c r="J247" s="17"/>
      <c r="K247" s="17"/>
      <c r="L247" s="17"/>
      <c r="M247" s="17"/>
      <c r="N247" s="17"/>
      <c r="O247" s="17"/>
      <c r="P247" s="17"/>
      <c r="Q247" s="17"/>
      <c r="R247" s="17"/>
      <c r="S247" s="17"/>
      <c r="T247" s="17"/>
      <c r="U247" t="str">
        <f>IF(COUNTA(Table25[[#This Row],[Employee Name]:[13. Skin is intact without open wounds or rashes]])=0,"",COUNTIF(Table25[[#This Row],[1. Checks that sink areas are supplied with soap and paper towels]:[13. Skin is intact without open wounds or rashes]],"NO"))</f>
        <v/>
      </c>
    </row>
    <row r="248" spans="2:21">
      <c r="B248" s="17"/>
      <c r="C248" s="17"/>
      <c r="D248" s="17"/>
      <c r="E248" s="18"/>
      <c r="F248" s="44"/>
      <c r="G248" s="17"/>
      <c r="H248" s="17"/>
      <c r="I248" s="17"/>
      <c r="J248" s="17"/>
      <c r="K248" s="17"/>
      <c r="L248" s="17"/>
      <c r="M248" s="17"/>
      <c r="N248" s="17"/>
      <c r="O248" s="17"/>
      <c r="P248" s="17"/>
      <c r="Q248" s="17"/>
      <c r="R248" s="17"/>
      <c r="S248" s="17"/>
      <c r="T248" s="17"/>
      <c r="U248" t="str">
        <f>IF(COUNTA(Table25[[#This Row],[Employee Name]:[13. Skin is intact without open wounds or rashes]])=0,"",COUNTIF(Table25[[#This Row],[1. Checks that sink areas are supplied with soap and paper towels]:[13. Skin is intact without open wounds or rashes]],"NO"))</f>
        <v/>
      </c>
    </row>
    <row r="249" spans="2:21">
      <c r="B249" s="17"/>
      <c r="C249" s="17"/>
      <c r="D249" s="17"/>
      <c r="E249" s="18"/>
      <c r="F249" s="44"/>
      <c r="G249" s="17"/>
      <c r="H249" s="17"/>
      <c r="I249" s="17"/>
      <c r="J249" s="17"/>
      <c r="K249" s="17"/>
      <c r="L249" s="17"/>
      <c r="M249" s="17"/>
      <c r="N249" s="17"/>
      <c r="O249" s="17"/>
      <c r="P249" s="17"/>
      <c r="Q249" s="17"/>
      <c r="R249" s="17"/>
      <c r="S249" s="17"/>
      <c r="T249" s="17"/>
      <c r="U249" t="str">
        <f>IF(COUNTA(Table25[[#This Row],[Employee Name]:[13. Skin is intact without open wounds or rashes]])=0,"",COUNTIF(Table25[[#This Row],[1. Checks that sink areas are supplied with soap and paper towels]:[13. Skin is intact without open wounds or rashes]],"NO"))</f>
        <v/>
      </c>
    </row>
    <row r="250" spans="2:21">
      <c r="B250" s="17"/>
      <c r="C250" s="17"/>
      <c r="D250" s="17"/>
      <c r="E250" s="18"/>
      <c r="F250" s="44"/>
      <c r="G250" s="17"/>
      <c r="H250" s="17"/>
      <c r="I250" s="17"/>
      <c r="J250" s="17"/>
      <c r="K250" s="17"/>
      <c r="L250" s="17"/>
      <c r="M250" s="17"/>
      <c r="N250" s="17"/>
      <c r="O250" s="17"/>
      <c r="P250" s="17"/>
      <c r="Q250" s="17"/>
      <c r="R250" s="17"/>
      <c r="S250" s="17"/>
      <c r="T250" s="17"/>
      <c r="U250" t="str">
        <f>IF(COUNTA(Table25[[#This Row],[Employee Name]:[13. Skin is intact without open wounds or rashes]])=0,"",COUNTIF(Table25[[#This Row],[1. Checks that sink areas are supplied with soap and paper towels]:[13. Skin is intact without open wounds or rashes]],"NO"))</f>
        <v/>
      </c>
    </row>
  </sheetData>
  <sheetProtection sheet="1" objects="1" scenarios="1"/>
  <mergeCells count="5">
    <mergeCell ref="A1:G1"/>
    <mergeCell ref="B2:G2"/>
    <mergeCell ref="H2:O2"/>
    <mergeCell ref="P2:Q2"/>
    <mergeCell ref="R2:T2"/>
  </mergeCells>
  <dataValidations count="3">
    <dataValidation type="list" allowBlank="1" showInputMessage="1" showErrorMessage="1" sqref="H4:T250" xr:uid="{26EA2AFF-5E38-4F5D-A020-7FDC5A65B854}">
      <formula1>"YES,NO"</formula1>
    </dataValidation>
    <dataValidation type="list" allowBlank="1" showInputMessage="1" showErrorMessage="1" sqref="G4:G250" xr:uid="{35BE50E9-C39A-4045-ABAA-35B1AD1C7DE5}">
      <formula1>"Orientation,Annual,Other"</formula1>
    </dataValidation>
    <dataValidation type="list" allowBlank="1" showInputMessage="1" showErrorMessage="1" sqref="F4:F250" xr:uid="{CED05928-EA03-453C-B374-270D932B09DE}">
      <formula1>"7a - 11a,11a - 3p,3p - 7p,7p - 11p,11p - 3a,3a - 7a"</formula1>
    </dataValidation>
  </dataValidation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320A0-CA5E-4C7B-BDF2-26FA43FF8652}">
  <dimension ref="A1:U250"/>
  <sheetViews>
    <sheetView workbookViewId="0">
      <pane xSplit="7" ySplit="3" topLeftCell="H4" activePane="bottomRight" state="frozen"/>
      <selection sqref="A1:G1"/>
      <selection pane="topRight" sqref="A1:G1"/>
      <selection pane="bottomLeft" sqref="A1:G1"/>
      <selection pane="bottomRight" activeCell="B2" sqref="B2:G2"/>
    </sheetView>
  </sheetViews>
  <sheetFormatPr defaultRowHeight="15"/>
  <cols>
    <col min="1" max="1" width="1.7109375" style="14" customWidth="1"/>
    <col min="2" max="2" width="22.28515625" customWidth="1"/>
    <col min="3" max="3" width="9.7109375" customWidth="1"/>
    <col min="4" max="4" width="11.7109375" customWidth="1"/>
    <col min="5" max="7" width="16.7109375" customWidth="1"/>
    <col min="8" max="8" width="17.7109375" customWidth="1"/>
    <col min="9" max="9" width="16.28515625" customWidth="1"/>
    <col min="10" max="10" width="19.7109375" customWidth="1"/>
    <col min="11" max="11" width="28.85546875" customWidth="1"/>
    <col min="12" max="12" width="18" customWidth="1"/>
    <col min="13" max="13" width="18.5703125" customWidth="1"/>
    <col min="14" max="14" width="15.42578125" customWidth="1"/>
    <col min="15" max="15" width="22.140625" customWidth="1"/>
    <col min="16" max="16" width="18.42578125" customWidth="1"/>
    <col min="17" max="17" width="22.85546875" customWidth="1"/>
    <col min="18" max="18" width="15.28515625" customWidth="1"/>
    <col min="19" max="19" width="18.42578125" customWidth="1"/>
    <col min="20" max="20" width="18.85546875" customWidth="1"/>
  </cols>
  <sheetData>
    <row r="1" spans="1:21" ht="33.75">
      <c r="A1" s="83" t="str">
        <f>IF('SUMMARY Rates'!G4="","MONTH 1",'SUMMARY Rates'!G4)</f>
        <v>Month_4</v>
      </c>
      <c r="B1" s="83"/>
      <c r="C1" s="83"/>
      <c r="D1" s="83"/>
      <c r="E1" s="83"/>
      <c r="F1" s="83"/>
      <c r="G1" s="83"/>
      <c r="H1" s="13" t="s">
        <v>2765</v>
      </c>
    </row>
    <row r="2" spans="1:21" ht="15.75">
      <c r="B2" s="82" t="s">
        <v>23</v>
      </c>
      <c r="C2" s="82"/>
      <c r="D2" s="82"/>
      <c r="E2" s="82"/>
      <c r="F2" s="82"/>
      <c r="G2" s="82"/>
      <c r="H2" s="79" t="s">
        <v>7</v>
      </c>
      <c r="I2" s="79"/>
      <c r="J2" s="79"/>
      <c r="K2" s="79"/>
      <c r="L2" s="79"/>
      <c r="M2" s="79"/>
      <c r="N2" s="79"/>
      <c r="O2" s="79"/>
      <c r="P2" s="80" t="s">
        <v>16</v>
      </c>
      <c r="Q2" s="80"/>
      <c r="R2" s="81" t="s">
        <v>18</v>
      </c>
      <c r="S2" s="81"/>
      <c r="T2" s="81"/>
      <c r="U2" s="16"/>
    </row>
    <row r="3" spans="1:21" s="10" customFormat="1" ht="75">
      <c r="A3" s="15"/>
      <c r="B3" s="11" t="s">
        <v>4</v>
      </c>
      <c r="C3" s="11" t="s">
        <v>5</v>
      </c>
      <c r="D3" s="11" t="s">
        <v>2734</v>
      </c>
      <c r="E3" s="11" t="s">
        <v>2743</v>
      </c>
      <c r="F3" s="11" t="s">
        <v>2752</v>
      </c>
      <c r="G3" s="11" t="s">
        <v>6</v>
      </c>
      <c r="H3" s="11" t="s">
        <v>8</v>
      </c>
      <c r="I3" s="11" t="s">
        <v>10</v>
      </c>
      <c r="J3" s="11" t="s">
        <v>9</v>
      </c>
      <c r="K3" s="11" t="s">
        <v>11</v>
      </c>
      <c r="L3" s="11" t="s">
        <v>12</v>
      </c>
      <c r="M3" s="11" t="s">
        <v>13</v>
      </c>
      <c r="N3" s="11" t="s">
        <v>14</v>
      </c>
      <c r="O3" s="11" t="s">
        <v>15</v>
      </c>
      <c r="P3" s="11" t="s">
        <v>17</v>
      </c>
      <c r="Q3" s="11" t="s">
        <v>22</v>
      </c>
      <c r="R3" s="11" t="s">
        <v>21</v>
      </c>
      <c r="S3" s="11" t="s">
        <v>20</v>
      </c>
      <c r="T3" s="11" t="s">
        <v>19</v>
      </c>
      <c r="U3" s="11" t="s">
        <v>47</v>
      </c>
    </row>
    <row r="4" spans="1:21">
      <c r="B4" s="17"/>
      <c r="C4" s="17"/>
      <c r="D4" s="17"/>
      <c r="E4" s="18"/>
      <c r="F4" s="44"/>
      <c r="G4" s="17"/>
      <c r="H4" s="17"/>
      <c r="I4" s="17"/>
      <c r="J4" s="17"/>
      <c r="K4" s="17"/>
      <c r="L4" s="17"/>
      <c r="M4" s="17"/>
      <c r="N4" s="17"/>
      <c r="O4" s="17"/>
      <c r="P4" s="17"/>
      <c r="Q4" s="17"/>
      <c r="R4" s="17"/>
      <c r="S4" s="17"/>
      <c r="T4" s="17"/>
      <c r="U4" t="str">
        <f>IF(COUNTA(Table26[[#This Row],[Employee Name]:[13. Skin is intact without open wounds or rashes]])=0,"",COUNTIF(Table26[[#This Row],[1. Checks that sink areas are supplied with soap and paper towels]:[13. Skin is intact without open wounds or rashes]],"NO"))</f>
        <v/>
      </c>
    </row>
    <row r="5" spans="1:21">
      <c r="B5" s="17"/>
      <c r="C5" s="17"/>
      <c r="D5" s="17"/>
      <c r="E5" s="18"/>
      <c r="F5" s="44"/>
      <c r="G5" s="17"/>
      <c r="H5" s="17"/>
      <c r="I5" s="17"/>
      <c r="J5" s="17"/>
      <c r="K5" s="17"/>
      <c r="L5" s="17"/>
      <c r="M5" s="17"/>
      <c r="N5" s="17"/>
      <c r="O5" s="17"/>
      <c r="P5" s="17"/>
      <c r="Q5" s="17"/>
      <c r="R5" s="17"/>
      <c r="S5" s="17"/>
      <c r="T5" s="17"/>
      <c r="U5" t="str">
        <f>IF(COUNTA(Table26[[#This Row],[Employee Name]:[13. Skin is intact without open wounds or rashes]])=0,"",COUNTIF(Table26[[#This Row],[1. Checks that sink areas are supplied with soap and paper towels]:[13. Skin is intact without open wounds or rashes]],"NO"))</f>
        <v/>
      </c>
    </row>
    <row r="6" spans="1:21">
      <c r="B6" s="17"/>
      <c r="C6" s="17"/>
      <c r="D6" s="17"/>
      <c r="E6" s="18"/>
      <c r="F6" s="44"/>
      <c r="G6" s="17"/>
      <c r="H6" s="17"/>
      <c r="I6" s="17"/>
      <c r="J6" s="17"/>
      <c r="K6" s="17"/>
      <c r="L6" s="17"/>
      <c r="M6" s="17"/>
      <c r="N6" s="17"/>
      <c r="O6" s="17"/>
      <c r="P6" s="17"/>
      <c r="Q6" s="17"/>
      <c r="R6" s="17"/>
      <c r="S6" s="17"/>
      <c r="T6" s="17"/>
      <c r="U6" t="str">
        <f>IF(COUNTA(Table26[[#This Row],[Employee Name]:[13. Skin is intact without open wounds or rashes]])=0,"",COUNTIF(Table26[[#This Row],[1. Checks that sink areas are supplied with soap and paper towels]:[13. Skin is intact without open wounds or rashes]],"NO"))</f>
        <v/>
      </c>
    </row>
    <row r="7" spans="1:21">
      <c r="B7" s="17"/>
      <c r="C7" s="17"/>
      <c r="D7" s="17"/>
      <c r="E7" s="18"/>
      <c r="F7" s="44"/>
      <c r="G7" s="17"/>
      <c r="H7" s="17"/>
      <c r="I7" s="17"/>
      <c r="J7" s="17"/>
      <c r="K7" s="17"/>
      <c r="L7" s="17"/>
      <c r="M7" s="17"/>
      <c r="N7" s="17"/>
      <c r="O7" s="17"/>
      <c r="P7" s="17"/>
      <c r="Q7" s="17"/>
      <c r="R7" s="17"/>
      <c r="S7" s="17"/>
      <c r="T7" s="17"/>
      <c r="U7" t="str">
        <f>IF(COUNTA(Table26[[#This Row],[Employee Name]:[13. Skin is intact without open wounds or rashes]])=0,"",COUNTIF(Table26[[#This Row],[1. Checks that sink areas are supplied with soap and paper towels]:[13. Skin is intact without open wounds or rashes]],"NO"))</f>
        <v/>
      </c>
    </row>
    <row r="8" spans="1:21">
      <c r="B8" s="17"/>
      <c r="C8" s="17"/>
      <c r="D8" s="17"/>
      <c r="E8" s="18"/>
      <c r="F8" s="44"/>
      <c r="G8" s="17"/>
      <c r="H8" s="17"/>
      <c r="I8" s="17"/>
      <c r="J8" s="17"/>
      <c r="K8" s="17"/>
      <c r="L8" s="17"/>
      <c r="M8" s="17"/>
      <c r="N8" s="17"/>
      <c r="O8" s="17"/>
      <c r="P8" s="17"/>
      <c r="Q8" s="17"/>
      <c r="R8" s="17"/>
      <c r="S8" s="17"/>
      <c r="T8" s="17"/>
      <c r="U8" t="str">
        <f>IF(COUNTA(Table26[[#This Row],[Employee Name]:[13. Skin is intact without open wounds or rashes]])=0,"",COUNTIF(Table26[[#This Row],[1. Checks that sink areas are supplied with soap and paper towels]:[13. Skin is intact without open wounds or rashes]],"NO"))</f>
        <v/>
      </c>
    </row>
    <row r="9" spans="1:21">
      <c r="B9" s="17"/>
      <c r="C9" s="17"/>
      <c r="D9" s="17"/>
      <c r="E9" s="18"/>
      <c r="F9" s="44"/>
      <c r="G9" s="17"/>
      <c r="H9" s="17"/>
      <c r="I9" s="17"/>
      <c r="J9" s="17"/>
      <c r="K9" s="17"/>
      <c r="L9" s="17"/>
      <c r="M9" s="17"/>
      <c r="N9" s="17"/>
      <c r="O9" s="17"/>
      <c r="P9" s="17"/>
      <c r="Q9" s="17"/>
      <c r="R9" s="17"/>
      <c r="S9" s="17"/>
      <c r="T9" s="17"/>
      <c r="U9" t="str">
        <f>IF(COUNTA(Table26[[#This Row],[Employee Name]:[13. Skin is intact without open wounds or rashes]])=0,"",COUNTIF(Table26[[#This Row],[1. Checks that sink areas are supplied with soap and paper towels]:[13. Skin is intact without open wounds or rashes]],"NO"))</f>
        <v/>
      </c>
    </row>
    <row r="10" spans="1:21">
      <c r="B10" s="17"/>
      <c r="C10" s="17"/>
      <c r="D10" s="17"/>
      <c r="E10" s="18"/>
      <c r="F10" s="44"/>
      <c r="G10" s="17"/>
      <c r="H10" s="17"/>
      <c r="I10" s="17"/>
      <c r="J10" s="17"/>
      <c r="K10" s="17"/>
      <c r="L10" s="17"/>
      <c r="M10" s="17"/>
      <c r="N10" s="17"/>
      <c r="O10" s="17"/>
      <c r="P10" s="17"/>
      <c r="Q10" s="17"/>
      <c r="R10" s="17"/>
      <c r="S10" s="17"/>
      <c r="T10" s="17"/>
      <c r="U10" t="str">
        <f>IF(COUNTA(Table26[[#This Row],[Employee Name]:[13. Skin is intact without open wounds or rashes]])=0,"",COUNTIF(Table26[[#This Row],[1. Checks that sink areas are supplied with soap and paper towels]:[13. Skin is intact without open wounds or rashes]],"NO"))</f>
        <v/>
      </c>
    </row>
    <row r="11" spans="1:21">
      <c r="B11" s="17"/>
      <c r="C11" s="17"/>
      <c r="D11" s="17"/>
      <c r="E11" s="18"/>
      <c r="F11" s="44"/>
      <c r="G11" s="17"/>
      <c r="H11" s="17"/>
      <c r="I11" s="17"/>
      <c r="J11" s="17"/>
      <c r="K11" s="17"/>
      <c r="L11" s="17"/>
      <c r="M11" s="17"/>
      <c r="N11" s="17"/>
      <c r="O11" s="17"/>
      <c r="P11" s="17"/>
      <c r="Q11" s="17"/>
      <c r="R11" s="17"/>
      <c r="S11" s="17"/>
      <c r="T11" s="17"/>
      <c r="U11" t="str">
        <f>IF(COUNTA(Table26[[#This Row],[Employee Name]:[13. Skin is intact without open wounds or rashes]])=0,"",COUNTIF(Table26[[#This Row],[1. Checks that sink areas are supplied with soap and paper towels]:[13. Skin is intact without open wounds or rashes]],"NO"))</f>
        <v/>
      </c>
    </row>
    <row r="12" spans="1:21">
      <c r="B12" s="17"/>
      <c r="C12" s="17"/>
      <c r="D12" s="17"/>
      <c r="E12" s="18"/>
      <c r="F12" s="44"/>
      <c r="G12" s="17"/>
      <c r="H12" s="17"/>
      <c r="I12" s="17"/>
      <c r="J12" s="17"/>
      <c r="K12" s="17"/>
      <c r="L12" s="17"/>
      <c r="M12" s="17"/>
      <c r="N12" s="17"/>
      <c r="O12" s="17"/>
      <c r="P12" s="17"/>
      <c r="Q12" s="17"/>
      <c r="R12" s="17"/>
      <c r="S12" s="17"/>
      <c r="T12" s="17"/>
      <c r="U12" t="str">
        <f>IF(COUNTA(Table26[[#This Row],[Employee Name]:[13. Skin is intact without open wounds or rashes]])=0,"",COUNTIF(Table26[[#This Row],[1. Checks that sink areas are supplied with soap and paper towels]:[13. Skin is intact without open wounds or rashes]],"NO"))</f>
        <v/>
      </c>
    </row>
    <row r="13" spans="1:21">
      <c r="B13" s="17"/>
      <c r="C13" s="17"/>
      <c r="D13" s="17"/>
      <c r="E13" s="18"/>
      <c r="F13" s="44"/>
      <c r="G13" s="17"/>
      <c r="H13" s="17"/>
      <c r="I13" s="17"/>
      <c r="J13" s="17"/>
      <c r="K13" s="17"/>
      <c r="L13" s="17"/>
      <c r="M13" s="17"/>
      <c r="N13" s="17"/>
      <c r="O13" s="17"/>
      <c r="P13" s="17"/>
      <c r="Q13" s="17"/>
      <c r="R13" s="17"/>
      <c r="S13" s="17"/>
      <c r="T13" s="17"/>
      <c r="U13" t="str">
        <f>IF(COUNTA(Table26[[#This Row],[Employee Name]:[13. Skin is intact without open wounds or rashes]])=0,"",COUNTIF(Table26[[#This Row],[1. Checks that sink areas are supplied with soap and paper towels]:[13. Skin is intact without open wounds or rashes]],"NO"))</f>
        <v/>
      </c>
    </row>
    <row r="14" spans="1:21">
      <c r="B14" s="17"/>
      <c r="C14" s="17"/>
      <c r="D14" s="17"/>
      <c r="E14" s="18"/>
      <c r="F14" s="44"/>
      <c r="G14" s="17"/>
      <c r="H14" s="17"/>
      <c r="I14" s="17"/>
      <c r="J14" s="17"/>
      <c r="K14" s="17"/>
      <c r="L14" s="17"/>
      <c r="M14" s="17"/>
      <c r="N14" s="17"/>
      <c r="O14" s="17"/>
      <c r="P14" s="17"/>
      <c r="Q14" s="17"/>
      <c r="R14" s="17"/>
      <c r="S14" s="17"/>
      <c r="T14" s="17"/>
      <c r="U14" t="str">
        <f>IF(COUNTA(Table26[[#This Row],[Employee Name]:[13. Skin is intact without open wounds or rashes]])=0,"",COUNTIF(Table26[[#This Row],[1. Checks that sink areas are supplied with soap and paper towels]:[13. Skin is intact without open wounds or rashes]],"NO"))</f>
        <v/>
      </c>
    </row>
    <row r="15" spans="1:21">
      <c r="B15" s="17"/>
      <c r="C15" s="17"/>
      <c r="D15" s="17"/>
      <c r="E15" s="18"/>
      <c r="F15" s="44"/>
      <c r="G15" s="17"/>
      <c r="H15" s="17"/>
      <c r="I15" s="17"/>
      <c r="J15" s="17"/>
      <c r="K15" s="17"/>
      <c r="L15" s="17"/>
      <c r="M15" s="17"/>
      <c r="N15" s="17"/>
      <c r="O15" s="17"/>
      <c r="P15" s="17"/>
      <c r="Q15" s="17"/>
      <c r="R15" s="17"/>
      <c r="S15" s="17"/>
      <c r="T15" s="17"/>
      <c r="U15" t="str">
        <f>IF(COUNTA(Table26[[#This Row],[Employee Name]:[13. Skin is intact without open wounds or rashes]])=0,"",COUNTIF(Table26[[#This Row],[1. Checks that sink areas are supplied with soap and paper towels]:[13. Skin is intact without open wounds or rashes]],"NO"))</f>
        <v/>
      </c>
    </row>
    <row r="16" spans="1:21">
      <c r="B16" s="17"/>
      <c r="C16" s="17"/>
      <c r="D16" s="17"/>
      <c r="E16" s="18"/>
      <c r="F16" s="44"/>
      <c r="G16" s="17"/>
      <c r="H16" s="17"/>
      <c r="I16" s="17"/>
      <c r="J16" s="17"/>
      <c r="K16" s="17"/>
      <c r="L16" s="17"/>
      <c r="M16" s="17"/>
      <c r="N16" s="17"/>
      <c r="O16" s="17"/>
      <c r="P16" s="17"/>
      <c r="Q16" s="17"/>
      <c r="R16" s="17"/>
      <c r="S16" s="17"/>
      <c r="T16" s="17"/>
      <c r="U16" t="str">
        <f>IF(COUNTA(Table26[[#This Row],[Employee Name]:[13. Skin is intact without open wounds or rashes]])=0,"",COUNTIF(Table26[[#This Row],[1. Checks that sink areas are supplied with soap and paper towels]:[13. Skin is intact without open wounds or rashes]],"NO"))</f>
        <v/>
      </c>
    </row>
    <row r="17" spans="2:21">
      <c r="B17" s="17"/>
      <c r="C17" s="17"/>
      <c r="D17" s="17"/>
      <c r="E17" s="18"/>
      <c r="F17" s="44"/>
      <c r="G17" s="17"/>
      <c r="H17" s="17"/>
      <c r="I17" s="17"/>
      <c r="J17" s="17"/>
      <c r="K17" s="17"/>
      <c r="L17" s="17"/>
      <c r="M17" s="17"/>
      <c r="N17" s="17"/>
      <c r="O17" s="17"/>
      <c r="P17" s="17"/>
      <c r="Q17" s="17"/>
      <c r="R17" s="17"/>
      <c r="S17" s="17"/>
      <c r="T17" s="17"/>
      <c r="U17" t="str">
        <f>IF(COUNTA(Table26[[#This Row],[Employee Name]:[13. Skin is intact without open wounds or rashes]])=0,"",COUNTIF(Table26[[#This Row],[1. Checks that sink areas are supplied with soap and paper towels]:[13. Skin is intact without open wounds or rashes]],"NO"))</f>
        <v/>
      </c>
    </row>
    <row r="18" spans="2:21">
      <c r="B18" s="17"/>
      <c r="C18" s="17"/>
      <c r="D18" s="17"/>
      <c r="E18" s="18"/>
      <c r="F18" s="44"/>
      <c r="G18" s="17"/>
      <c r="H18" s="17"/>
      <c r="I18" s="17"/>
      <c r="J18" s="17"/>
      <c r="K18" s="17"/>
      <c r="L18" s="17"/>
      <c r="M18" s="17"/>
      <c r="N18" s="17"/>
      <c r="O18" s="17"/>
      <c r="P18" s="17"/>
      <c r="Q18" s="17"/>
      <c r="R18" s="17"/>
      <c r="S18" s="17"/>
      <c r="T18" s="17"/>
      <c r="U18" t="str">
        <f>IF(COUNTA(Table26[[#This Row],[Employee Name]:[13. Skin is intact without open wounds or rashes]])=0,"",COUNTIF(Table26[[#This Row],[1. Checks that sink areas are supplied with soap and paper towels]:[13. Skin is intact without open wounds or rashes]],"NO"))</f>
        <v/>
      </c>
    </row>
    <row r="19" spans="2:21">
      <c r="B19" s="17"/>
      <c r="C19" s="17"/>
      <c r="D19" s="17"/>
      <c r="E19" s="18"/>
      <c r="F19" s="44"/>
      <c r="G19" s="17"/>
      <c r="H19" s="17"/>
      <c r="I19" s="17"/>
      <c r="J19" s="17"/>
      <c r="K19" s="17"/>
      <c r="L19" s="17"/>
      <c r="M19" s="17"/>
      <c r="N19" s="17"/>
      <c r="O19" s="17"/>
      <c r="P19" s="17"/>
      <c r="Q19" s="17"/>
      <c r="R19" s="17"/>
      <c r="S19" s="17"/>
      <c r="T19" s="17"/>
      <c r="U19" t="str">
        <f>IF(COUNTA(Table26[[#This Row],[Employee Name]:[13. Skin is intact without open wounds or rashes]])=0,"",COUNTIF(Table26[[#This Row],[1. Checks that sink areas are supplied with soap and paper towels]:[13. Skin is intact without open wounds or rashes]],"NO"))</f>
        <v/>
      </c>
    </row>
    <row r="20" spans="2:21">
      <c r="B20" s="17"/>
      <c r="C20" s="17"/>
      <c r="D20" s="17"/>
      <c r="E20" s="18"/>
      <c r="F20" s="44"/>
      <c r="G20" s="17"/>
      <c r="H20" s="17"/>
      <c r="I20" s="17"/>
      <c r="J20" s="17"/>
      <c r="K20" s="17"/>
      <c r="L20" s="17"/>
      <c r="M20" s="17"/>
      <c r="N20" s="17"/>
      <c r="O20" s="17"/>
      <c r="P20" s="17"/>
      <c r="Q20" s="17"/>
      <c r="R20" s="17"/>
      <c r="S20" s="17"/>
      <c r="T20" s="17"/>
      <c r="U20" t="str">
        <f>IF(COUNTA(Table26[[#This Row],[Employee Name]:[13. Skin is intact without open wounds or rashes]])=0,"",COUNTIF(Table26[[#This Row],[1. Checks that sink areas are supplied with soap and paper towels]:[13. Skin is intact without open wounds or rashes]],"NO"))</f>
        <v/>
      </c>
    </row>
    <row r="21" spans="2:21">
      <c r="B21" s="17"/>
      <c r="C21" s="17"/>
      <c r="D21" s="17"/>
      <c r="E21" s="18"/>
      <c r="F21" s="44"/>
      <c r="G21" s="17"/>
      <c r="H21" s="17"/>
      <c r="I21" s="17"/>
      <c r="J21" s="17"/>
      <c r="K21" s="17"/>
      <c r="L21" s="17"/>
      <c r="M21" s="17"/>
      <c r="N21" s="17"/>
      <c r="O21" s="17"/>
      <c r="P21" s="17"/>
      <c r="Q21" s="17"/>
      <c r="R21" s="17"/>
      <c r="S21" s="17"/>
      <c r="T21" s="17"/>
      <c r="U21" t="str">
        <f>IF(COUNTA(Table26[[#This Row],[Employee Name]:[13. Skin is intact without open wounds or rashes]])=0,"",COUNTIF(Table26[[#This Row],[1. Checks that sink areas are supplied with soap and paper towels]:[13. Skin is intact without open wounds or rashes]],"NO"))</f>
        <v/>
      </c>
    </row>
    <row r="22" spans="2:21">
      <c r="B22" s="17"/>
      <c r="C22" s="17"/>
      <c r="D22" s="17"/>
      <c r="E22" s="18"/>
      <c r="F22" s="44"/>
      <c r="G22" s="17"/>
      <c r="H22" s="17"/>
      <c r="I22" s="17"/>
      <c r="J22" s="17"/>
      <c r="K22" s="17"/>
      <c r="L22" s="17"/>
      <c r="M22" s="17"/>
      <c r="N22" s="17"/>
      <c r="O22" s="17"/>
      <c r="P22" s="17"/>
      <c r="Q22" s="17"/>
      <c r="R22" s="17"/>
      <c r="S22" s="17"/>
      <c r="T22" s="17"/>
      <c r="U22" t="str">
        <f>IF(COUNTA(Table26[[#This Row],[Employee Name]:[13. Skin is intact without open wounds or rashes]])=0,"",COUNTIF(Table26[[#This Row],[1. Checks that sink areas are supplied with soap and paper towels]:[13. Skin is intact without open wounds or rashes]],"NO"))</f>
        <v/>
      </c>
    </row>
    <row r="23" spans="2:21">
      <c r="B23" s="17"/>
      <c r="C23" s="17"/>
      <c r="D23" s="17"/>
      <c r="E23" s="18"/>
      <c r="F23" s="44"/>
      <c r="G23" s="17"/>
      <c r="H23" s="17"/>
      <c r="I23" s="17"/>
      <c r="J23" s="17"/>
      <c r="K23" s="17"/>
      <c r="L23" s="17"/>
      <c r="M23" s="17"/>
      <c r="N23" s="17"/>
      <c r="O23" s="17"/>
      <c r="P23" s="17"/>
      <c r="Q23" s="17"/>
      <c r="R23" s="17"/>
      <c r="S23" s="17"/>
      <c r="T23" s="17"/>
      <c r="U23" t="str">
        <f>IF(COUNTA(Table26[[#This Row],[Employee Name]:[13. Skin is intact without open wounds or rashes]])=0,"",COUNTIF(Table26[[#This Row],[1. Checks that sink areas are supplied with soap and paper towels]:[13. Skin is intact without open wounds or rashes]],"NO"))</f>
        <v/>
      </c>
    </row>
    <row r="24" spans="2:21">
      <c r="B24" s="17"/>
      <c r="C24" s="17"/>
      <c r="D24" s="17"/>
      <c r="E24" s="18"/>
      <c r="F24" s="44"/>
      <c r="G24" s="17"/>
      <c r="H24" s="17"/>
      <c r="I24" s="17"/>
      <c r="J24" s="17"/>
      <c r="K24" s="17"/>
      <c r="L24" s="17"/>
      <c r="M24" s="17"/>
      <c r="N24" s="17"/>
      <c r="O24" s="17"/>
      <c r="P24" s="17"/>
      <c r="Q24" s="17"/>
      <c r="R24" s="17"/>
      <c r="S24" s="17"/>
      <c r="T24" s="17"/>
      <c r="U24" t="str">
        <f>IF(COUNTA(Table26[[#This Row],[Employee Name]:[13. Skin is intact without open wounds or rashes]])=0,"",COUNTIF(Table26[[#This Row],[1. Checks that sink areas are supplied with soap and paper towels]:[13. Skin is intact without open wounds or rashes]],"NO"))</f>
        <v/>
      </c>
    </row>
    <row r="25" spans="2:21">
      <c r="B25" s="17"/>
      <c r="C25" s="17"/>
      <c r="D25" s="17"/>
      <c r="E25" s="18"/>
      <c r="F25" s="44"/>
      <c r="G25" s="17"/>
      <c r="H25" s="17"/>
      <c r="I25" s="17"/>
      <c r="J25" s="17"/>
      <c r="K25" s="17"/>
      <c r="L25" s="17"/>
      <c r="M25" s="17"/>
      <c r="N25" s="17"/>
      <c r="O25" s="17"/>
      <c r="P25" s="17"/>
      <c r="Q25" s="17"/>
      <c r="R25" s="17"/>
      <c r="S25" s="17"/>
      <c r="T25" s="17"/>
      <c r="U25" t="str">
        <f>IF(COUNTA(Table26[[#This Row],[Employee Name]:[13. Skin is intact without open wounds or rashes]])=0,"",COUNTIF(Table26[[#This Row],[1. Checks that sink areas are supplied with soap and paper towels]:[13. Skin is intact without open wounds or rashes]],"NO"))</f>
        <v/>
      </c>
    </row>
    <row r="26" spans="2:21">
      <c r="B26" s="17"/>
      <c r="C26" s="17"/>
      <c r="D26" s="17"/>
      <c r="E26" s="18"/>
      <c r="F26" s="44"/>
      <c r="G26" s="17"/>
      <c r="H26" s="17"/>
      <c r="I26" s="17"/>
      <c r="J26" s="17"/>
      <c r="K26" s="17"/>
      <c r="L26" s="17"/>
      <c r="M26" s="17"/>
      <c r="N26" s="17"/>
      <c r="O26" s="17"/>
      <c r="P26" s="17"/>
      <c r="Q26" s="17"/>
      <c r="R26" s="17"/>
      <c r="S26" s="17"/>
      <c r="T26" s="17"/>
      <c r="U26" t="str">
        <f>IF(COUNTA(Table26[[#This Row],[Employee Name]:[13. Skin is intact without open wounds or rashes]])=0,"",COUNTIF(Table26[[#This Row],[1. Checks that sink areas are supplied with soap and paper towels]:[13. Skin is intact without open wounds or rashes]],"NO"))</f>
        <v/>
      </c>
    </row>
    <row r="27" spans="2:21">
      <c r="B27" s="17"/>
      <c r="C27" s="17"/>
      <c r="D27" s="17"/>
      <c r="E27" s="18"/>
      <c r="F27" s="44"/>
      <c r="G27" s="17"/>
      <c r="H27" s="17"/>
      <c r="I27" s="17"/>
      <c r="J27" s="17"/>
      <c r="K27" s="17"/>
      <c r="L27" s="17"/>
      <c r="M27" s="17"/>
      <c r="N27" s="17"/>
      <c r="O27" s="17"/>
      <c r="P27" s="17"/>
      <c r="Q27" s="17"/>
      <c r="R27" s="17"/>
      <c r="S27" s="17"/>
      <c r="T27" s="17"/>
      <c r="U27" t="str">
        <f>IF(COUNTA(Table26[[#This Row],[Employee Name]:[13. Skin is intact without open wounds or rashes]])=0,"",COUNTIF(Table26[[#This Row],[1. Checks that sink areas are supplied with soap and paper towels]:[13. Skin is intact without open wounds or rashes]],"NO"))</f>
        <v/>
      </c>
    </row>
    <row r="28" spans="2:21">
      <c r="B28" s="17"/>
      <c r="C28" s="17"/>
      <c r="D28" s="17"/>
      <c r="E28" s="18"/>
      <c r="F28" s="44"/>
      <c r="G28" s="17"/>
      <c r="H28" s="17"/>
      <c r="I28" s="17"/>
      <c r="J28" s="17"/>
      <c r="K28" s="17"/>
      <c r="L28" s="17"/>
      <c r="M28" s="17"/>
      <c r="N28" s="17"/>
      <c r="O28" s="17"/>
      <c r="P28" s="17"/>
      <c r="Q28" s="17"/>
      <c r="R28" s="17"/>
      <c r="S28" s="17"/>
      <c r="T28" s="17"/>
      <c r="U28" t="str">
        <f>IF(COUNTA(Table26[[#This Row],[Employee Name]:[13. Skin is intact without open wounds or rashes]])=0,"",COUNTIF(Table26[[#This Row],[1. Checks that sink areas are supplied with soap and paper towels]:[13. Skin is intact without open wounds or rashes]],"NO"))</f>
        <v/>
      </c>
    </row>
    <row r="29" spans="2:21">
      <c r="B29" s="17"/>
      <c r="C29" s="17"/>
      <c r="D29" s="17"/>
      <c r="E29" s="18"/>
      <c r="F29" s="44"/>
      <c r="G29" s="17"/>
      <c r="H29" s="17"/>
      <c r="I29" s="17"/>
      <c r="J29" s="17"/>
      <c r="K29" s="17"/>
      <c r="L29" s="17"/>
      <c r="M29" s="17"/>
      <c r="N29" s="17"/>
      <c r="O29" s="17"/>
      <c r="P29" s="17"/>
      <c r="Q29" s="17"/>
      <c r="R29" s="17"/>
      <c r="S29" s="17"/>
      <c r="T29" s="17"/>
      <c r="U29" t="str">
        <f>IF(COUNTA(Table26[[#This Row],[Employee Name]:[13. Skin is intact without open wounds or rashes]])=0,"",COUNTIF(Table26[[#This Row],[1. Checks that sink areas are supplied with soap and paper towels]:[13. Skin is intact without open wounds or rashes]],"NO"))</f>
        <v/>
      </c>
    </row>
    <row r="30" spans="2:21">
      <c r="B30" s="17"/>
      <c r="C30" s="17"/>
      <c r="D30" s="17"/>
      <c r="E30" s="18"/>
      <c r="F30" s="44"/>
      <c r="G30" s="17"/>
      <c r="H30" s="17"/>
      <c r="I30" s="17"/>
      <c r="J30" s="17"/>
      <c r="K30" s="17"/>
      <c r="L30" s="17"/>
      <c r="M30" s="17"/>
      <c r="N30" s="17"/>
      <c r="O30" s="17"/>
      <c r="P30" s="17"/>
      <c r="Q30" s="17"/>
      <c r="R30" s="17"/>
      <c r="S30" s="17"/>
      <c r="T30" s="17"/>
      <c r="U30" t="str">
        <f>IF(COUNTA(Table26[[#This Row],[Employee Name]:[13. Skin is intact without open wounds or rashes]])=0,"",COUNTIF(Table26[[#This Row],[1. Checks that sink areas are supplied with soap and paper towels]:[13. Skin is intact without open wounds or rashes]],"NO"))</f>
        <v/>
      </c>
    </row>
    <row r="31" spans="2:21">
      <c r="B31" s="17"/>
      <c r="C31" s="17"/>
      <c r="D31" s="17"/>
      <c r="E31" s="18"/>
      <c r="F31" s="44"/>
      <c r="G31" s="17"/>
      <c r="H31" s="17"/>
      <c r="I31" s="17"/>
      <c r="J31" s="17"/>
      <c r="K31" s="17"/>
      <c r="L31" s="17"/>
      <c r="M31" s="17"/>
      <c r="N31" s="17"/>
      <c r="O31" s="17"/>
      <c r="P31" s="17"/>
      <c r="Q31" s="17"/>
      <c r="R31" s="17"/>
      <c r="S31" s="17"/>
      <c r="T31" s="17"/>
      <c r="U31" t="str">
        <f>IF(COUNTA(Table26[[#This Row],[Employee Name]:[13. Skin is intact without open wounds or rashes]])=0,"",COUNTIF(Table26[[#This Row],[1. Checks that sink areas are supplied with soap and paper towels]:[13. Skin is intact without open wounds or rashes]],"NO"))</f>
        <v/>
      </c>
    </row>
    <row r="32" spans="2:21">
      <c r="B32" s="17"/>
      <c r="C32" s="17"/>
      <c r="D32" s="17"/>
      <c r="E32" s="18"/>
      <c r="F32" s="44"/>
      <c r="G32" s="17"/>
      <c r="H32" s="17"/>
      <c r="I32" s="17"/>
      <c r="J32" s="17"/>
      <c r="K32" s="17"/>
      <c r="L32" s="17"/>
      <c r="M32" s="17"/>
      <c r="N32" s="17"/>
      <c r="O32" s="17"/>
      <c r="P32" s="17"/>
      <c r="Q32" s="17"/>
      <c r="R32" s="17"/>
      <c r="S32" s="17"/>
      <c r="T32" s="17"/>
      <c r="U32" t="str">
        <f>IF(COUNTA(Table26[[#This Row],[Employee Name]:[13. Skin is intact without open wounds or rashes]])=0,"",COUNTIF(Table26[[#This Row],[1. Checks that sink areas are supplied with soap and paper towels]:[13. Skin is intact without open wounds or rashes]],"NO"))</f>
        <v/>
      </c>
    </row>
    <row r="33" spans="2:21">
      <c r="B33" s="17"/>
      <c r="C33" s="17"/>
      <c r="D33" s="17"/>
      <c r="E33" s="18"/>
      <c r="F33" s="44"/>
      <c r="G33" s="17"/>
      <c r="H33" s="17"/>
      <c r="I33" s="17"/>
      <c r="J33" s="17"/>
      <c r="K33" s="17"/>
      <c r="L33" s="17"/>
      <c r="M33" s="17"/>
      <c r="N33" s="17"/>
      <c r="O33" s="17"/>
      <c r="P33" s="17"/>
      <c r="Q33" s="17"/>
      <c r="R33" s="17"/>
      <c r="S33" s="17"/>
      <c r="T33" s="17"/>
      <c r="U33" t="str">
        <f>IF(COUNTA(Table26[[#This Row],[Employee Name]:[13. Skin is intact without open wounds or rashes]])=0,"",COUNTIF(Table26[[#This Row],[1. Checks that sink areas are supplied with soap and paper towels]:[13. Skin is intact without open wounds or rashes]],"NO"))</f>
        <v/>
      </c>
    </row>
    <row r="34" spans="2:21">
      <c r="B34" s="17"/>
      <c r="C34" s="17"/>
      <c r="D34" s="17"/>
      <c r="E34" s="18"/>
      <c r="F34" s="44"/>
      <c r="G34" s="17"/>
      <c r="H34" s="17"/>
      <c r="I34" s="17"/>
      <c r="J34" s="17"/>
      <c r="K34" s="17"/>
      <c r="L34" s="17"/>
      <c r="M34" s="17"/>
      <c r="N34" s="17"/>
      <c r="O34" s="17"/>
      <c r="P34" s="17"/>
      <c r="Q34" s="17"/>
      <c r="R34" s="17"/>
      <c r="S34" s="17"/>
      <c r="T34" s="17"/>
      <c r="U34" t="str">
        <f>IF(COUNTA(Table26[[#This Row],[Employee Name]:[13. Skin is intact without open wounds or rashes]])=0,"",COUNTIF(Table26[[#This Row],[1. Checks that sink areas are supplied with soap and paper towels]:[13. Skin is intact without open wounds or rashes]],"NO"))</f>
        <v/>
      </c>
    </row>
    <row r="35" spans="2:21">
      <c r="B35" s="17"/>
      <c r="C35" s="17"/>
      <c r="D35" s="17"/>
      <c r="E35" s="18"/>
      <c r="F35" s="44"/>
      <c r="G35" s="17"/>
      <c r="H35" s="17"/>
      <c r="I35" s="17"/>
      <c r="J35" s="17"/>
      <c r="K35" s="17"/>
      <c r="L35" s="17"/>
      <c r="M35" s="17"/>
      <c r="N35" s="17"/>
      <c r="O35" s="17"/>
      <c r="P35" s="17"/>
      <c r="Q35" s="17"/>
      <c r="R35" s="17"/>
      <c r="S35" s="17"/>
      <c r="T35" s="17"/>
      <c r="U35" t="str">
        <f>IF(COUNTA(Table26[[#This Row],[Employee Name]:[13. Skin is intact without open wounds or rashes]])=0,"",COUNTIF(Table26[[#This Row],[1. Checks that sink areas are supplied with soap and paper towels]:[13. Skin is intact without open wounds or rashes]],"NO"))</f>
        <v/>
      </c>
    </row>
    <row r="36" spans="2:21">
      <c r="B36" s="17"/>
      <c r="C36" s="17"/>
      <c r="D36" s="17"/>
      <c r="E36" s="18"/>
      <c r="F36" s="44"/>
      <c r="G36" s="17"/>
      <c r="H36" s="17"/>
      <c r="I36" s="17"/>
      <c r="J36" s="17"/>
      <c r="K36" s="17"/>
      <c r="L36" s="17"/>
      <c r="M36" s="17"/>
      <c r="N36" s="17"/>
      <c r="O36" s="17"/>
      <c r="P36" s="17"/>
      <c r="Q36" s="17"/>
      <c r="R36" s="17"/>
      <c r="S36" s="17"/>
      <c r="T36" s="17"/>
      <c r="U36" t="str">
        <f>IF(COUNTA(Table26[[#This Row],[Employee Name]:[13. Skin is intact without open wounds or rashes]])=0,"",COUNTIF(Table26[[#This Row],[1. Checks that sink areas are supplied with soap and paper towels]:[13. Skin is intact without open wounds or rashes]],"NO"))</f>
        <v/>
      </c>
    </row>
    <row r="37" spans="2:21">
      <c r="B37" s="17"/>
      <c r="C37" s="17"/>
      <c r="D37" s="17"/>
      <c r="E37" s="18"/>
      <c r="F37" s="44"/>
      <c r="G37" s="17"/>
      <c r="H37" s="17"/>
      <c r="I37" s="17"/>
      <c r="J37" s="17"/>
      <c r="K37" s="17"/>
      <c r="L37" s="17"/>
      <c r="M37" s="17"/>
      <c r="N37" s="17"/>
      <c r="O37" s="17"/>
      <c r="P37" s="17"/>
      <c r="Q37" s="17"/>
      <c r="R37" s="17"/>
      <c r="S37" s="17"/>
      <c r="T37" s="17"/>
      <c r="U37" t="str">
        <f>IF(COUNTA(Table26[[#This Row],[Employee Name]:[13. Skin is intact without open wounds or rashes]])=0,"",COUNTIF(Table26[[#This Row],[1. Checks that sink areas are supplied with soap and paper towels]:[13. Skin is intact without open wounds or rashes]],"NO"))</f>
        <v/>
      </c>
    </row>
    <row r="38" spans="2:21">
      <c r="B38" s="17"/>
      <c r="C38" s="17"/>
      <c r="D38" s="17"/>
      <c r="E38" s="18"/>
      <c r="F38" s="44"/>
      <c r="G38" s="17"/>
      <c r="H38" s="17"/>
      <c r="I38" s="17"/>
      <c r="J38" s="17"/>
      <c r="K38" s="17"/>
      <c r="L38" s="17"/>
      <c r="M38" s="17"/>
      <c r="N38" s="17"/>
      <c r="O38" s="17"/>
      <c r="P38" s="17"/>
      <c r="Q38" s="17"/>
      <c r="R38" s="17"/>
      <c r="S38" s="17"/>
      <c r="T38" s="17"/>
      <c r="U38" t="str">
        <f>IF(COUNTA(Table26[[#This Row],[Employee Name]:[13. Skin is intact without open wounds or rashes]])=0,"",COUNTIF(Table26[[#This Row],[1. Checks that sink areas are supplied with soap and paper towels]:[13. Skin is intact without open wounds or rashes]],"NO"))</f>
        <v/>
      </c>
    </row>
    <row r="39" spans="2:21">
      <c r="B39" s="17"/>
      <c r="C39" s="17"/>
      <c r="D39" s="17"/>
      <c r="E39" s="18"/>
      <c r="F39" s="44"/>
      <c r="G39" s="17"/>
      <c r="H39" s="17"/>
      <c r="I39" s="17"/>
      <c r="J39" s="17"/>
      <c r="K39" s="17"/>
      <c r="L39" s="17"/>
      <c r="M39" s="17"/>
      <c r="N39" s="17"/>
      <c r="O39" s="17"/>
      <c r="P39" s="17"/>
      <c r="Q39" s="17"/>
      <c r="R39" s="17"/>
      <c r="S39" s="17"/>
      <c r="T39" s="17"/>
      <c r="U39" t="str">
        <f>IF(COUNTA(Table26[[#This Row],[Employee Name]:[13. Skin is intact without open wounds or rashes]])=0,"",COUNTIF(Table26[[#This Row],[1. Checks that sink areas are supplied with soap and paper towels]:[13. Skin is intact without open wounds or rashes]],"NO"))</f>
        <v/>
      </c>
    </row>
    <row r="40" spans="2:21">
      <c r="B40" s="17"/>
      <c r="C40" s="17"/>
      <c r="D40" s="17"/>
      <c r="E40" s="18"/>
      <c r="F40" s="44"/>
      <c r="G40" s="17"/>
      <c r="H40" s="17"/>
      <c r="I40" s="17"/>
      <c r="J40" s="17"/>
      <c r="K40" s="17"/>
      <c r="L40" s="17"/>
      <c r="M40" s="17"/>
      <c r="N40" s="17"/>
      <c r="O40" s="17"/>
      <c r="P40" s="17"/>
      <c r="Q40" s="17"/>
      <c r="R40" s="17"/>
      <c r="S40" s="17"/>
      <c r="T40" s="17"/>
      <c r="U40" t="str">
        <f>IF(COUNTA(Table26[[#This Row],[Employee Name]:[13. Skin is intact without open wounds or rashes]])=0,"",COUNTIF(Table26[[#This Row],[1. Checks that sink areas are supplied with soap and paper towels]:[13. Skin is intact without open wounds or rashes]],"NO"))</f>
        <v/>
      </c>
    </row>
    <row r="41" spans="2:21">
      <c r="B41" s="17"/>
      <c r="C41" s="17"/>
      <c r="D41" s="17"/>
      <c r="E41" s="18"/>
      <c r="F41" s="44"/>
      <c r="G41" s="17"/>
      <c r="H41" s="17"/>
      <c r="I41" s="17"/>
      <c r="J41" s="17"/>
      <c r="K41" s="17"/>
      <c r="L41" s="17"/>
      <c r="M41" s="17"/>
      <c r="N41" s="17"/>
      <c r="O41" s="17"/>
      <c r="P41" s="17"/>
      <c r="Q41" s="17"/>
      <c r="R41" s="17"/>
      <c r="S41" s="17"/>
      <c r="T41" s="17"/>
      <c r="U41" t="str">
        <f>IF(COUNTA(Table26[[#This Row],[Employee Name]:[13. Skin is intact without open wounds or rashes]])=0,"",COUNTIF(Table26[[#This Row],[1. Checks that sink areas are supplied with soap and paper towels]:[13. Skin is intact without open wounds or rashes]],"NO"))</f>
        <v/>
      </c>
    </row>
    <row r="42" spans="2:21">
      <c r="B42" s="17"/>
      <c r="C42" s="17"/>
      <c r="D42" s="17"/>
      <c r="E42" s="18"/>
      <c r="F42" s="44"/>
      <c r="G42" s="17"/>
      <c r="H42" s="17"/>
      <c r="I42" s="17"/>
      <c r="J42" s="17"/>
      <c r="K42" s="17"/>
      <c r="L42" s="17"/>
      <c r="M42" s="17"/>
      <c r="N42" s="17"/>
      <c r="O42" s="17"/>
      <c r="P42" s="17"/>
      <c r="Q42" s="17"/>
      <c r="R42" s="17"/>
      <c r="S42" s="17"/>
      <c r="T42" s="17"/>
      <c r="U42" t="str">
        <f>IF(COUNTA(Table26[[#This Row],[Employee Name]:[13. Skin is intact without open wounds or rashes]])=0,"",COUNTIF(Table26[[#This Row],[1. Checks that sink areas are supplied with soap and paper towels]:[13. Skin is intact without open wounds or rashes]],"NO"))</f>
        <v/>
      </c>
    </row>
    <row r="43" spans="2:21">
      <c r="B43" s="17"/>
      <c r="C43" s="17"/>
      <c r="D43" s="17"/>
      <c r="E43" s="18"/>
      <c r="F43" s="44"/>
      <c r="G43" s="17"/>
      <c r="H43" s="17"/>
      <c r="I43" s="17"/>
      <c r="J43" s="17"/>
      <c r="K43" s="17"/>
      <c r="L43" s="17"/>
      <c r="M43" s="17"/>
      <c r="N43" s="17"/>
      <c r="O43" s="17"/>
      <c r="P43" s="17"/>
      <c r="Q43" s="17"/>
      <c r="R43" s="17"/>
      <c r="S43" s="17"/>
      <c r="T43" s="17"/>
      <c r="U43" t="str">
        <f>IF(COUNTA(Table26[[#This Row],[Employee Name]:[13. Skin is intact without open wounds or rashes]])=0,"",COUNTIF(Table26[[#This Row],[1. Checks that sink areas are supplied with soap and paper towels]:[13. Skin is intact without open wounds or rashes]],"NO"))</f>
        <v/>
      </c>
    </row>
    <row r="44" spans="2:21">
      <c r="B44" s="17"/>
      <c r="C44" s="17"/>
      <c r="D44" s="17"/>
      <c r="E44" s="18"/>
      <c r="F44" s="44"/>
      <c r="G44" s="17"/>
      <c r="H44" s="17"/>
      <c r="I44" s="17"/>
      <c r="J44" s="17"/>
      <c r="K44" s="17"/>
      <c r="L44" s="17"/>
      <c r="M44" s="17"/>
      <c r="N44" s="17"/>
      <c r="O44" s="17"/>
      <c r="P44" s="17"/>
      <c r="Q44" s="17"/>
      <c r="R44" s="17"/>
      <c r="S44" s="17"/>
      <c r="T44" s="17"/>
      <c r="U44" t="str">
        <f>IF(COUNTA(Table26[[#This Row],[Employee Name]:[13. Skin is intact without open wounds or rashes]])=0,"",COUNTIF(Table26[[#This Row],[1. Checks that sink areas are supplied with soap and paper towels]:[13. Skin is intact without open wounds or rashes]],"NO"))</f>
        <v/>
      </c>
    </row>
    <row r="45" spans="2:21">
      <c r="B45" s="17"/>
      <c r="C45" s="17"/>
      <c r="D45" s="17"/>
      <c r="E45" s="18"/>
      <c r="F45" s="44"/>
      <c r="G45" s="17"/>
      <c r="H45" s="17"/>
      <c r="I45" s="17"/>
      <c r="J45" s="17"/>
      <c r="K45" s="17"/>
      <c r="L45" s="17"/>
      <c r="M45" s="17"/>
      <c r="N45" s="17"/>
      <c r="O45" s="17"/>
      <c r="P45" s="17"/>
      <c r="Q45" s="17"/>
      <c r="R45" s="17"/>
      <c r="S45" s="17"/>
      <c r="T45" s="17"/>
      <c r="U45" t="str">
        <f>IF(COUNTA(Table26[[#This Row],[Employee Name]:[13. Skin is intact without open wounds or rashes]])=0,"",COUNTIF(Table26[[#This Row],[1. Checks that sink areas are supplied with soap and paper towels]:[13. Skin is intact without open wounds or rashes]],"NO"))</f>
        <v/>
      </c>
    </row>
    <row r="46" spans="2:21">
      <c r="B46" s="17"/>
      <c r="C46" s="17"/>
      <c r="D46" s="17"/>
      <c r="E46" s="18"/>
      <c r="F46" s="44"/>
      <c r="G46" s="17"/>
      <c r="H46" s="17"/>
      <c r="I46" s="17"/>
      <c r="J46" s="17"/>
      <c r="K46" s="17"/>
      <c r="L46" s="17"/>
      <c r="M46" s="17"/>
      <c r="N46" s="17"/>
      <c r="O46" s="17"/>
      <c r="P46" s="17"/>
      <c r="Q46" s="17"/>
      <c r="R46" s="17"/>
      <c r="S46" s="17"/>
      <c r="T46" s="17"/>
      <c r="U46" t="str">
        <f>IF(COUNTA(Table26[[#This Row],[Employee Name]:[13. Skin is intact without open wounds or rashes]])=0,"",COUNTIF(Table26[[#This Row],[1. Checks that sink areas are supplied with soap and paper towels]:[13. Skin is intact without open wounds or rashes]],"NO"))</f>
        <v/>
      </c>
    </row>
    <row r="47" spans="2:21">
      <c r="B47" s="17"/>
      <c r="C47" s="17"/>
      <c r="D47" s="17"/>
      <c r="E47" s="18"/>
      <c r="F47" s="44"/>
      <c r="G47" s="17"/>
      <c r="H47" s="17"/>
      <c r="I47" s="17"/>
      <c r="J47" s="17"/>
      <c r="K47" s="17"/>
      <c r="L47" s="17"/>
      <c r="M47" s="17"/>
      <c r="N47" s="17"/>
      <c r="O47" s="17"/>
      <c r="P47" s="17"/>
      <c r="Q47" s="17"/>
      <c r="R47" s="17"/>
      <c r="S47" s="17"/>
      <c r="T47" s="17"/>
      <c r="U47" t="str">
        <f>IF(COUNTA(Table26[[#This Row],[Employee Name]:[13. Skin is intact without open wounds or rashes]])=0,"",COUNTIF(Table26[[#This Row],[1. Checks that sink areas are supplied with soap and paper towels]:[13. Skin is intact without open wounds or rashes]],"NO"))</f>
        <v/>
      </c>
    </row>
    <row r="48" spans="2:21">
      <c r="B48" s="17"/>
      <c r="C48" s="17"/>
      <c r="D48" s="17"/>
      <c r="E48" s="18"/>
      <c r="F48" s="44"/>
      <c r="G48" s="17"/>
      <c r="H48" s="17"/>
      <c r="I48" s="17"/>
      <c r="J48" s="17"/>
      <c r="K48" s="17"/>
      <c r="L48" s="17"/>
      <c r="M48" s="17"/>
      <c r="N48" s="17"/>
      <c r="O48" s="17"/>
      <c r="P48" s="17"/>
      <c r="Q48" s="17"/>
      <c r="R48" s="17"/>
      <c r="S48" s="17"/>
      <c r="T48" s="17"/>
      <c r="U48" t="str">
        <f>IF(COUNTA(Table26[[#This Row],[Employee Name]:[13. Skin is intact without open wounds or rashes]])=0,"",COUNTIF(Table26[[#This Row],[1. Checks that sink areas are supplied with soap and paper towels]:[13. Skin is intact without open wounds or rashes]],"NO"))</f>
        <v/>
      </c>
    </row>
    <row r="49" spans="2:21">
      <c r="B49" s="17"/>
      <c r="C49" s="17"/>
      <c r="D49" s="17"/>
      <c r="E49" s="18"/>
      <c r="F49" s="44"/>
      <c r="G49" s="17"/>
      <c r="H49" s="17"/>
      <c r="I49" s="17"/>
      <c r="J49" s="17"/>
      <c r="K49" s="17"/>
      <c r="L49" s="17"/>
      <c r="M49" s="17"/>
      <c r="N49" s="17"/>
      <c r="O49" s="17"/>
      <c r="P49" s="17"/>
      <c r="Q49" s="17"/>
      <c r="R49" s="17"/>
      <c r="S49" s="17"/>
      <c r="T49" s="17"/>
      <c r="U49" t="str">
        <f>IF(COUNTA(Table26[[#This Row],[Employee Name]:[13. Skin is intact without open wounds or rashes]])=0,"",COUNTIF(Table26[[#This Row],[1. Checks that sink areas are supplied with soap and paper towels]:[13. Skin is intact without open wounds or rashes]],"NO"))</f>
        <v/>
      </c>
    </row>
    <row r="50" spans="2:21">
      <c r="B50" s="17"/>
      <c r="C50" s="17"/>
      <c r="D50" s="17"/>
      <c r="E50" s="18"/>
      <c r="F50" s="44"/>
      <c r="G50" s="17"/>
      <c r="H50" s="17"/>
      <c r="I50" s="17"/>
      <c r="J50" s="17"/>
      <c r="K50" s="17"/>
      <c r="L50" s="17"/>
      <c r="M50" s="17"/>
      <c r="N50" s="17"/>
      <c r="O50" s="17"/>
      <c r="P50" s="17"/>
      <c r="Q50" s="17"/>
      <c r="R50" s="17"/>
      <c r="S50" s="17"/>
      <c r="T50" s="17"/>
      <c r="U50" t="str">
        <f>IF(COUNTA(Table26[[#This Row],[Employee Name]:[13. Skin is intact without open wounds or rashes]])=0,"",COUNTIF(Table26[[#This Row],[1. Checks that sink areas are supplied with soap and paper towels]:[13. Skin is intact without open wounds or rashes]],"NO"))</f>
        <v/>
      </c>
    </row>
    <row r="51" spans="2:21">
      <c r="B51" s="17"/>
      <c r="C51" s="17"/>
      <c r="D51" s="17"/>
      <c r="E51" s="18"/>
      <c r="F51" s="44"/>
      <c r="G51" s="17"/>
      <c r="H51" s="17"/>
      <c r="I51" s="17"/>
      <c r="J51" s="17"/>
      <c r="K51" s="17"/>
      <c r="L51" s="17"/>
      <c r="M51" s="17"/>
      <c r="N51" s="17"/>
      <c r="O51" s="17"/>
      <c r="P51" s="17"/>
      <c r="Q51" s="17"/>
      <c r="R51" s="17"/>
      <c r="S51" s="17"/>
      <c r="T51" s="17"/>
      <c r="U51" t="str">
        <f>IF(COUNTA(Table26[[#This Row],[Employee Name]:[13. Skin is intact without open wounds or rashes]])=0,"",COUNTIF(Table26[[#This Row],[1. Checks that sink areas are supplied with soap and paper towels]:[13. Skin is intact without open wounds or rashes]],"NO"))</f>
        <v/>
      </c>
    </row>
    <row r="52" spans="2:21">
      <c r="B52" s="17"/>
      <c r="C52" s="17"/>
      <c r="D52" s="17"/>
      <c r="E52" s="18"/>
      <c r="F52" s="44"/>
      <c r="G52" s="17"/>
      <c r="H52" s="17"/>
      <c r="I52" s="17"/>
      <c r="J52" s="17"/>
      <c r="K52" s="17"/>
      <c r="L52" s="17"/>
      <c r="M52" s="17"/>
      <c r="N52" s="17"/>
      <c r="O52" s="17"/>
      <c r="P52" s="17"/>
      <c r="Q52" s="17"/>
      <c r="R52" s="17"/>
      <c r="S52" s="17"/>
      <c r="T52" s="17"/>
      <c r="U52" t="str">
        <f>IF(COUNTA(Table26[[#This Row],[Employee Name]:[13. Skin is intact without open wounds or rashes]])=0,"",COUNTIF(Table26[[#This Row],[1. Checks that sink areas are supplied with soap and paper towels]:[13. Skin is intact without open wounds or rashes]],"NO"))</f>
        <v/>
      </c>
    </row>
    <row r="53" spans="2:21">
      <c r="B53" s="17"/>
      <c r="C53" s="17"/>
      <c r="D53" s="17"/>
      <c r="E53" s="18"/>
      <c r="F53" s="44"/>
      <c r="G53" s="17"/>
      <c r="H53" s="17"/>
      <c r="I53" s="17"/>
      <c r="J53" s="17"/>
      <c r="K53" s="17"/>
      <c r="L53" s="17"/>
      <c r="M53" s="17"/>
      <c r="N53" s="17"/>
      <c r="O53" s="17"/>
      <c r="P53" s="17"/>
      <c r="Q53" s="17"/>
      <c r="R53" s="17"/>
      <c r="S53" s="17"/>
      <c r="T53" s="17"/>
      <c r="U53" t="str">
        <f>IF(COUNTA(Table26[[#This Row],[Employee Name]:[13. Skin is intact without open wounds or rashes]])=0,"",COUNTIF(Table26[[#This Row],[1. Checks that sink areas are supplied with soap and paper towels]:[13. Skin is intact without open wounds or rashes]],"NO"))</f>
        <v/>
      </c>
    </row>
    <row r="54" spans="2:21">
      <c r="B54" s="17"/>
      <c r="C54" s="17"/>
      <c r="D54" s="17"/>
      <c r="E54" s="18"/>
      <c r="F54" s="44"/>
      <c r="G54" s="17"/>
      <c r="H54" s="17"/>
      <c r="I54" s="17"/>
      <c r="J54" s="17"/>
      <c r="K54" s="17"/>
      <c r="L54" s="17"/>
      <c r="M54" s="17"/>
      <c r="N54" s="17"/>
      <c r="O54" s="17"/>
      <c r="P54" s="17"/>
      <c r="Q54" s="17"/>
      <c r="R54" s="17"/>
      <c r="S54" s="17"/>
      <c r="T54" s="17"/>
      <c r="U54" t="str">
        <f>IF(COUNTA(Table26[[#This Row],[Employee Name]:[13. Skin is intact without open wounds or rashes]])=0,"",COUNTIF(Table26[[#This Row],[1. Checks that sink areas are supplied with soap and paper towels]:[13. Skin is intact without open wounds or rashes]],"NO"))</f>
        <v/>
      </c>
    </row>
    <row r="55" spans="2:21">
      <c r="B55" s="17"/>
      <c r="C55" s="17"/>
      <c r="D55" s="17"/>
      <c r="E55" s="18"/>
      <c r="F55" s="44"/>
      <c r="G55" s="17"/>
      <c r="H55" s="17"/>
      <c r="I55" s="17"/>
      <c r="J55" s="17"/>
      <c r="K55" s="17"/>
      <c r="L55" s="17"/>
      <c r="M55" s="17"/>
      <c r="N55" s="17"/>
      <c r="O55" s="17"/>
      <c r="P55" s="17"/>
      <c r="Q55" s="17"/>
      <c r="R55" s="17"/>
      <c r="S55" s="17"/>
      <c r="T55" s="17"/>
      <c r="U55" t="str">
        <f>IF(COUNTA(Table26[[#This Row],[Employee Name]:[13. Skin is intact without open wounds or rashes]])=0,"",COUNTIF(Table26[[#This Row],[1. Checks that sink areas are supplied with soap and paper towels]:[13. Skin is intact without open wounds or rashes]],"NO"))</f>
        <v/>
      </c>
    </row>
    <row r="56" spans="2:21">
      <c r="B56" s="17"/>
      <c r="C56" s="17"/>
      <c r="D56" s="17"/>
      <c r="E56" s="18"/>
      <c r="F56" s="44"/>
      <c r="G56" s="17"/>
      <c r="H56" s="17"/>
      <c r="I56" s="17"/>
      <c r="J56" s="17"/>
      <c r="K56" s="17"/>
      <c r="L56" s="17"/>
      <c r="M56" s="17"/>
      <c r="N56" s="17"/>
      <c r="O56" s="17"/>
      <c r="P56" s="17"/>
      <c r="Q56" s="17"/>
      <c r="R56" s="17"/>
      <c r="S56" s="17"/>
      <c r="T56" s="17"/>
      <c r="U56" t="str">
        <f>IF(COUNTA(Table26[[#This Row],[Employee Name]:[13. Skin is intact without open wounds or rashes]])=0,"",COUNTIF(Table26[[#This Row],[1. Checks that sink areas are supplied with soap and paper towels]:[13. Skin is intact without open wounds or rashes]],"NO"))</f>
        <v/>
      </c>
    </row>
    <row r="57" spans="2:21">
      <c r="B57" s="17"/>
      <c r="C57" s="17"/>
      <c r="D57" s="17"/>
      <c r="E57" s="18"/>
      <c r="F57" s="44"/>
      <c r="G57" s="17"/>
      <c r="H57" s="17"/>
      <c r="I57" s="17"/>
      <c r="J57" s="17"/>
      <c r="K57" s="17"/>
      <c r="L57" s="17"/>
      <c r="M57" s="17"/>
      <c r="N57" s="17"/>
      <c r="O57" s="17"/>
      <c r="P57" s="17"/>
      <c r="Q57" s="17"/>
      <c r="R57" s="17"/>
      <c r="S57" s="17"/>
      <c r="T57" s="17"/>
      <c r="U57" t="str">
        <f>IF(COUNTA(Table26[[#This Row],[Employee Name]:[13. Skin is intact without open wounds or rashes]])=0,"",COUNTIF(Table26[[#This Row],[1. Checks that sink areas are supplied with soap and paper towels]:[13. Skin is intact without open wounds or rashes]],"NO"))</f>
        <v/>
      </c>
    </row>
    <row r="58" spans="2:21">
      <c r="B58" s="17"/>
      <c r="C58" s="17"/>
      <c r="D58" s="17"/>
      <c r="E58" s="18"/>
      <c r="F58" s="44"/>
      <c r="G58" s="17"/>
      <c r="H58" s="17"/>
      <c r="I58" s="17"/>
      <c r="J58" s="17"/>
      <c r="K58" s="17"/>
      <c r="L58" s="17"/>
      <c r="M58" s="17"/>
      <c r="N58" s="17"/>
      <c r="O58" s="17"/>
      <c r="P58" s="17"/>
      <c r="Q58" s="17"/>
      <c r="R58" s="17"/>
      <c r="S58" s="17"/>
      <c r="T58" s="17"/>
      <c r="U58" t="str">
        <f>IF(COUNTA(Table26[[#This Row],[Employee Name]:[13. Skin is intact without open wounds or rashes]])=0,"",COUNTIF(Table26[[#This Row],[1. Checks that sink areas are supplied with soap and paper towels]:[13. Skin is intact without open wounds or rashes]],"NO"))</f>
        <v/>
      </c>
    </row>
    <row r="59" spans="2:21">
      <c r="B59" s="17"/>
      <c r="C59" s="17"/>
      <c r="D59" s="17"/>
      <c r="E59" s="18"/>
      <c r="F59" s="44"/>
      <c r="G59" s="17"/>
      <c r="H59" s="17"/>
      <c r="I59" s="17"/>
      <c r="J59" s="17"/>
      <c r="K59" s="17"/>
      <c r="L59" s="17"/>
      <c r="M59" s="17"/>
      <c r="N59" s="17"/>
      <c r="O59" s="17"/>
      <c r="P59" s="17"/>
      <c r="Q59" s="17"/>
      <c r="R59" s="17"/>
      <c r="S59" s="17"/>
      <c r="T59" s="17"/>
      <c r="U59" t="str">
        <f>IF(COUNTA(Table26[[#This Row],[Employee Name]:[13. Skin is intact without open wounds or rashes]])=0,"",COUNTIF(Table26[[#This Row],[1. Checks that sink areas are supplied with soap and paper towels]:[13. Skin is intact without open wounds or rashes]],"NO"))</f>
        <v/>
      </c>
    </row>
    <row r="60" spans="2:21">
      <c r="B60" s="17"/>
      <c r="C60" s="17"/>
      <c r="D60" s="17"/>
      <c r="E60" s="18"/>
      <c r="F60" s="44"/>
      <c r="G60" s="17"/>
      <c r="H60" s="17"/>
      <c r="I60" s="17"/>
      <c r="J60" s="17"/>
      <c r="K60" s="17"/>
      <c r="L60" s="17"/>
      <c r="M60" s="17"/>
      <c r="N60" s="17"/>
      <c r="O60" s="17"/>
      <c r="P60" s="17"/>
      <c r="Q60" s="17"/>
      <c r="R60" s="17"/>
      <c r="S60" s="17"/>
      <c r="T60" s="17"/>
      <c r="U60" t="str">
        <f>IF(COUNTA(Table26[[#This Row],[Employee Name]:[13. Skin is intact without open wounds or rashes]])=0,"",COUNTIF(Table26[[#This Row],[1. Checks that sink areas are supplied with soap and paper towels]:[13. Skin is intact without open wounds or rashes]],"NO"))</f>
        <v/>
      </c>
    </row>
    <row r="61" spans="2:21">
      <c r="B61" s="17"/>
      <c r="C61" s="17"/>
      <c r="D61" s="17"/>
      <c r="E61" s="18"/>
      <c r="F61" s="44"/>
      <c r="G61" s="17"/>
      <c r="H61" s="17"/>
      <c r="I61" s="17"/>
      <c r="J61" s="17"/>
      <c r="K61" s="17"/>
      <c r="L61" s="17"/>
      <c r="M61" s="17"/>
      <c r="N61" s="17"/>
      <c r="O61" s="17"/>
      <c r="P61" s="17"/>
      <c r="Q61" s="17"/>
      <c r="R61" s="17"/>
      <c r="S61" s="17"/>
      <c r="T61" s="17"/>
      <c r="U61" t="str">
        <f>IF(COUNTA(Table26[[#This Row],[Employee Name]:[13. Skin is intact without open wounds or rashes]])=0,"",COUNTIF(Table26[[#This Row],[1. Checks that sink areas are supplied with soap and paper towels]:[13. Skin is intact without open wounds or rashes]],"NO"))</f>
        <v/>
      </c>
    </row>
    <row r="62" spans="2:21">
      <c r="B62" s="17"/>
      <c r="C62" s="17"/>
      <c r="D62" s="17"/>
      <c r="E62" s="18"/>
      <c r="F62" s="44"/>
      <c r="G62" s="17"/>
      <c r="H62" s="17"/>
      <c r="I62" s="17"/>
      <c r="J62" s="17"/>
      <c r="K62" s="17"/>
      <c r="L62" s="17"/>
      <c r="M62" s="17"/>
      <c r="N62" s="17"/>
      <c r="O62" s="17"/>
      <c r="P62" s="17"/>
      <c r="Q62" s="17"/>
      <c r="R62" s="17"/>
      <c r="S62" s="17"/>
      <c r="T62" s="17"/>
      <c r="U62" t="str">
        <f>IF(COUNTA(Table26[[#This Row],[Employee Name]:[13. Skin is intact without open wounds or rashes]])=0,"",COUNTIF(Table26[[#This Row],[1. Checks that sink areas are supplied with soap and paper towels]:[13. Skin is intact without open wounds or rashes]],"NO"))</f>
        <v/>
      </c>
    </row>
    <row r="63" spans="2:21">
      <c r="B63" s="17"/>
      <c r="C63" s="17"/>
      <c r="D63" s="17"/>
      <c r="E63" s="18"/>
      <c r="F63" s="44"/>
      <c r="G63" s="17"/>
      <c r="H63" s="17"/>
      <c r="I63" s="17"/>
      <c r="J63" s="17"/>
      <c r="K63" s="17"/>
      <c r="L63" s="17"/>
      <c r="M63" s="17"/>
      <c r="N63" s="17"/>
      <c r="O63" s="17"/>
      <c r="P63" s="17"/>
      <c r="Q63" s="17"/>
      <c r="R63" s="17"/>
      <c r="S63" s="17"/>
      <c r="T63" s="17"/>
      <c r="U63" t="str">
        <f>IF(COUNTA(Table26[[#This Row],[Employee Name]:[13. Skin is intact without open wounds or rashes]])=0,"",COUNTIF(Table26[[#This Row],[1. Checks that sink areas are supplied with soap and paper towels]:[13. Skin is intact without open wounds or rashes]],"NO"))</f>
        <v/>
      </c>
    </row>
    <row r="64" spans="2:21">
      <c r="B64" s="17"/>
      <c r="C64" s="17"/>
      <c r="D64" s="17"/>
      <c r="E64" s="18"/>
      <c r="F64" s="44"/>
      <c r="G64" s="17"/>
      <c r="H64" s="17"/>
      <c r="I64" s="17"/>
      <c r="J64" s="17"/>
      <c r="K64" s="17"/>
      <c r="L64" s="17"/>
      <c r="M64" s="17"/>
      <c r="N64" s="17"/>
      <c r="O64" s="17"/>
      <c r="P64" s="17"/>
      <c r="Q64" s="17"/>
      <c r="R64" s="17"/>
      <c r="S64" s="17"/>
      <c r="T64" s="17"/>
      <c r="U64" t="str">
        <f>IF(COUNTA(Table26[[#This Row],[Employee Name]:[13. Skin is intact without open wounds or rashes]])=0,"",COUNTIF(Table26[[#This Row],[1. Checks that sink areas are supplied with soap and paper towels]:[13. Skin is intact without open wounds or rashes]],"NO"))</f>
        <v/>
      </c>
    </row>
    <row r="65" spans="2:21">
      <c r="B65" s="17"/>
      <c r="C65" s="17"/>
      <c r="D65" s="17"/>
      <c r="E65" s="18"/>
      <c r="F65" s="44"/>
      <c r="G65" s="17"/>
      <c r="H65" s="17"/>
      <c r="I65" s="17"/>
      <c r="J65" s="17"/>
      <c r="K65" s="17"/>
      <c r="L65" s="17"/>
      <c r="M65" s="17"/>
      <c r="N65" s="17"/>
      <c r="O65" s="17"/>
      <c r="P65" s="17"/>
      <c r="Q65" s="17"/>
      <c r="R65" s="17"/>
      <c r="S65" s="17"/>
      <c r="T65" s="17"/>
      <c r="U65" t="str">
        <f>IF(COUNTA(Table26[[#This Row],[Employee Name]:[13. Skin is intact without open wounds or rashes]])=0,"",COUNTIF(Table26[[#This Row],[1. Checks that sink areas are supplied with soap and paper towels]:[13. Skin is intact without open wounds or rashes]],"NO"))</f>
        <v/>
      </c>
    </row>
    <row r="66" spans="2:21">
      <c r="B66" s="17"/>
      <c r="C66" s="17"/>
      <c r="D66" s="17"/>
      <c r="E66" s="18"/>
      <c r="F66" s="44"/>
      <c r="G66" s="17"/>
      <c r="H66" s="17"/>
      <c r="I66" s="17"/>
      <c r="J66" s="17"/>
      <c r="K66" s="17"/>
      <c r="L66" s="17"/>
      <c r="M66" s="17"/>
      <c r="N66" s="17"/>
      <c r="O66" s="17"/>
      <c r="P66" s="17"/>
      <c r="Q66" s="17"/>
      <c r="R66" s="17"/>
      <c r="S66" s="17"/>
      <c r="T66" s="17"/>
      <c r="U66" t="str">
        <f>IF(COUNTA(Table26[[#This Row],[Employee Name]:[13. Skin is intact without open wounds or rashes]])=0,"",COUNTIF(Table26[[#This Row],[1. Checks that sink areas are supplied with soap and paper towels]:[13. Skin is intact without open wounds or rashes]],"NO"))</f>
        <v/>
      </c>
    </row>
    <row r="67" spans="2:21">
      <c r="B67" s="17"/>
      <c r="C67" s="17"/>
      <c r="D67" s="17"/>
      <c r="E67" s="18"/>
      <c r="F67" s="44"/>
      <c r="G67" s="17"/>
      <c r="H67" s="17"/>
      <c r="I67" s="17"/>
      <c r="J67" s="17"/>
      <c r="K67" s="17"/>
      <c r="L67" s="17"/>
      <c r="M67" s="17"/>
      <c r="N67" s="17"/>
      <c r="O67" s="17"/>
      <c r="P67" s="17"/>
      <c r="Q67" s="17"/>
      <c r="R67" s="17"/>
      <c r="S67" s="17"/>
      <c r="T67" s="17"/>
      <c r="U67" t="str">
        <f>IF(COUNTA(Table26[[#This Row],[Employee Name]:[13. Skin is intact without open wounds or rashes]])=0,"",COUNTIF(Table26[[#This Row],[1. Checks that sink areas are supplied with soap and paper towels]:[13. Skin is intact without open wounds or rashes]],"NO"))</f>
        <v/>
      </c>
    </row>
    <row r="68" spans="2:21">
      <c r="B68" s="17"/>
      <c r="C68" s="17"/>
      <c r="D68" s="17"/>
      <c r="E68" s="18"/>
      <c r="F68" s="44"/>
      <c r="G68" s="17"/>
      <c r="H68" s="17"/>
      <c r="I68" s="17"/>
      <c r="J68" s="17"/>
      <c r="K68" s="17"/>
      <c r="L68" s="17"/>
      <c r="M68" s="17"/>
      <c r="N68" s="17"/>
      <c r="O68" s="17"/>
      <c r="P68" s="17"/>
      <c r="Q68" s="17"/>
      <c r="R68" s="17"/>
      <c r="S68" s="17"/>
      <c r="T68" s="17"/>
      <c r="U68" t="str">
        <f>IF(COUNTA(Table26[[#This Row],[Employee Name]:[13. Skin is intact without open wounds or rashes]])=0,"",COUNTIF(Table26[[#This Row],[1. Checks that sink areas are supplied with soap and paper towels]:[13. Skin is intact without open wounds or rashes]],"NO"))</f>
        <v/>
      </c>
    </row>
    <row r="69" spans="2:21">
      <c r="B69" s="17"/>
      <c r="C69" s="17"/>
      <c r="D69" s="17"/>
      <c r="E69" s="18"/>
      <c r="F69" s="44"/>
      <c r="G69" s="17"/>
      <c r="H69" s="17"/>
      <c r="I69" s="17"/>
      <c r="J69" s="17"/>
      <c r="K69" s="17"/>
      <c r="L69" s="17"/>
      <c r="M69" s="17"/>
      <c r="N69" s="17"/>
      <c r="O69" s="17"/>
      <c r="P69" s="17"/>
      <c r="Q69" s="17"/>
      <c r="R69" s="17"/>
      <c r="S69" s="17"/>
      <c r="T69" s="17"/>
      <c r="U69" t="str">
        <f>IF(COUNTA(Table26[[#This Row],[Employee Name]:[13. Skin is intact without open wounds or rashes]])=0,"",COUNTIF(Table26[[#This Row],[1. Checks that sink areas are supplied with soap and paper towels]:[13. Skin is intact without open wounds or rashes]],"NO"))</f>
        <v/>
      </c>
    </row>
    <row r="70" spans="2:21">
      <c r="B70" s="17"/>
      <c r="C70" s="17"/>
      <c r="D70" s="17"/>
      <c r="E70" s="18"/>
      <c r="F70" s="44"/>
      <c r="G70" s="17"/>
      <c r="H70" s="17"/>
      <c r="I70" s="17"/>
      <c r="J70" s="17"/>
      <c r="K70" s="17"/>
      <c r="L70" s="17"/>
      <c r="M70" s="17"/>
      <c r="N70" s="17"/>
      <c r="O70" s="17"/>
      <c r="P70" s="17"/>
      <c r="Q70" s="17"/>
      <c r="R70" s="17"/>
      <c r="S70" s="17"/>
      <c r="T70" s="17"/>
      <c r="U70" t="str">
        <f>IF(COUNTA(Table26[[#This Row],[Employee Name]:[13. Skin is intact without open wounds or rashes]])=0,"",COUNTIF(Table26[[#This Row],[1. Checks that sink areas are supplied with soap and paper towels]:[13. Skin is intact without open wounds or rashes]],"NO"))</f>
        <v/>
      </c>
    </row>
    <row r="71" spans="2:21">
      <c r="B71" s="17"/>
      <c r="C71" s="17"/>
      <c r="D71" s="17"/>
      <c r="E71" s="18"/>
      <c r="F71" s="44"/>
      <c r="G71" s="17"/>
      <c r="H71" s="17"/>
      <c r="I71" s="17"/>
      <c r="J71" s="17"/>
      <c r="K71" s="17"/>
      <c r="L71" s="17"/>
      <c r="M71" s="17"/>
      <c r="N71" s="17"/>
      <c r="O71" s="17"/>
      <c r="P71" s="17"/>
      <c r="Q71" s="17"/>
      <c r="R71" s="17"/>
      <c r="S71" s="17"/>
      <c r="T71" s="17"/>
      <c r="U71" t="str">
        <f>IF(COUNTA(Table26[[#This Row],[Employee Name]:[13. Skin is intact without open wounds or rashes]])=0,"",COUNTIF(Table26[[#This Row],[1. Checks that sink areas are supplied with soap and paper towels]:[13. Skin is intact without open wounds or rashes]],"NO"))</f>
        <v/>
      </c>
    </row>
    <row r="72" spans="2:21">
      <c r="B72" s="17"/>
      <c r="C72" s="17"/>
      <c r="D72" s="17"/>
      <c r="E72" s="18"/>
      <c r="F72" s="44"/>
      <c r="G72" s="17"/>
      <c r="H72" s="17"/>
      <c r="I72" s="17"/>
      <c r="J72" s="17"/>
      <c r="K72" s="17"/>
      <c r="L72" s="17"/>
      <c r="M72" s="17"/>
      <c r="N72" s="17"/>
      <c r="O72" s="17"/>
      <c r="P72" s="17"/>
      <c r="Q72" s="17"/>
      <c r="R72" s="17"/>
      <c r="S72" s="17"/>
      <c r="T72" s="17"/>
      <c r="U72" t="str">
        <f>IF(COUNTA(Table26[[#This Row],[Employee Name]:[13. Skin is intact without open wounds or rashes]])=0,"",COUNTIF(Table26[[#This Row],[1. Checks that sink areas are supplied with soap and paper towels]:[13. Skin is intact without open wounds or rashes]],"NO"))</f>
        <v/>
      </c>
    </row>
    <row r="73" spans="2:21">
      <c r="B73" s="17"/>
      <c r="C73" s="17"/>
      <c r="D73" s="17"/>
      <c r="E73" s="18"/>
      <c r="F73" s="44"/>
      <c r="G73" s="17"/>
      <c r="H73" s="17"/>
      <c r="I73" s="17"/>
      <c r="J73" s="17"/>
      <c r="K73" s="17"/>
      <c r="L73" s="17"/>
      <c r="M73" s="17"/>
      <c r="N73" s="17"/>
      <c r="O73" s="17"/>
      <c r="P73" s="17"/>
      <c r="Q73" s="17"/>
      <c r="R73" s="17"/>
      <c r="S73" s="17"/>
      <c r="T73" s="17"/>
      <c r="U73" t="str">
        <f>IF(COUNTA(Table26[[#This Row],[Employee Name]:[13. Skin is intact without open wounds or rashes]])=0,"",COUNTIF(Table26[[#This Row],[1. Checks that sink areas are supplied with soap and paper towels]:[13. Skin is intact without open wounds or rashes]],"NO"))</f>
        <v/>
      </c>
    </row>
    <row r="74" spans="2:21">
      <c r="B74" s="17"/>
      <c r="C74" s="17"/>
      <c r="D74" s="17"/>
      <c r="E74" s="18"/>
      <c r="F74" s="44"/>
      <c r="G74" s="17"/>
      <c r="H74" s="17"/>
      <c r="I74" s="17"/>
      <c r="J74" s="17"/>
      <c r="K74" s="17"/>
      <c r="L74" s="17"/>
      <c r="M74" s="17"/>
      <c r="N74" s="17"/>
      <c r="O74" s="17"/>
      <c r="P74" s="17"/>
      <c r="Q74" s="17"/>
      <c r="R74" s="17"/>
      <c r="S74" s="17"/>
      <c r="T74" s="17"/>
      <c r="U74" t="str">
        <f>IF(COUNTA(Table26[[#This Row],[Employee Name]:[13. Skin is intact without open wounds or rashes]])=0,"",COUNTIF(Table26[[#This Row],[1. Checks that sink areas are supplied with soap and paper towels]:[13. Skin is intact without open wounds or rashes]],"NO"))</f>
        <v/>
      </c>
    </row>
    <row r="75" spans="2:21">
      <c r="B75" s="17"/>
      <c r="C75" s="17"/>
      <c r="D75" s="17"/>
      <c r="E75" s="18"/>
      <c r="F75" s="44"/>
      <c r="G75" s="17"/>
      <c r="H75" s="17"/>
      <c r="I75" s="17"/>
      <c r="J75" s="17"/>
      <c r="K75" s="17"/>
      <c r="L75" s="17"/>
      <c r="M75" s="17"/>
      <c r="N75" s="17"/>
      <c r="O75" s="17"/>
      <c r="P75" s="17"/>
      <c r="Q75" s="17"/>
      <c r="R75" s="17"/>
      <c r="S75" s="17"/>
      <c r="T75" s="17"/>
      <c r="U75" t="str">
        <f>IF(COUNTA(Table26[[#This Row],[Employee Name]:[13. Skin is intact without open wounds or rashes]])=0,"",COUNTIF(Table26[[#This Row],[1. Checks that sink areas are supplied with soap and paper towels]:[13. Skin is intact without open wounds or rashes]],"NO"))</f>
        <v/>
      </c>
    </row>
    <row r="76" spans="2:21">
      <c r="B76" s="17"/>
      <c r="C76" s="17"/>
      <c r="D76" s="17"/>
      <c r="E76" s="18"/>
      <c r="F76" s="44"/>
      <c r="G76" s="17"/>
      <c r="H76" s="17"/>
      <c r="I76" s="17"/>
      <c r="J76" s="17"/>
      <c r="K76" s="17"/>
      <c r="L76" s="17"/>
      <c r="M76" s="17"/>
      <c r="N76" s="17"/>
      <c r="O76" s="17"/>
      <c r="P76" s="17"/>
      <c r="Q76" s="17"/>
      <c r="R76" s="17"/>
      <c r="S76" s="17"/>
      <c r="T76" s="17"/>
      <c r="U76" t="str">
        <f>IF(COUNTA(Table26[[#This Row],[Employee Name]:[13. Skin is intact without open wounds or rashes]])=0,"",COUNTIF(Table26[[#This Row],[1. Checks that sink areas are supplied with soap and paper towels]:[13. Skin is intact without open wounds or rashes]],"NO"))</f>
        <v/>
      </c>
    </row>
    <row r="77" spans="2:21">
      <c r="B77" s="17"/>
      <c r="C77" s="17"/>
      <c r="D77" s="17"/>
      <c r="E77" s="18"/>
      <c r="F77" s="44"/>
      <c r="G77" s="17"/>
      <c r="H77" s="17"/>
      <c r="I77" s="17"/>
      <c r="J77" s="17"/>
      <c r="K77" s="17"/>
      <c r="L77" s="17"/>
      <c r="M77" s="17"/>
      <c r="N77" s="17"/>
      <c r="O77" s="17"/>
      <c r="P77" s="17"/>
      <c r="Q77" s="17"/>
      <c r="R77" s="17"/>
      <c r="S77" s="17"/>
      <c r="T77" s="17"/>
      <c r="U77" t="str">
        <f>IF(COUNTA(Table26[[#This Row],[Employee Name]:[13. Skin is intact without open wounds or rashes]])=0,"",COUNTIF(Table26[[#This Row],[1. Checks that sink areas are supplied with soap and paper towels]:[13. Skin is intact without open wounds or rashes]],"NO"))</f>
        <v/>
      </c>
    </row>
    <row r="78" spans="2:21">
      <c r="B78" s="17"/>
      <c r="C78" s="17"/>
      <c r="D78" s="17"/>
      <c r="E78" s="18"/>
      <c r="F78" s="44"/>
      <c r="G78" s="17"/>
      <c r="H78" s="17"/>
      <c r="I78" s="17"/>
      <c r="J78" s="17"/>
      <c r="K78" s="17"/>
      <c r="L78" s="17"/>
      <c r="M78" s="17"/>
      <c r="N78" s="17"/>
      <c r="O78" s="17"/>
      <c r="P78" s="17"/>
      <c r="Q78" s="17"/>
      <c r="R78" s="17"/>
      <c r="S78" s="17"/>
      <c r="T78" s="17"/>
      <c r="U78" t="str">
        <f>IF(COUNTA(Table26[[#This Row],[Employee Name]:[13. Skin is intact without open wounds or rashes]])=0,"",COUNTIF(Table26[[#This Row],[1. Checks that sink areas are supplied with soap and paper towels]:[13. Skin is intact without open wounds or rashes]],"NO"))</f>
        <v/>
      </c>
    </row>
    <row r="79" spans="2:21">
      <c r="B79" s="17"/>
      <c r="C79" s="17"/>
      <c r="D79" s="17"/>
      <c r="E79" s="18"/>
      <c r="F79" s="44"/>
      <c r="G79" s="17"/>
      <c r="H79" s="17"/>
      <c r="I79" s="17"/>
      <c r="J79" s="17"/>
      <c r="K79" s="17"/>
      <c r="L79" s="17"/>
      <c r="M79" s="17"/>
      <c r="N79" s="17"/>
      <c r="O79" s="17"/>
      <c r="P79" s="17"/>
      <c r="Q79" s="17"/>
      <c r="R79" s="17"/>
      <c r="S79" s="17"/>
      <c r="T79" s="17"/>
      <c r="U79" t="str">
        <f>IF(COUNTA(Table26[[#This Row],[Employee Name]:[13. Skin is intact without open wounds or rashes]])=0,"",COUNTIF(Table26[[#This Row],[1. Checks that sink areas are supplied with soap and paper towels]:[13. Skin is intact without open wounds or rashes]],"NO"))</f>
        <v/>
      </c>
    </row>
    <row r="80" spans="2:21">
      <c r="B80" s="17"/>
      <c r="C80" s="17"/>
      <c r="D80" s="17"/>
      <c r="E80" s="18"/>
      <c r="F80" s="44"/>
      <c r="G80" s="17"/>
      <c r="H80" s="17"/>
      <c r="I80" s="17"/>
      <c r="J80" s="17"/>
      <c r="K80" s="17"/>
      <c r="L80" s="17"/>
      <c r="M80" s="17"/>
      <c r="N80" s="17"/>
      <c r="O80" s="17"/>
      <c r="P80" s="17"/>
      <c r="Q80" s="17"/>
      <c r="R80" s="17"/>
      <c r="S80" s="17"/>
      <c r="T80" s="17"/>
      <c r="U80" t="str">
        <f>IF(COUNTA(Table26[[#This Row],[Employee Name]:[13. Skin is intact without open wounds or rashes]])=0,"",COUNTIF(Table26[[#This Row],[1. Checks that sink areas are supplied with soap and paper towels]:[13. Skin is intact without open wounds or rashes]],"NO"))</f>
        <v/>
      </c>
    </row>
    <row r="81" spans="2:21">
      <c r="B81" s="17"/>
      <c r="C81" s="17"/>
      <c r="D81" s="17"/>
      <c r="E81" s="18"/>
      <c r="F81" s="44"/>
      <c r="G81" s="17"/>
      <c r="H81" s="17"/>
      <c r="I81" s="17"/>
      <c r="J81" s="17"/>
      <c r="K81" s="17"/>
      <c r="L81" s="17"/>
      <c r="M81" s="17"/>
      <c r="N81" s="17"/>
      <c r="O81" s="17"/>
      <c r="P81" s="17"/>
      <c r="Q81" s="17"/>
      <c r="R81" s="17"/>
      <c r="S81" s="17"/>
      <c r="T81" s="17"/>
      <c r="U81" t="str">
        <f>IF(COUNTA(Table26[[#This Row],[Employee Name]:[13. Skin is intact without open wounds or rashes]])=0,"",COUNTIF(Table26[[#This Row],[1. Checks that sink areas are supplied with soap and paper towels]:[13. Skin is intact without open wounds or rashes]],"NO"))</f>
        <v/>
      </c>
    </row>
    <row r="82" spans="2:21">
      <c r="B82" s="17"/>
      <c r="C82" s="17"/>
      <c r="D82" s="17"/>
      <c r="E82" s="18"/>
      <c r="F82" s="44"/>
      <c r="G82" s="17"/>
      <c r="H82" s="17"/>
      <c r="I82" s="17"/>
      <c r="J82" s="17"/>
      <c r="K82" s="17"/>
      <c r="L82" s="17"/>
      <c r="M82" s="17"/>
      <c r="N82" s="17"/>
      <c r="O82" s="17"/>
      <c r="P82" s="17"/>
      <c r="Q82" s="17"/>
      <c r="R82" s="17"/>
      <c r="S82" s="17"/>
      <c r="T82" s="17"/>
      <c r="U82" t="str">
        <f>IF(COUNTA(Table26[[#This Row],[Employee Name]:[13. Skin is intact without open wounds or rashes]])=0,"",COUNTIF(Table26[[#This Row],[1. Checks that sink areas are supplied with soap and paper towels]:[13. Skin is intact without open wounds or rashes]],"NO"))</f>
        <v/>
      </c>
    </row>
    <row r="83" spans="2:21">
      <c r="B83" s="17"/>
      <c r="C83" s="17"/>
      <c r="D83" s="17"/>
      <c r="E83" s="18"/>
      <c r="F83" s="44"/>
      <c r="G83" s="17"/>
      <c r="H83" s="17"/>
      <c r="I83" s="17"/>
      <c r="J83" s="17"/>
      <c r="K83" s="17"/>
      <c r="L83" s="17"/>
      <c r="M83" s="17"/>
      <c r="N83" s="17"/>
      <c r="O83" s="17"/>
      <c r="P83" s="17"/>
      <c r="Q83" s="17"/>
      <c r="R83" s="17"/>
      <c r="S83" s="17"/>
      <c r="T83" s="17"/>
      <c r="U83" t="str">
        <f>IF(COUNTA(Table26[[#This Row],[Employee Name]:[13. Skin is intact without open wounds or rashes]])=0,"",COUNTIF(Table26[[#This Row],[1. Checks that sink areas are supplied with soap and paper towels]:[13. Skin is intact without open wounds or rashes]],"NO"))</f>
        <v/>
      </c>
    </row>
    <row r="84" spans="2:21">
      <c r="B84" s="17"/>
      <c r="C84" s="17"/>
      <c r="D84" s="17"/>
      <c r="E84" s="18"/>
      <c r="F84" s="44"/>
      <c r="G84" s="17"/>
      <c r="H84" s="17"/>
      <c r="I84" s="17"/>
      <c r="J84" s="17"/>
      <c r="K84" s="17"/>
      <c r="L84" s="17"/>
      <c r="M84" s="17"/>
      <c r="N84" s="17"/>
      <c r="O84" s="17"/>
      <c r="P84" s="17"/>
      <c r="Q84" s="17"/>
      <c r="R84" s="17"/>
      <c r="S84" s="17"/>
      <c r="T84" s="17"/>
      <c r="U84" t="str">
        <f>IF(COUNTA(Table26[[#This Row],[Employee Name]:[13. Skin is intact without open wounds or rashes]])=0,"",COUNTIF(Table26[[#This Row],[1. Checks that sink areas are supplied with soap and paper towels]:[13. Skin is intact without open wounds or rashes]],"NO"))</f>
        <v/>
      </c>
    </row>
    <row r="85" spans="2:21">
      <c r="B85" s="17"/>
      <c r="C85" s="17"/>
      <c r="D85" s="17"/>
      <c r="E85" s="18"/>
      <c r="F85" s="44"/>
      <c r="G85" s="17"/>
      <c r="H85" s="17"/>
      <c r="I85" s="17"/>
      <c r="J85" s="17"/>
      <c r="K85" s="17"/>
      <c r="L85" s="17"/>
      <c r="M85" s="17"/>
      <c r="N85" s="17"/>
      <c r="O85" s="17"/>
      <c r="P85" s="17"/>
      <c r="Q85" s="17"/>
      <c r="R85" s="17"/>
      <c r="S85" s="17"/>
      <c r="T85" s="17"/>
      <c r="U85" t="str">
        <f>IF(COUNTA(Table26[[#This Row],[Employee Name]:[13. Skin is intact without open wounds or rashes]])=0,"",COUNTIF(Table26[[#This Row],[1. Checks that sink areas are supplied with soap and paper towels]:[13. Skin is intact without open wounds or rashes]],"NO"))</f>
        <v/>
      </c>
    </row>
    <row r="86" spans="2:21">
      <c r="B86" s="17"/>
      <c r="C86" s="17"/>
      <c r="D86" s="17"/>
      <c r="E86" s="18"/>
      <c r="F86" s="44"/>
      <c r="G86" s="17"/>
      <c r="H86" s="17"/>
      <c r="I86" s="17"/>
      <c r="J86" s="17"/>
      <c r="K86" s="17"/>
      <c r="L86" s="17"/>
      <c r="M86" s="17"/>
      <c r="N86" s="17"/>
      <c r="O86" s="17"/>
      <c r="P86" s="17"/>
      <c r="Q86" s="17"/>
      <c r="R86" s="17"/>
      <c r="S86" s="17"/>
      <c r="T86" s="17"/>
      <c r="U86" t="str">
        <f>IF(COUNTA(Table26[[#This Row],[Employee Name]:[13. Skin is intact without open wounds or rashes]])=0,"",COUNTIF(Table26[[#This Row],[1. Checks that sink areas are supplied with soap and paper towels]:[13. Skin is intact without open wounds or rashes]],"NO"))</f>
        <v/>
      </c>
    </row>
    <row r="87" spans="2:21">
      <c r="B87" s="17"/>
      <c r="C87" s="17"/>
      <c r="D87" s="17"/>
      <c r="E87" s="18"/>
      <c r="F87" s="44"/>
      <c r="G87" s="17"/>
      <c r="H87" s="17"/>
      <c r="I87" s="17"/>
      <c r="J87" s="17"/>
      <c r="K87" s="17"/>
      <c r="L87" s="17"/>
      <c r="M87" s="17"/>
      <c r="N87" s="17"/>
      <c r="O87" s="17"/>
      <c r="P87" s="17"/>
      <c r="Q87" s="17"/>
      <c r="R87" s="17"/>
      <c r="S87" s="17"/>
      <c r="T87" s="17"/>
      <c r="U87" t="str">
        <f>IF(COUNTA(Table26[[#This Row],[Employee Name]:[13. Skin is intact without open wounds or rashes]])=0,"",COUNTIF(Table26[[#This Row],[1. Checks that sink areas are supplied with soap and paper towels]:[13. Skin is intact without open wounds or rashes]],"NO"))</f>
        <v/>
      </c>
    </row>
    <row r="88" spans="2:21">
      <c r="B88" s="17"/>
      <c r="C88" s="17"/>
      <c r="D88" s="17"/>
      <c r="E88" s="18"/>
      <c r="F88" s="44"/>
      <c r="G88" s="17"/>
      <c r="H88" s="17"/>
      <c r="I88" s="17"/>
      <c r="J88" s="17"/>
      <c r="K88" s="17"/>
      <c r="L88" s="17"/>
      <c r="M88" s="17"/>
      <c r="N88" s="17"/>
      <c r="O88" s="17"/>
      <c r="P88" s="17"/>
      <c r="Q88" s="17"/>
      <c r="R88" s="17"/>
      <c r="S88" s="17"/>
      <c r="T88" s="17"/>
      <c r="U88" t="str">
        <f>IF(COUNTA(Table26[[#This Row],[Employee Name]:[13. Skin is intact without open wounds or rashes]])=0,"",COUNTIF(Table26[[#This Row],[1. Checks that sink areas are supplied with soap and paper towels]:[13. Skin is intact without open wounds or rashes]],"NO"))</f>
        <v/>
      </c>
    </row>
    <row r="89" spans="2:21">
      <c r="B89" s="17"/>
      <c r="C89" s="17"/>
      <c r="D89" s="17"/>
      <c r="E89" s="18"/>
      <c r="F89" s="44"/>
      <c r="G89" s="17"/>
      <c r="H89" s="17"/>
      <c r="I89" s="17"/>
      <c r="J89" s="17"/>
      <c r="K89" s="17"/>
      <c r="L89" s="17"/>
      <c r="M89" s="17"/>
      <c r="N89" s="17"/>
      <c r="O89" s="17"/>
      <c r="P89" s="17"/>
      <c r="Q89" s="17"/>
      <c r="R89" s="17"/>
      <c r="S89" s="17"/>
      <c r="T89" s="17"/>
      <c r="U89" t="str">
        <f>IF(COUNTA(Table26[[#This Row],[Employee Name]:[13. Skin is intact without open wounds or rashes]])=0,"",COUNTIF(Table26[[#This Row],[1. Checks that sink areas are supplied with soap and paper towels]:[13. Skin is intact without open wounds or rashes]],"NO"))</f>
        <v/>
      </c>
    </row>
    <row r="90" spans="2:21">
      <c r="B90" s="17"/>
      <c r="C90" s="17"/>
      <c r="D90" s="17"/>
      <c r="E90" s="18"/>
      <c r="F90" s="44"/>
      <c r="G90" s="17"/>
      <c r="H90" s="17"/>
      <c r="I90" s="17"/>
      <c r="J90" s="17"/>
      <c r="K90" s="17"/>
      <c r="L90" s="17"/>
      <c r="M90" s="17"/>
      <c r="N90" s="17"/>
      <c r="O90" s="17"/>
      <c r="P90" s="17"/>
      <c r="Q90" s="17"/>
      <c r="R90" s="17"/>
      <c r="S90" s="17"/>
      <c r="T90" s="17"/>
      <c r="U90" t="str">
        <f>IF(COUNTA(Table26[[#This Row],[Employee Name]:[13. Skin is intact without open wounds or rashes]])=0,"",COUNTIF(Table26[[#This Row],[1. Checks that sink areas are supplied with soap and paper towels]:[13. Skin is intact without open wounds or rashes]],"NO"))</f>
        <v/>
      </c>
    </row>
    <row r="91" spans="2:21">
      <c r="B91" s="17"/>
      <c r="C91" s="17"/>
      <c r="D91" s="17"/>
      <c r="E91" s="18"/>
      <c r="F91" s="44"/>
      <c r="G91" s="17"/>
      <c r="H91" s="17"/>
      <c r="I91" s="17"/>
      <c r="J91" s="17"/>
      <c r="K91" s="17"/>
      <c r="L91" s="17"/>
      <c r="M91" s="17"/>
      <c r="N91" s="17"/>
      <c r="O91" s="17"/>
      <c r="P91" s="17"/>
      <c r="Q91" s="17"/>
      <c r="R91" s="17"/>
      <c r="S91" s="17"/>
      <c r="T91" s="17"/>
      <c r="U91" t="str">
        <f>IF(COUNTA(Table26[[#This Row],[Employee Name]:[13. Skin is intact without open wounds or rashes]])=0,"",COUNTIF(Table26[[#This Row],[1. Checks that sink areas are supplied with soap and paper towels]:[13. Skin is intact without open wounds or rashes]],"NO"))</f>
        <v/>
      </c>
    </row>
    <row r="92" spans="2:21">
      <c r="B92" s="17"/>
      <c r="C92" s="17"/>
      <c r="D92" s="17"/>
      <c r="E92" s="18"/>
      <c r="F92" s="44"/>
      <c r="G92" s="17"/>
      <c r="H92" s="17"/>
      <c r="I92" s="17"/>
      <c r="J92" s="17"/>
      <c r="K92" s="17"/>
      <c r="L92" s="17"/>
      <c r="M92" s="17"/>
      <c r="N92" s="17"/>
      <c r="O92" s="17"/>
      <c r="P92" s="17"/>
      <c r="Q92" s="17"/>
      <c r="R92" s="17"/>
      <c r="S92" s="17"/>
      <c r="T92" s="17"/>
      <c r="U92" t="str">
        <f>IF(COUNTA(Table26[[#This Row],[Employee Name]:[13. Skin is intact without open wounds or rashes]])=0,"",COUNTIF(Table26[[#This Row],[1. Checks that sink areas are supplied with soap and paper towels]:[13. Skin is intact without open wounds or rashes]],"NO"))</f>
        <v/>
      </c>
    </row>
    <row r="93" spans="2:21">
      <c r="B93" s="17"/>
      <c r="C93" s="17"/>
      <c r="D93" s="17"/>
      <c r="E93" s="18"/>
      <c r="F93" s="44"/>
      <c r="G93" s="17"/>
      <c r="H93" s="17"/>
      <c r="I93" s="17"/>
      <c r="J93" s="17"/>
      <c r="K93" s="17"/>
      <c r="L93" s="17"/>
      <c r="M93" s="17"/>
      <c r="N93" s="17"/>
      <c r="O93" s="17"/>
      <c r="P93" s="17"/>
      <c r="Q93" s="17"/>
      <c r="R93" s="17"/>
      <c r="S93" s="17"/>
      <c r="T93" s="17"/>
      <c r="U93" t="str">
        <f>IF(COUNTA(Table26[[#This Row],[Employee Name]:[13. Skin is intact without open wounds or rashes]])=0,"",COUNTIF(Table26[[#This Row],[1. Checks that sink areas are supplied with soap and paper towels]:[13. Skin is intact without open wounds or rashes]],"NO"))</f>
        <v/>
      </c>
    </row>
    <row r="94" spans="2:21">
      <c r="B94" s="17"/>
      <c r="C94" s="17"/>
      <c r="D94" s="17"/>
      <c r="E94" s="18"/>
      <c r="F94" s="44"/>
      <c r="G94" s="17"/>
      <c r="H94" s="17"/>
      <c r="I94" s="17"/>
      <c r="J94" s="17"/>
      <c r="K94" s="17"/>
      <c r="L94" s="17"/>
      <c r="M94" s="17"/>
      <c r="N94" s="17"/>
      <c r="O94" s="17"/>
      <c r="P94" s="17"/>
      <c r="Q94" s="17"/>
      <c r="R94" s="17"/>
      <c r="S94" s="17"/>
      <c r="T94" s="17"/>
      <c r="U94" t="str">
        <f>IF(COUNTA(Table26[[#This Row],[Employee Name]:[13. Skin is intact without open wounds or rashes]])=0,"",COUNTIF(Table26[[#This Row],[1. Checks that sink areas are supplied with soap and paper towels]:[13. Skin is intact without open wounds or rashes]],"NO"))</f>
        <v/>
      </c>
    </row>
    <row r="95" spans="2:21">
      <c r="B95" s="17"/>
      <c r="C95" s="17"/>
      <c r="D95" s="17"/>
      <c r="E95" s="18"/>
      <c r="F95" s="44"/>
      <c r="G95" s="17"/>
      <c r="H95" s="17"/>
      <c r="I95" s="17"/>
      <c r="J95" s="17"/>
      <c r="K95" s="17"/>
      <c r="L95" s="17"/>
      <c r="M95" s="17"/>
      <c r="N95" s="17"/>
      <c r="O95" s="17"/>
      <c r="P95" s="17"/>
      <c r="Q95" s="17"/>
      <c r="R95" s="17"/>
      <c r="S95" s="17"/>
      <c r="T95" s="17"/>
      <c r="U95" t="str">
        <f>IF(COUNTA(Table26[[#This Row],[Employee Name]:[13. Skin is intact without open wounds or rashes]])=0,"",COUNTIF(Table26[[#This Row],[1. Checks that sink areas are supplied with soap and paper towels]:[13. Skin is intact without open wounds or rashes]],"NO"))</f>
        <v/>
      </c>
    </row>
    <row r="96" spans="2:21">
      <c r="B96" s="17"/>
      <c r="C96" s="17"/>
      <c r="D96" s="17"/>
      <c r="E96" s="18"/>
      <c r="F96" s="44"/>
      <c r="G96" s="17"/>
      <c r="H96" s="17"/>
      <c r="I96" s="17"/>
      <c r="J96" s="17"/>
      <c r="K96" s="17"/>
      <c r="L96" s="17"/>
      <c r="M96" s="17"/>
      <c r="N96" s="17"/>
      <c r="O96" s="17"/>
      <c r="P96" s="17"/>
      <c r="Q96" s="17"/>
      <c r="R96" s="17"/>
      <c r="S96" s="17"/>
      <c r="T96" s="17"/>
      <c r="U96" t="str">
        <f>IF(COUNTA(Table26[[#This Row],[Employee Name]:[13. Skin is intact without open wounds or rashes]])=0,"",COUNTIF(Table26[[#This Row],[1. Checks that sink areas are supplied with soap and paper towels]:[13. Skin is intact without open wounds or rashes]],"NO"))</f>
        <v/>
      </c>
    </row>
    <row r="97" spans="2:21">
      <c r="B97" s="17"/>
      <c r="C97" s="17"/>
      <c r="D97" s="17"/>
      <c r="E97" s="18"/>
      <c r="F97" s="44"/>
      <c r="G97" s="17"/>
      <c r="H97" s="17"/>
      <c r="I97" s="17"/>
      <c r="J97" s="17"/>
      <c r="K97" s="17"/>
      <c r="L97" s="17"/>
      <c r="M97" s="17"/>
      <c r="N97" s="17"/>
      <c r="O97" s="17"/>
      <c r="P97" s="17"/>
      <c r="Q97" s="17"/>
      <c r="R97" s="17"/>
      <c r="S97" s="17"/>
      <c r="T97" s="17"/>
      <c r="U97" t="str">
        <f>IF(COUNTA(Table26[[#This Row],[Employee Name]:[13. Skin is intact without open wounds or rashes]])=0,"",COUNTIF(Table26[[#This Row],[1. Checks that sink areas are supplied with soap and paper towels]:[13. Skin is intact without open wounds or rashes]],"NO"))</f>
        <v/>
      </c>
    </row>
    <row r="98" spans="2:21">
      <c r="B98" s="17"/>
      <c r="C98" s="17"/>
      <c r="D98" s="17"/>
      <c r="E98" s="18"/>
      <c r="F98" s="44"/>
      <c r="G98" s="17"/>
      <c r="H98" s="17"/>
      <c r="I98" s="17"/>
      <c r="J98" s="17"/>
      <c r="K98" s="17"/>
      <c r="L98" s="17"/>
      <c r="M98" s="17"/>
      <c r="N98" s="17"/>
      <c r="O98" s="17"/>
      <c r="P98" s="17"/>
      <c r="Q98" s="17"/>
      <c r="R98" s="17"/>
      <c r="S98" s="17"/>
      <c r="T98" s="17"/>
      <c r="U98" t="str">
        <f>IF(COUNTA(Table26[[#This Row],[Employee Name]:[13. Skin is intact without open wounds or rashes]])=0,"",COUNTIF(Table26[[#This Row],[1. Checks that sink areas are supplied with soap and paper towels]:[13. Skin is intact without open wounds or rashes]],"NO"))</f>
        <v/>
      </c>
    </row>
    <row r="99" spans="2:21">
      <c r="B99" s="17"/>
      <c r="C99" s="17"/>
      <c r="D99" s="17"/>
      <c r="E99" s="18"/>
      <c r="F99" s="44"/>
      <c r="G99" s="17"/>
      <c r="H99" s="17"/>
      <c r="I99" s="17"/>
      <c r="J99" s="17"/>
      <c r="K99" s="17"/>
      <c r="L99" s="17"/>
      <c r="M99" s="17"/>
      <c r="N99" s="17"/>
      <c r="O99" s="17"/>
      <c r="P99" s="17"/>
      <c r="Q99" s="17"/>
      <c r="R99" s="17"/>
      <c r="S99" s="17"/>
      <c r="T99" s="17"/>
      <c r="U99" t="str">
        <f>IF(COUNTA(Table26[[#This Row],[Employee Name]:[13. Skin is intact without open wounds or rashes]])=0,"",COUNTIF(Table26[[#This Row],[1. Checks that sink areas are supplied with soap and paper towels]:[13. Skin is intact without open wounds or rashes]],"NO"))</f>
        <v/>
      </c>
    </row>
    <row r="100" spans="2:21">
      <c r="B100" s="17"/>
      <c r="C100" s="17"/>
      <c r="D100" s="17"/>
      <c r="E100" s="18"/>
      <c r="F100" s="44"/>
      <c r="G100" s="17"/>
      <c r="H100" s="17"/>
      <c r="I100" s="17"/>
      <c r="J100" s="17"/>
      <c r="K100" s="17"/>
      <c r="L100" s="17"/>
      <c r="M100" s="17"/>
      <c r="N100" s="17"/>
      <c r="O100" s="17"/>
      <c r="P100" s="17"/>
      <c r="Q100" s="17"/>
      <c r="R100" s="17"/>
      <c r="S100" s="17"/>
      <c r="T100" s="17"/>
      <c r="U100" t="str">
        <f>IF(COUNTA(Table26[[#This Row],[Employee Name]:[13. Skin is intact without open wounds or rashes]])=0,"",COUNTIF(Table26[[#This Row],[1. Checks that sink areas are supplied with soap and paper towels]:[13. Skin is intact without open wounds or rashes]],"NO"))</f>
        <v/>
      </c>
    </row>
    <row r="101" spans="2:21">
      <c r="B101" s="17"/>
      <c r="C101" s="17"/>
      <c r="D101" s="17"/>
      <c r="E101" s="18"/>
      <c r="F101" s="44"/>
      <c r="G101" s="17"/>
      <c r="H101" s="17"/>
      <c r="I101" s="17"/>
      <c r="J101" s="17"/>
      <c r="K101" s="17"/>
      <c r="L101" s="17"/>
      <c r="M101" s="17"/>
      <c r="N101" s="17"/>
      <c r="O101" s="17"/>
      <c r="P101" s="17"/>
      <c r="Q101" s="17"/>
      <c r="R101" s="17"/>
      <c r="S101" s="17"/>
      <c r="T101" s="17"/>
      <c r="U101" t="str">
        <f>IF(COUNTA(Table26[[#This Row],[Employee Name]:[13. Skin is intact without open wounds or rashes]])=0,"",COUNTIF(Table26[[#This Row],[1. Checks that sink areas are supplied with soap and paper towels]:[13. Skin is intact without open wounds or rashes]],"NO"))</f>
        <v/>
      </c>
    </row>
    <row r="102" spans="2:21">
      <c r="B102" s="17"/>
      <c r="C102" s="17"/>
      <c r="D102" s="17"/>
      <c r="E102" s="18"/>
      <c r="F102" s="44"/>
      <c r="G102" s="17"/>
      <c r="H102" s="17"/>
      <c r="I102" s="17"/>
      <c r="J102" s="17"/>
      <c r="K102" s="17"/>
      <c r="L102" s="17"/>
      <c r="M102" s="17"/>
      <c r="N102" s="17"/>
      <c r="O102" s="17"/>
      <c r="P102" s="17"/>
      <c r="Q102" s="17"/>
      <c r="R102" s="17"/>
      <c r="S102" s="17"/>
      <c r="T102" s="17"/>
      <c r="U102" t="str">
        <f>IF(COUNTA(Table26[[#This Row],[Employee Name]:[13. Skin is intact without open wounds or rashes]])=0,"",COUNTIF(Table26[[#This Row],[1. Checks that sink areas are supplied with soap and paper towels]:[13. Skin is intact without open wounds or rashes]],"NO"))</f>
        <v/>
      </c>
    </row>
    <row r="103" spans="2:21">
      <c r="B103" s="17"/>
      <c r="C103" s="17"/>
      <c r="D103" s="17"/>
      <c r="E103" s="18"/>
      <c r="F103" s="44"/>
      <c r="G103" s="17"/>
      <c r="H103" s="17"/>
      <c r="I103" s="17"/>
      <c r="J103" s="17"/>
      <c r="K103" s="17"/>
      <c r="L103" s="17"/>
      <c r="M103" s="17"/>
      <c r="N103" s="17"/>
      <c r="O103" s="17"/>
      <c r="P103" s="17"/>
      <c r="Q103" s="17"/>
      <c r="R103" s="17"/>
      <c r="S103" s="17"/>
      <c r="T103" s="17"/>
      <c r="U103" t="str">
        <f>IF(COUNTA(Table26[[#This Row],[Employee Name]:[13. Skin is intact without open wounds or rashes]])=0,"",COUNTIF(Table26[[#This Row],[1. Checks that sink areas are supplied with soap and paper towels]:[13. Skin is intact without open wounds or rashes]],"NO"))</f>
        <v/>
      </c>
    </row>
    <row r="104" spans="2:21">
      <c r="B104" s="17"/>
      <c r="C104" s="17"/>
      <c r="D104" s="17"/>
      <c r="E104" s="18"/>
      <c r="F104" s="44"/>
      <c r="G104" s="17"/>
      <c r="H104" s="17"/>
      <c r="I104" s="17"/>
      <c r="J104" s="17"/>
      <c r="K104" s="17"/>
      <c r="L104" s="17"/>
      <c r="M104" s="17"/>
      <c r="N104" s="17"/>
      <c r="O104" s="17"/>
      <c r="P104" s="17"/>
      <c r="Q104" s="17"/>
      <c r="R104" s="17"/>
      <c r="S104" s="17"/>
      <c r="T104" s="17"/>
      <c r="U104" t="str">
        <f>IF(COUNTA(Table26[[#This Row],[Employee Name]:[13. Skin is intact without open wounds or rashes]])=0,"",COUNTIF(Table26[[#This Row],[1. Checks that sink areas are supplied with soap and paper towels]:[13. Skin is intact without open wounds or rashes]],"NO"))</f>
        <v/>
      </c>
    </row>
    <row r="105" spans="2:21">
      <c r="B105" s="17"/>
      <c r="C105" s="17"/>
      <c r="D105" s="17"/>
      <c r="E105" s="18"/>
      <c r="F105" s="44"/>
      <c r="G105" s="17"/>
      <c r="H105" s="17"/>
      <c r="I105" s="17"/>
      <c r="J105" s="17"/>
      <c r="K105" s="17"/>
      <c r="L105" s="17"/>
      <c r="M105" s="17"/>
      <c r="N105" s="17"/>
      <c r="O105" s="17"/>
      <c r="P105" s="17"/>
      <c r="Q105" s="17"/>
      <c r="R105" s="17"/>
      <c r="S105" s="17"/>
      <c r="T105" s="17"/>
      <c r="U105" t="str">
        <f>IF(COUNTA(Table26[[#This Row],[Employee Name]:[13. Skin is intact without open wounds or rashes]])=0,"",COUNTIF(Table26[[#This Row],[1. Checks that sink areas are supplied with soap and paper towels]:[13. Skin is intact without open wounds or rashes]],"NO"))</f>
        <v/>
      </c>
    </row>
    <row r="106" spans="2:21">
      <c r="B106" s="17"/>
      <c r="C106" s="17"/>
      <c r="D106" s="17"/>
      <c r="E106" s="18"/>
      <c r="F106" s="44"/>
      <c r="G106" s="17"/>
      <c r="H106" s="17"/>
      <c r="I106" s="17"/>
      <c r="J106" s="17"/>
      <c r="K106" s="17"/>
      <c r="L106" s="17"/>
      <c r="M106" s="17"/>
      <c r="N106" s="17"/>
      <c r="O106" s="17"/>
      <c r="P106" s="17"/>
      <c r="Q106" s="17"/>
      <c r="R106" s="17"/>
      <c r="S106" s="17"/>
      <c r="T106" s="17"/>
      <c r="U106" t="str">
        <f>IF(COUNTA(Table26[[#This Row],[Employee Name]:[13. Skin is intact without open wounds or rashes]])=0,"",COUNTIF(Table26[[#This Row],[1. Checks that sink areas are supplied with soap and paper towels]:[13. Skin is intact without open wounds or rashes]],"NO"))</f>
        <v/>
      </c>
    </row>
    <row r="107" spans="2:21">
      <c r="B107" s="17"/>
      <c r="C107" s="17"/>
      <c r="D107" s="17"/>
      <c r="E107" s="18"/>
      <c r="F107" s="44"/>
      <c r="G107" s="17"/>
      <c r="H107" s="17"/>
      <c r="I107" s="17"/>
      <c r="J107" s="17"/>
      <c r="K107" s="17"/>
      <c r="L107" s="17"/>
      <c r="M107" s="17"/>
      <c r="N107" s="17"/>
      <c r="O107" s="17"/>
      <c r="P107" s="17"/>
      <c r="Q107" s="17"/>
      <c r="R107" s="17"/>
      <c r="S107" s="17"/>
      <c r="T107" s="17"/>
      <c r="U107" t="str">
        <f>IF(COUNTA(Table26[[#This Row],[Employee Name]:[13. Skin is intact without open wounds or rashes]])=0,"",COUNTIF(Table26[[#This Row],[1. Checks that sink areas are supplied with soap and paper towels]:[13. Skin is intact without open wounds or rashes]],"NO"))</f>
        <v/>
      </c>
    </row>
    <row r="108" spans="2:21">
      <c r="B108" s="17"/>
      <c r="C108" s="17"/>
      <c r="D108" s="17"/>
      <c r="E108" s="18"/>
      <c r="F108" s="44"/>
      <c r="G108" s="17"/>
      <c r="H108" s="17"/>
      <c r="I108" s="17"/>
      <c r="J108" s="17"/>
      <c r="K108" s="17"/>
      <c r="L108" s="17"/>
      <c r="M108" s="17"/>
      <c r="N108" s="17"/>
      <c r="O108" s="17"/>
      <c r="P108" s="17"/>
      <c r="Q108" s="17"/>
      <c r="R108" s="17"/>
      <c r="S108" s="17"/>
      <c r="T108" s="17"/>
      <c r="U108" t="str">
        <f>IF(COUNTA(Table26[[#This Row],[Employee Name]:[13. Skin is intact without open wounds or rashes]])=0,"",COUNTIF(Table26[[#This Row],[1. Checks that sink areas are supplied with soap and paper towels]:[13. Skin is intact without open wounds or rashes]],"NO"))</f>
        <v/>
      </c>
    </row>
    <row r="109" spans="2:21">
      <c r="B109" s="17"/>
      <c r="C109" s="17"/>
      <c r="D109" s="17"/>
      <c r="E109" s="18"/>
      <c r="F109" s="44"/>
      <c r="G109" s="17"/>
      <c r="H109" s="17"/>
      <c r="I109" s="17"/>
      <c r="J109" s="17"/>
      <c r="K109" s="17"/>
      <c r="L109" s="17"/>
      <c r="M109" s="17"/>
      <c r="N109" s="17"/>
      <c r="O109" s="17"/>
      <c r="P109" s="17"/>
      <c r="Q109" s="17"/>
      <c r="R109" s="17"/>
      <c r="S109" s="17"/>
      <c r="T109" s="17"/>
      <c r="U109" t="str">
        <f>IF(COUNTA(Table26[[#This Row],[Employee Name]:[13. Skin is intact without open wounds or rashes]])=0,"",COUNTIF(Table26[[#This Row],[1. Checks that sink areas are supplied with soap and paper towels]:[13. Skin is intact without open wounds or rashes]],"NO"))</f>
        <v/>
      </c>
    </row>
    <row r="110" spans="2:21">
      <c r="B110" s="17"/>
      <c r="C110" s="17"/>
      <c r="D110" s="17"/>
      <c r="E110" s="18"/>
      <c r="F110" s="44"/>
      <c r="G110" s="17"/>
      <c r="H110" s="17"/>
      <c r="I110" s="17"/>
      <c r="J110" s="17"/>
      <c r="K110" s="17"/>
      <c r="L110" s="17"/>
      <c r="M110" s="17"/>
      <c r="N110" s="17"/>
      <c r="O110" s="17"/>
      <c r="P110" s="17"/>
      <c r="Q110" s="17"/>
      <c r="R110" s="17"/>
      <c r="S110" s="17"/>
      <c r="T110" s="17"/>
      <c r="U110" t="str">
        <f>IF(COUNTA(Table26[[#This Row],[Employee Name]:[13. Skin is intact without open wounds or rashes]])=0,"",COUNTIF(Table26[[#This Row],[1. Checks that sink areas are supplied with soap and paper towels]:[13. Skin is intact without open wounds or rashes]],"NO"))</f>
        <v/>
      </c>
    </row>
    <row r="111" spans="2:21">
      <c r="B111" s="17"/>
      <c r="C111" s="17"/>
      <c r="D111" s="17"/>
      <c r="E111" s="18"/>
      <c r="F111" s="44"/>
      <c r="G111" s="17"/>
      <c r="H111" s="17"/>
      <c r="I111" s="17"/>
      <c r="J111" s="17"/>
      <c r="K111" s="17"/>
      <c r="L111" s="17"/>
      <c r="M111" s="17"/>
      <c r="N111" s="17"/>
      <c r="O111" s="17"/>
      <c r="P111" s="17"/>
      <c r="Q111" s="17"/>
      <c r="R111" s="17"/>
      <c r="S111" s="17"/>
      <c r="T111" s="17"/>
      <c r="U111" t="str">
        <f>IF(COUNTA(Table26[[#This Row],[Employee Name]:[13. Skin is intact without open wounds or rashes]])=0,"",COUNTIF(Table26[[#This Row],[1. Checks that sink areas are supplied with soap and paper towels]:[13. Skin is intact without open wounds or rashes]],"NO"))</f>
        <v/>
      </c>
    </row>
    <row r="112" spans="2:21">
      <c r="B112" s="17"/>
      <c r="C112" s="17"/>
      <c r="D112" s="17"/>
      <c r="E112" s="18"/>
      <c r="F112" s="44"/>
      <c r="G112" s="17"/>
      <c r="H112" s="17"/>
      <c r="I112" s="17"/>
      <c r="J112" s="17"/>
      <c r="K112" s="17"/>
      <c r="L112" s="17"/>
      <c r="M112" s="17"/>
      <c r="N112" s="17"/>
      <c r="O112" s="17"/>
      <c r="P112" s="17"/>
      <c r="Q112" s="17"/>
      <c r="R112" s="17"/>
      <c r="S112" s="17"/>
      <c r="T112" s="17"/>
      <c r="U112" t="str">
        <f>IF(COUNTA(Table26[[#This Row],[Employee Name]:[13. Skin is intact without open wounds or rashes]])=0,"",COUNTIF(Table26[[#This Row],[1. Checks that sink areas are supplied with soap and paper towels]:[13. Skin is intact without open wounds or rashes]],"NO"))</f>
        <v/>
      </c>
    </row>
    <row r="113" spans="2:21">
      <c r="B113" s="17"/>
      <c r="C113" s="17"/>
      <c r="D113" s="17"/>
      <c r="E113" s="18"/>
      <c r="F113" s="44"/>
      <c r="G113" s="17"/>
      <c r="H113" s="17"/>
      <c r="I113" s="17"/>
      <c r="J113" s="17"/>
      <c r="K113" s="17"/>
      <c r="L113" s="17"/>
      <c r="M113" s="17"/>
      <c r="N113" s="17"/>
      <c r="O113" s="17"/>
      <c r="P113" s="17"/>
      <c r="Q113" s="17"/>
      <c r="R113" s="17"/>
      <c r="S113" s="17"/>
      <c r="T113" s="17"/>
      <c r="U113" t="str">
        <f>IF(COUNTA(Table26[[#This Row],[Employee Name]:[13. Skin is intact without open wounds or rashes]])=0,"",COUNTIF(Table26[[#This Row],[1. Checks that sink areas are supplied with soap and paper towels]:[13. Skin is intact without open wounds or rashes]],"NO"))</f>
        <v/>
      </c>
    </row>
    <row r="114" spans="2:21">
      <c r="B114" s="17"/>
      <c r="C114" s="17"/>
      <c r="D114" s="17"/>
      <c r="E114" s="18"/>
      <c r="F114" s="44"/>
      <c r="G114" s="17"/>
      <c r="H114" s="17"/>
      <c r="I114" s="17"/>
      <c r="J114" s="17"/>
      <c r="K114" s="17"/>
      <c r="L114" s="17"/>
      <c r="M114" s="17"/>
      <c r="N114" s="17"/>
      <c r="O114" s="17"/>
      <c r="P114" s="17"/>
      <c r="Q114" s="17"/>
      <c r="R114" s="17"/>
      <c r="S114" s="17"/>
      <c r="T114" s="17"/>
      <c r="U114" t="str">
        <f>IF(COUNTA(Table26[[#This Row],[Employee Name]:[13. Skin is intact without open wounds or rashes]])=0,"",COUNTIF(Table26[[#This Row],[1. Checks that sink areas are supplied with soap and paper towels]:[13. Skin is intact without open wounds or rashes]],"NO"))</f>
        <v/>
      </c>
    </row>
    <row r="115" spans="2:21">
      <c r="B115" s="17"/>
      <c r="C115" s="17"/>
      <c r="D115" s="17"/>
      <c r="E115" s="18"/>
      <c r="F115" s="44"/>
      <c r="G115" s="17"/>
      <c r="H115" s="17"/>
      <c r="I115" s="17"/>
      <c r="J115" s="17"/>
      <c r="K115" s="17"/>
      <c r="L115" s="17"/>
      <c r="M115" s="17"/>
      <c r="N115" s="17"/>
      <c r="O115" s="17"/>
      <c r="P115" s="17"/>
      <c r="Q115" s="17"/>
      <c r="R115" s="17"/>
      <c r="S115" s="17"/>
      <c r="T115" s="17"/>
      <c r="U115" t="str">
        <f>IF(COUNTA(Table26[[#This Row],[Employee Name]:[13. Skin is intact without open wounds or rashes]])=0,"",COUNTIF(Table26[[#This Row],[1. Checks that sink areas are supplied with soap and paper towels]:[13. Skin is intact without open wounds or rashes]],"NO"))</f>
        <v/>
      </c>
    </row>
    <row r="116" spans="2:21">
      <c r="B116" s="17"/>
      <c r="C116" s="17"/>
      <c r="D116" s="17"/>
      <c r="E116" s="18"/>
      <c r="F116" s="44"/>
      <c r="G116" s="17"/>
      <c r="H116" s="17"/>
      <c r="I116" s="17"/>
      <c r="J116" s="17"/>
      <c r="K116" s="17"/>
      <c r="L116" s="17"/>
      <c r="M116" s="17"/>
      <c r="N116" s="17"/>
      <c r="O116" s="17"/>
      <c r="P116" s="17"/>
      <c r="Q116" s="17"/>
      <c r="R116" s="17"/>
      <c r="S116" s="17"/>
      <c r="T116" s="17"/>
      <c r="U116" t="str">
        <f>IF(COUNTA(Table26[[#This Row],[Employee Name]:[13. Skin is intact without open wounds or rashes]])=0,"",COUNTIF(Table26[[#This Row],[1. Checks that sink areas are supplied with soap and paper towels]:[13. Skin is intact without open wounds or rashes]],"NO"))</f>
        <v/>
      </c>
    </row>
    <row r="117" spans="2:21">
      <c r="B117" s="17"/>
      <c r="C117" s="17"/>
      <c r="D117" s="17"/>
      <c r="E117" s="18"/>
      <c r="F117" s="44"/>
      <c r="G117" s="17"/>
      <c r="H117" s="17"/>
      <c r="I117" s="17"/>
      <c r="J117" s="17"/>
      <c r="K117" s="17"/>
      <c r="L117" s="17"/>
      <c r="M117" s="17"/>
      <c r="N117" s="17"/>
      <c r="O117" s="17"/>
      <c r="P117" s="17"/>
      <c r="Q117" s="17"/>
      <c r="R117" s="17"/>
      <c r="S117" s="17"/>
      <c r="T117" s="17"/>
      <c r="U117" t="str">
        <f>IF(COUNTA(Table26[[#This Row],[Employee Name]:[13. Skin is intact without open wounds or rashes]])=0,"",COUNTIF(Table26[[#This Row],[1. Checks that sink areas are supplied with soap and paper towels]:[13. Skin is intact without open wounds or rashes]],"NO"))</f>
        <v/>
      </c>
    </row>
    <row r="118" spans="2:21">
      <c r="B118" s="17"/>
      <c r="C118" s="17"/>
      <c r="D118" s="17"/>
      <c r="E118" s="18"/>
      <c r="F118" s="44"/>
      <c r="G118" s="17"/>
      <c r="H118" s="17"/>
      <c r="I118" s="17"/>
      <c r="J118" s="17"/>
      <c r="K118" s="17"/>
      <c r="L118" s="17"/>
      <c r="M118" s="17"/>
      <c r="N118" s="17"/>
      <c r="O118" s="17"/>
      <c r="P118" s="17"/>
      <c r="Q118" s="17"/>
      <c r="R118" s="17"/>
      <c r="S118" s="17"/>
      <c r="T118" s="17"/>
      <c r="U118" t="str">
        <f>IF(COUNTA(Table26[[#This Row],[Employee Name]:[13. Skin is intact without open wounds or rashes]])=0,"",COUNTIF(Table26[[#This Row],[1. Checks that sink areas are supplied with soap and paper towels]:[13. Skin is intact without open wounds or rashes]],"NO"))</f>
        <v/>
      </c>
    </row>
    <row r="119" spans="2:21">
      <c r="B119" s="17"/>
      <c r="C119" s="17"/>
      <c r="D119" s="17"/>
      <c r="E119" s="18"/>
      <c r="F119" s="44"/>
      <c r="G119" s="17"/>
      <c r="H119" s="17"/>
      <c r="I119" s="17"/>
      <c r="J119" s="17"/>
      <c r="K119" s="17"/>
      <c r="L119" s="17"/>
      <c r="M119" s="17"/>
      <c r="N119" s="17"/>
      <c r="O119" s="17"/>
      <c r="P119" s="17"/>
      <c r="Q119" s="17"/>
      <c r="R119" s="17"/>
      <c r="S119" s="17"/>
      <c r="T119" s="17"/>
      <c r="U119" t="str">
        <f>IF(COUNTA(Table26[[#This Row],[Employee Name]:[13. Skin is intact without open wounds or rashes]])=0,"",COUNTIF(Table26[[#This Row],[1. Checks that sink areas are supplied with soap and paper towels]:[13. Skin is intact without open wounds or rashes]],"NO"))</f>
        <v/>
      </c>
    </row>
    <row r="120" spans="2:21">
      <c r="B120" s="17"/>
      <c r="C120" s="17"/>
      <c r="D120" s="17"/>
      <c r="E120" s="18"/>
      <c r="F120" s="44"/>
      <c r="G120" s="17"/>
      <c r="H120" s="17"/>
      <c r="I120" s="17"/>
      <c r="J120" s="17"/>
      <c r="K120" s="17"/>
      <c r="L120" s="17"/>
      <c r="M120" s="17"/>
      <c r="N120" s="17"/>
      <c r="O120" s="17"/>
      <c r="P120" s="17"/>
      <c r="Q120" s="17"/>
      <c r="R120" s="17"/>
      <c r="S120" s="17"/>
      <c r="T120" s="17"/>
      <c r="U120" t="str">
        <f>IF(COUNTA(Table26[[#This Row],[Employee Name]:[13. Skin is intact without open wounds or rashes]])=0,"",COUNTIF(Table26[[#This Row],[1. Checks that sink areas are supplied with soap and paper towels]:[13. Skin is intact without open wounds or rashes]],"NO"))</f>
        <v/>
      </c>
    </row>
    <row r="121" spans="2:21">
      <c r="B121" s="17"/>
      <c r="C121" s="17"/>
      <c r="D121" s="17"/>
      <c r="E121" s="18"/>
      <c r="F121" s="44"/>
      <c r="G121" s="17"/>
      <c r="H121" s="17"/>
      <c r="I121" s="17"/>
      <c r="J121" s="17"/>
      <c r="K121" s="17"/>
      <c r="L121" s="17"/>
      <c r="M121" s="17"/>
      <c r="N121" s="17"/>
      <c r="O121" s="17"/>
      <c r="P121" s="17"/>
      <c r="Q121" s="17"/>
      <c r="R121" s="17"/>
      <c r="S121" s="17"/>
      <c r="T121" s="17"/>
      <c r="U121" t="str">
        <f>IF(COUNTA(Table26[[#This Row],[Employee Name]:[13. Skin is intact without open wounds or rashes]])=0,"",COUNTIF(Table26[[#This Row],[1. Checks that sink areas are supplied with soap and paper towels]:[13. Skin is intact without open wounds or rashes]],"NO"))</f>
        <v/>
      </c>
    </row>
    <row r="122" spans="2:21">
      <c r="B122" s="17"/>
      <c r="C122" s="17"/>
      <c r="D122" s="17"/>
      <c r="E122" s="18"/>
      <c r="F122" s="44"/>
      <c r="G122" s="17"/>
      <c r="H122" s="17"/>
      <c r="I122" s="17"/>
      <c r="J122" s="17"/>
      <c r="K122" s="17"/>
      <c r="L122" s="17"/>
      <c r="M122" s="17"/>
      <c r="N122" s="17"/>
      <c r="O122" s="17"/>
      <c r="P122" s="17"/>
      <c r="Q122" s="17"/>
      <c r="R122" s="17"/>
      <c r="S122" s="17"/>
      <c r="T122" s="17"/>
      <c r="U122" t="str">
        <f>IF(COUNTA(Table26[[#This Row],[Employee Name]:[13. Skin is intact without open wounds or rashes]])=0,"",COUNTIF(Table26[[#This Row],[1. Checks that sink areas are supplied with soap and paper towels]:[13. Skin is intact without open wounds or rashes]],"NO"))</f>
        <v/>
      </c>
    </row>
    <row r="123" spans="2:21">
      <c r="B123" s="17"/>
      <c r="C123" s="17"/>
      <c r="D123" s="17"/>
      <c r="E123" s="18"/>
      <c r="F123" s="44"/>
      <c r="G123" s="17"/>
      <c r="H123" s="17"/>
      <c r="I123" s="17"/>
      <c r="J123" s="17"/>
      <c r="K123" s="17"/>
      <c r="L123" s="17"/>
      <c r="M123" s="17"/>
      <c r="N123" s="17"/>
      <c r="O123" s="17"/>
      <c r="P123" s="17"/>
      <c r="Q123" s="17"/>
      <c r="R123" s="17"/>
      <c r="S123" s="17"/>
      <c r="T123" s="17"/>
      <c r="U123" t="str">
        <f>IF(COUNTA(Table26[[#This Row],[Employee Name]:[13. Skin is intact without open wounds or rashes]])=0,"",COUNTIF(Table26[[#This Row],[1. Checks that sink areas are supplied with soap and paper towels]:[13. Skin is intact without open wounds or rashes]],"NO"))</f>
        <v/>
      </c>
    </row>
    <row r="124" spans="2:21">
      <c r="B124" s="17"/>
      <c r="C124" s="17"/>
      <c r="D124" s="17"/>
      <c r="E124" s="18"/>
      <c r="F124" s="44"/>
      <c r="G124" s="17"/>
      <c r="H124" s="17"/>
      <c r="I124" s="17"/>
      <c r="J124" s="17"/>
      <c r="K124" s="17"/>
      <c r="L124" s="17"/>
      <c r="M124" s="17"/>
      <c r="N124" s="17"/>
      <c r="O124" s="17"/>
      <c r="P124" s="17"/>
      <c r="Q124" s="17"/>
      <c r="R124" s="17"/>
      <c r="S124" s="17"/>
      <c r="T124" s="17"/>
      <c r="U124" t="str">
        <f>IF(COUNTA(Table26[[#This Row],[Employee Name]:[13. Skin is intact without open wounds or rashes]])=0,"",COUNTIF(Table26[[#This Row],[1. Checks that sink areas are supplied with soap and paper towels]:[13. Skin is intact without open wounds or rashes]],"NO"))</f>
        <v/>
      </c>
    </row>
    <row r="125" spans="2:21">
      <c r="B125" s="17"/>
      <c r="C125" s="17"/>
      <c r="D125" s="17"/>
      <c r="E125" s="18"/>
      <c r="F125" s="44"/>
      <c r="G125" s="17"/>
      <c r="H125" s="17"/>
      <c r="I125" s="17"/>
      <c r="J125" s="17"/>
      <c r="K125" s="17"/>
      <c r="L125" s="17"/>
      <c r="M125" s="17"/>
      <c r="N125" s="17"/>
      <c r="O125" s="17"/>
      <c r="P125" s="17"/>
      <c r="Q125" s="17"/>
      <c r="R125" s="17"/>
      <c r="S125" s="17"/>
      <c r="T125" s="17"/>
      <c r="U125" t="str">
        <f>IF(COUNTA(Table26[[#This Row],[Employee Name]:[13. Skin is intact without open wounds or rashes]])=0,"",COUNTIF(Table26[[#This Row],[1. Checks that sink areas are supplied with soap and paper towels]:[13. Skin is intact without open wounds or rashes]],"NO"))</f>
        <v/>
      </c>
    </row>
    <row r="126" spans="2:21">
      <c r="B126" s="17"/>
      <c r="C126" s="17"/>
      <c r="D126" s="17"/>
      <c r="E126" s="18"/>
      <c r="F126" s="44"/>
      <c r="G126" s="17"/>
      <c r="H126" s="17"/>
      <c r="I126" s="17"/>
      <c r="J126" s="17"/>
      <c r="K126" s="17"/>
      <c r="L126" s="17"/>
      <c r="M126" s="17"/>
      <c r="N126" s="17"/>
      <c r="O126" s="17"/>
      <c r="P126" s="17"/>
      <c r="Q126" s="17"/>
      <c r="R126" s="17"/>
      <c r="S126" s="17"/>
      <c r="T126" s="17"/>
      <c r="U126" t="str">
        <f>IF(COUNTA(Table26[[#This Row],[Employee Name]:[13. Skin is intact without open wounds or rashes]])=0,"",COUNTIF(Table26[[#This Row],[1. Checks that sink areas are supplied with soap and paper towels]:[13. Skin is intact without open wounds or rashes]],"NO"))</f>
        <v/>
      </c>
    </row>
    <row r="127" spans="2:21">
      <c r="B127" s="17"/>
      <c r="C127" s="17"/>
      <c r="D127" s="17"/>
      <c r="E127" s="18"/>
      <c r="F127" s="44"/>
      <c r="G127" s="17"/>
      <c r="H127" s="17"/>
      <c r="I127" s="17"/>
      <c r="J127" s="17"/>
      <c r="K127" s="17"/>
      <c r="L127" s="17"/>
      <c r="M127" s="17"/>
      <c r="N127" s="17"/>
      <c r="O127" s="17"/>
      <c r="P127" s="17"/>
      <c r="Q127" s="17"/>
      <c r="R127" s="17"/>
      <c r="S127" s="17"/>
      <c r="T127" s="17"/>
      <c r="U127" t="str">
        <f>IF(COUNTA(Table26[[#This Row],[Employee Name]:[13. Skin is intact without open wounds or rashes]])=0,"",COUNTIF(Table26[[#This Row],[1. Checks that sink areas are supplied with soap and paper towels]:[13. Skin is intact without open wounds or rashes]],"NO"))</f>
        <v/>
      </c>
    </row>
    <row r="128" spans="2:21">
      <c r="B128" s="17"/>
      <c r="C128" s="17"/>
      <c r="D128" s="17"/>
      <c r="E128" s="18"/>
      <c r="F128" s="44"/>
      <c r="G128" s="17"/>
      <c r="H128" s="17"/>
      <c r="I128" s="17"/>
      <c r="J128" s="17"/>
      <c r="K128" s="17"/>
      <c r="L128" s="17"/>
      <c r="M128" s="17"/>
      <c r="N128" s="17"/>
      <c r="O128" s="17"/>
      <c r="P128" s="17"/>
      <c r="Q128" s="17"/>
      <c r="R128" s="17"/>
      <c r="S128" s="17"/>
      <c r="T128" s="17"/>
      <c r="U128" t="str">
        <f>IF(COUNTA(Table26[[#This Row],[Employee Name]:[13. Skin is intact without open wounds or rashes]])=0,"",COUNTIF(Table26[[#This Row],[1. Checks that sink areas are supplied with soap and paper towels]:[13. Skin is intact without open wounds or rashes]],"NO"))</f>
        <v/>
      </c>
    </row>
    <row r="129" spans="2:21">
      <c r="B129" s="17"/>
      <c r="C129" s="17"/>
      <c r="D129" s="17"/>
      <c r="E129" s="18"/>
      <c r="F129" s="44"/>
      <c r="G129" s="17"/>
      <c r="H129" s="17"/>
      <c r="I129" s="17"/>
      <c r="J129" s="17"/>
      <c r="K129" s="17"/>
      <c r="L129" s="17"/>
      <c r="M129" s="17"/>
      <c r="N129" s="17"/>
      <c r="O129" s="17"/>
      <c r="P129" s="17"/>
      <c r="Q129" s="17"/>
      <c r="R129" s="17"/>
      <c r="S129" s="17"/>
      <c r="T129" s="17"/>
      <c r="U129" t="str">
        <f>IF(COUNTA(Table26[[#This Row],[Employee Name]:[13. Skin is intact without open wounds or rashes]])=0,"",COUNTIF(Table26[[#This Row],[1. Checks that sink areas are supplied with soap and paper towels]:[13. Skin is intact without open wounds or rashes]],"NO"))</f>
        <v/>
      </c>
    </row>
    <row r="130" spans="2:21">
      <c r="B130" s="17"/>
      <c r="C130" s="17"/>
      <c r="D130" s="17"/>
      <c r="E130" s="18"/>
      <c r="F130" s="44"/>
      <c r="G130" s="17"/>
      <c r="H130" s="17"/>
      <c r="I130" s="17"/>
      <c r="J130" s="17"/>
      <c r="K130" s="17"/>
      <c r="L130" s="17"/>
      <c r="M130" s="17"/>
      <c r="N130" s="17"/>
      <c r="O130" s="17"/>
      <c r="P130" s="17"/>
      <c r="Q130" s="17"/>
      <c r="R130" s="17"/>
      <c r="S130" s="17"/>
      <c r="T130" s="17"/>
      <c r="U130" t="str">
        <f>IF(COUNTA(Table26[[#This Row],[Employee Name]:[13. Skin is intact without open wounds or rashes]])=0,"",COUNTIF(Table26[[#This Row],[1. Checks that sink areas are supplied with soap and paper towels]:[13. Skin is intact without open wounds or rashes]],"NO"))</f>
        <v/>
      </c>
    </row>
    <row r="131" spans="2:21">
      <c r="B131" s="17"/>
      <c r="C131" s="17"/>
      <c r="D131" s="17"/>
      <c r="E131" s="18"/>
      <c r="F131" s="44"/>
      <c r="G131" s="17"/>
      <c r="H131" s="17"/>
      <c r="I131" s="17"/>
      <c r="J131" s="17"/>
      <c r="K131" s="17"/>
      <c r="L131" s="17"/>
      <c r="M131" s="17"/>
      <c r="N131" s="17"/>
      <c r="O131" s="17"/>
      <c r="P131" s="17"/>
      <c r="Q131" s="17"/>
      <c r="R131" s="17"/>
      <c r="S131" s="17"/>
      <c r="T131" s="17"/>
      <c r="U131" t="str">
        <f>IF(COUNTA(Table26[[#This Row],[Employee Name]:[13. Skin is intact without open wounds or rashes]])=0,"",COUNTIF(Table26[[#This Row],[1. Checks that sink areas are supplied with soap and paper towels]:[13. Skin is intact without open wounds or rashes]],"NO"))</f>
        <v/>
      </c>
    </row>
    <row r="132" spans="2:21">
      <c r="B132" s="17"/>
      <c r="C132" s="17"/>
      <c r="D132" s="17"/>
      <c r="E132" s="18"/>
      <c r="F132" s="44"/>
      <c r="G132" s="17"/>
      <c r="H132" s="17"/>
      <c r="I132" s="17"/>
      <c r="J132" s="17"/>
      <c r="K132" s="17"/>
      <c r="L132" s="17"/>
      <c r="M132" s="17"/>
      <c r="N132" s="17"/>
      <c r="O132" s="17"/>
      <c r="P132" s="17"/>
      <c r="Q132" s="17"/>
      <c r="R132" s="17"/>
      <c r="S132" s="17"/>
      <c r="T132" s="17"/>
      <c r="U132" t="str">
        <f>IF(COUNTA(Table26[[#This Row],[Employee Name]:[13. Skin is intact without open wounds or rashes]])=0,"",COUNTIF(Table26[[#This Row],[1. Checks that sink areas are supplied with soap and paper towels]:[13. Skin is intact without open wounds or rashes]],"NO"))</f>
        <v/>
      </c>
    </row>
    <row r="133" spans="2:21">
      <c r="B133" s="17"/>
      <c r="C133" s="17"/>
      <c r="D133" s="17"/>
      <c r="E133" s="18"/>
      <c r="F133" s="44"/>
      <c r="G133" s="17"/>
      <c r="H133" s="17"/>
      <c r="I133" s="17"/>
      <c r="J133" s="17"/>
      <c r="K133" s="17"/>
      <c r="L133" s="17"/>
      <c r="M133" s="17"/>
      <c r="N133" s="17"/>
      <c r="O133" s="17"/>
      <c r="P133" s="17"/>
      <c r="Q133" s="17"/>
      <c r="R133" s="17"/>
      <c r="S133" s="17"/>
      <c r="T133" s="17"/>
      <c r="U133" t="str">
        <f>IF(COUNTA(Table26[[#This Row],[Employee Name]:[13. Skin is intact without open wounds or rashes]])=0,"",COUNTIF(Table26[[#This Row],[1. Checks that sink areas are supplied with soap and paper towels]:[13. Skin is intact without open wounds or rashes]],"NO"))</f>
        <v/>
      </c>
    </row>
    <row r="134" spans="2:21">
      <c r="B134" s="17"/>
      <c r="C134" s="17"/>
      <c r="D134" s="17"/>
      <c r="E134" s="18"/>
      <c r="F134" s="44"/>
      <c r="G134" s="17"/>
      <c r="H134" s="17"/>
      <c r="I134" s="17"/>
      <c r="J134" s="17"/>
      <c r="K134" s="17"/>
      <c r="L134" s="17"/>
      <c r="M134" s="17"/>
      <c r="N134" s="17"/>
      <c r="O134" s="17"/>
      <c r="P134" s="17"/>
      <c r="Q134" s="17"/>
      <c r="R134" s="17"/>
      <c r="S134" s="17"/>
      <c r="T134" s="17"/>
      <c r="U134" t="str">
        <f>IF(COUNTA(Table26[[#This Row],[Employee Name]:[13. Skin is intact without open wounds or rashes]])=0,"",COUNTIF(Table26[[#This Row],[1. Checks that sink areas are supplied with soap and paper towels]:[13. Skin is intact without open wounds or rashes]],"NO"))</f>
        <v/>
      </c>
    </row>
    <row r="135" spans="2:21">
      <c r="B135" s="17"/>
      <c r="C135" s="17"/>
      <c r="D135" s="17"/>
      <c r="E135" s="18"/>
      <c r="F135" s="44"/>
      <c r="G135" s="17"/>
      <c r="H135" s="17"/>
      <c r="I135" s="17"/>
      <c r="J135" s="17"/>
      <c r="K135" s="17"/>
      <c r="L135" s="17"/>
      <c r="M135" s="17"/>
      <c r="N135" s="17"/>
      <c r="O135" s="17"/>
      <c r="P135" s="17"/>
      <c r="Q135" s="17"/>
      <c r="R135" s="17"/>
      <c r="S135" s="17"/>
      <c r="T135" s="17"/>
      <c r="U135" t="str">
        <f>IF(COUNTA(Table26[[#This Row],[Employee Name]:[13. Skin is intact without open wounds or rashes]])=0,"",COUNTIF(Table26[[#This Row],[1. Checks that sink areas are supplied with soap and paper towels]:[13. Skin is intact without open wounds or rashes]],"NO"))</f>
        <v/>
      </c>
    </row>
    <row r="136" spans="2:21">
      <c r="B136" s="17"/>
      <c r="C136" s="17"/>
      <c r="D136" s="17"/>
      <c r="E136" s="18"/>
      <c r="F136" s="44"/>
      <c r="G136" s="17"/>
      <c r="H136" s="17"/>
      <c r="I136" s="17"/>
      <c r="J136" s="17"/>
      <c r="K136" s="17"/>
      <c r="L136" s="17"/>
      <c r="M136" s="17"/>
      <c r="N136" s="17"/>
      <c r="O136" s="17"/>
      <c r="P136" s="17"/>
      <c r="Q136" s="17"/>
      <c r="R136" s="17"/>
      <c r="S136" s="17"/>
      <c r="T136" s="17"/>
      <c r="U136" t="str">
        <f>IF(COUNTA(Table26[[#This Row],[Employee Name]:[13. Skin is intact without open wounds or rashes]])=0,"",COUNTIF(Table26[[#This Row],[1. Checks that sink areas are supplied with soap and paper towels]:[13. Skin is intact without open wounds or rashes]],"NO"))</f>
        <v/>
      </c>
    </row>
    <row r="137" spans="2:21">
      <c r="B137" s="17"/>
      <c r="C137" s="17"/>
      <c r="D137" s="17"/>
      <c r="E137" s="18"/>
      <c r="F137" s="44"/>
      <c r="G137" s="17"/>
      <c r="H137" s="17"/>
      <c r="I137" s="17"/>
      <c r="J137" s="17"/>
      <c r="K137" s="17"/>
      <c r="L137" s="17"/>
      <c r="M137" s="17"/>
      <c r="N137" s="17"/>
      <c r="O137" s="17"/>
      <c r="P137" s="17"/>
      <c r="Q137" s="17"/>
      <c r="R137" s="17"/>
      <c r="S137" s="17"/>
      <c r="T137" s="17"/>
      <c r="U137" t="str">
        <f>IF(COUNTA(Table26[[#This Row],[Employee Name]:[13. Skin is intact without open wounds or rashes]])=0,"",COUNTIF(Table26[[#This Row],[1. Checks that sink areas are supplied with soap and paper towels]:[13. Skin is intact without open wounds or rashes]],"NO"))</f>
        <v/>
      </c>
    </row>
    <row r="138" spans="2:21">
      <c r="B138" s="17"/>
      <c r="C138" s="17"/>
      <c r="D138" s="17"/>
      <c r="E138" s="18"/>
      <c r="F138" s="44"/>
      <c r="G138" s="17"/>
      <c r="H138" s="17"/>
      <c r="I138" s="17"/>
      <c r="J138" s="17"/>
      <c r="K138" s="17"/>
      <c r="L138" s="17"/>
      <c r="M138" s="17"/>
      <c r="N138" s="17"/>
      <c r="O138" s="17"/>
      <c r="P138" s="17"/>
      <c r="Q138" s="17"/>
      <c r="R138" s="17"/>
      <c r="S138" s="17"/>
      <c r="T138" s="17"/>
      <c r="U138" t="str">
        <f>IF(COUNTA(Table26[[#This Row],[Employee Name]:[13. Skin is intact without open wounds or rashes]])=0,"",COUNTIF(Table26[[#This Row],[1. Checks that sink areas are supplied with soap and paper towels]:[13. Skin is intact without open wounds or rashes]],"NO"))</f>
        <v/>
      </c>
    </row>
    <row r="139" spans="2:21">
      <c r="B139" s="17"/>
      <c r="C139" s="17"/>
      <c r="D139" s="17"/>
      <c r="E139" s="18"/>
      <c r="F139" s="44"/>
      <c r="G139" s="17"/>
      <c r="H139" s="17"/>
      <c r="I139" s="17"/>
      <c r="J139" s="17"/>
      <c r="K139" s="17"/>
      <c r="L139" s="17"/>
      <c r="M139" s="17"/>
      <c r="N139" s="17"/>
      <c r="O139" s="17"/>
      <c r="P139" s="17"/>
      <c r="Q139" s="17"/>
      <c r="R139" s="17"/>
      <c r="S139" s="17"/>
      <c r="T139" s="17"/>
      <c r="U139" t="str">
        <f>IF(COUNTA(Table26[[#This Row],[Employee Name]:[13. Skin is intact without open wounds or rashes]])=0,"",COUNTIF(Table26[[#This Row],[1. Checks that sink areas are supplied with soap and paper towels]:[13. Skin is intact without open wounds or rashes]],"NO"))</f>
        <v/>
      </c>
    </row>
    <row r="140" spans="2:21">
      <c r="B140" s="17"/>
      <c r="C140" s="17"/>
      <c r="D140" s="17"/>
      <c r="E140" s="18"/>
      <c r="F140" s="44"/>
      <c r="G140" s="17"/>
      <c r="H140" s="17"/>
      <c r="I140" s="17"/>
      <c r="J140" s="17"/>
      <c r="K140" s="17"/>
      <c r="L140" s="17"/>
      <c r="M140" s="17"/>
      <c r="N140" s="17"/>
      <c r="O140" s="17"/>
      <c r="P140" s="17"/>
      <c r="Q140" s="17"/>
      <c r="R140" s="17"/>
      <c r="S140" s="17"/>
      <c r="T140" s="17"/>
      <c r="U140" t="str">
        <f>IF(COUNTA(Table26[[#This Row],[Employee Name]:[13. Skin is intact without open wounds or rashes]])=0,"",COUNTIF(Table26[[#This Row],[1. Checks that sink areas are supplied with soap and paper towels]:[13. Skin is intact without open wounds or rashes]],"NO"))</f>
        <v/>
      </c>
    </row>
    <row r="141" spans="2:21">
      <c r="B141" s="17"/>
      <c r="C141" s="17"/>
      <c r="D141" s="17"/>
      <c r="E141" s="18"/>
      <c r="F141" s="44"/>
      <c r="G141" s="17"/>
      <c r="H141" s="17"/>
      <c r="I141" s="17"/>
      <c r="J141" s="17"/>
      <c r="K141" s="17"/>
      <c r="L141" s="17"/>
      <c r="M141" s="17"/>
      <c r="N141" s="17"/>
      <c r="O141" s="17"/>
      <c r="P141" s="17"/>
      <c r="Q141" s="17"/>
      <c r="R141" s="17"/>
      <c r="S141" s="17"/>
      <c r="T141" s="17"/>
      <c r="U141" t="str">
        <f>IF(COUNTA(Table26[[#This Row],[Employee Name]:[13. Skin is intact without open wounds or rashes]])=0,"",COUNTIF(Table26[[#This Row],[1. Checks that sink areas are supplied with soap and paper towels]:[13. Skin is intact without open wounds or rashes]],"NO"))</f>
        <v/>
      </c>
    </row>
    <row r="142" spans="2:21">
      <c r="B142" s="17"/>
      <c r="C142" s="17"/>
      <c r="D142" s="17"/>
      <c r="E142" s="18"/>
      <c r="F142" s="44"/>
      <c r="G142" s="17"/>
      <c r="H142" s="17"/>
      <c r="I142" s="17"/>
      <c r="J142" s="17"/>
      <c r="K142" s="17"/>
      <c r="L142" s="17"/>
      <c r="M142" s="17"/>
      <c r="N142" s="17"/>
      <c r="O142" s="17"/>
      <c r="P142" s="17"/>
      <c r="Q142" s="17"/>
      <c r="R142" s="17"/>
      <c r="S142" s="17"/>
      <c r="T142" s="17"/>
      <c r="U142" t="str">
        <f>IF(COUNTA(Table26[[#This Row],[Employee Name]:[13. Skin is intact without open wounds or rashes]])=0,"",COUNTIF(Table26[[#This Row],[1. Checks that sink areas are supplied with soap and paper towels]:[13. Skin is intact without open wounds or rashes]],"NO"))</f>
        <v/>
      </c>
    </row>
    <row r="143" spans="2:21">
      <c r="B143" s="17"/>
      <c r="C143" s="17"/>
      <c r="D143" s="17"/>
      <c r="E143" s="18"/>
      <c r="F143" s="44"/>
      <c r="G143" s="17"/>
      <c r="H143" s="17"/>
      <c r="I143" s="17"/>
      <c r="J143" s="17"/>
      <c r="K143" s="17"/>
      <c r="L143" s="17"/>
      <c r="M143" s="17"/>
      <c r="N143" s="17"/>
      <c r="O143" s="17"/>
      <c r="P143" s="17"/>
      <c r="Q143" s="17"/>
      <c r="R143" s="17"/>
      <c r="S143" s="17"/>
      <c r="T143" s="17"/>
      <c r="U143" t="str">
        <f>IF(COUNTA(Table26[[#This Row],[Employee Name]:[13. Skin is intact without open wounds or rashes]])=0,"",COUNTIF(Table26[[#This Row],[1. Checks that sink areas are supplied with soap and paper towels]:[13. Skin is intact without open wounds or rashes]],"NO"))</f>
        <v/>
      </c>
    </row>
    <row r="144" spans="2:21">
      <c r="B144" s="17"/>
      <c r="C144" s="17"/>
      <c r="D144" s="17"/>
      <c r="E144" s="18"/>
      <c r="F144" s="44"/>
      <c r="G144" s="17"/>
      <c r="H144" s="17"/>
      <c r="I144" s="17"/>
      <c r="J144" s="17"/>
      <c r="K144" s="17"/>
      <c r="L144" s="17"/>
      <c r="M144" s="17"/>
      <c r="N144" s="17"/>
      <c r="O144" s="17"/>
      <c r="P144" s="17"/>
      <c r="Q144" s="17"/>
      <c r="R144" s="17"/>
      <c r="S144" s="17"/>
      <c r="T144" s="17"/>
      <c r="U144" t="str">
        <f>IF(COUNTA(Table26[[#This Row],[Employee Name]:[13. Skin is intact without open wounds or rashes]])=0,"",COUNTIF(Table26[[#This Row],[1. Checks that sink areas are supplied with soap and paper towels]:[13. Skin is intact without open wounds or rashes]],"NO"))</f>
        <v/>
      </c>
    </row>
    <row r="145" spans="2:21">
      <c r="B145" s="17"/>
      <c r="C145" s="17"/>
      <c r="D145" s="17"/>
      <c r="E145" s="18"/>
      <c r="F145" s="44"/>
      <c r="G145" s="17"/>
      <c r="H145" s="17"/>
      <c r="I145" s="17"/>
      <c r="J145" s="17"/>
      <c r="K145" s="17"/>
      <c r="L145" s="17"/>
      <c r="M145" s="17"/>
      <c r="N145" s="17"/>
      <c r="O145" s="17"/>
      <c r="P145" s="17"/>
      <c r="Q145" s="17"/>
      <c r="R145" s="17"/>
      <c r="S145" s="17"/>
      <c r="T145" s="17"/>
      <c r="U145" t="str">
        <f>IF(COUNTA(Table26[[#This Row],[Employee Name]:[13. Skin is intact without open wounds or rashes]])=0,"",COUNTIF(Table26[[#This Row],[1. Checks that sink areas are supplied with soap and paper towels]:[13. Skin is intact without open wounds or rashes]],"NO"))</f>
        <v/>
      </c>
    </row>
    <row r="146" spans="2:21">
      <c r="B146" s="17"/>
      <c r="C146" s="17"/>
      <c r="D146" s="17"/>
      <c r="E146" s="18"/>
      <c r="F146" s="44"/>
      <c r="G146" s="17"/>
      <c r="H146" s="17"/>
      <c r="I146" s="17"/>
      <c r="J146" s="17"/>
      <c r="K146" s="17"/>
      <c r="L146" s="17"/>
      <c r="M146" s="17"/>
      <c r="N146" s="17"/>
      <c r="O146" s="17"/>
      <c r="P146" s="17"/>
      <c r="Q146" s="17"/>
      <c r="R146" s="17"/>
      <c r="S146" s="17"/>
      <c r="T146" s="17"/>
      <c r="U146" t="str">
        <f>IF(COUNTA(Table26[[#This Row],[Employee Name]:[13. Skin is intact without open wounds or rashes]])=0,"",COUNTIF(Table26[[#This Row],[1. Checks that sink areas are supplied with soap and paper towels]:[13. Skin is intact without open wounds or rashes]],"NO"))</f>
        <v/>
      </c>
    </row>
    <row r="147" spans="2:21">
      <c r="B147" s="17"/>
      <c r="C147" s="17"/>
      <c r="D147" s="17"/>
      <c r="E147" s="18"/>
      <c r="F147" s="44"/>
      <c r="G147" s="17"/>
      <c r="H147" s="17"/>
      <c r="I147" s="17"/>
      <c r="J147" s="17"/>
      <c r="K147" s="17"/>
      <c r="L147" s="17"/>
      <c r="M147" s="17"/>
      <c r="N147" s="17"/>
      <c r="O147" s="17"/>
      <c r="P147" s="17"/>
      <c r="Q147" s="17"/>
      <c r="R147" s="17"/>
      <c r="S147" s="17"/>
      <c r="T147" s="17"/>
      <c r="U147" t="str">
        <f>IF(COUNTA(Table26[[#This Row],[Employee Name]:[13. Skin is intact without open wounds or rashes]])=0,"",COUNTIF(Table26[[#This Row],[1. Checks that sink areas are supplied with soap and paper towels]:[13. Skin is intact without open wounds or rashes]],"NO"))</f>
        <v/>
      </c>
    </row>
    <row r="148" spans="2:21">
      <c r="B148" s="17"/>
      <c r="C148" s="17"/>
      <c r="D148" s="17"/>
      <c r="E148" s="18"/>
      <c r="F148" s="44"/>
      <c r="G148" s="17"/>
      <c r="H148" s="17"/>
      <c r="I148" s="17"/>
      <c r="J148" s="17"/>
      <c r="K148" s="17"/>
      <c r="L148" s="17"/>
      <c r="M148" s="17"/>
      <c r="N148" s="17"/>
      <c r="O148" s="17"/>
      <c r="P148" s="17"/>
      <c r="Q148" s="17"/>
      <c r="R148" s="17"/>
      <c r="S148" s="17"/>
      <c r="T148" s="17"/>
      <c r="U148" t="str">
        <f>IF(COUNTA(Table26[[#This Row],[Employee Name]:[13. Skin is intact without open wounds or rashes]])=0,"",COUNTIF(Table26[[#This Row],[1. Checks that sink areas are supplied with soap and paper towels]:[13. Skin is intact without open wounds or rashes]],"NO"))</f>
        <v/>
      </c>
    </row>
    <row r="149" spans="2:21">
      <c r="B149" s="17"/>
      <c r="C149" s="17"/>
      <c r="D149" s="17"/>
      <c r="E149" s="18"/>
      <c r="F149" s="44"/>
      <c r="G149" s="17"/>
      <c r="H149" s="17"/>
      <c r="I149" s="17"/>
      <c r="J149" s="17"/>
      <c r="K149" s="17"/>
      <c r="L149" s="17"/>
      <c r="M149" s="17"/>
      <c r="N149" s="17"/>
      <c r="O149" s="17"/>
      <c r="P149" s="17"/>
      <c r="Q149" s="17"/>
      <c r="R149" s="17"/>
      <c r="S149" s="17"/>
      <c r="T149" s="17"/>
      <c r="U149" t="str">
        <f>IF(COUNTA(Table26[[#This Row],[Employee Name]:[13. Skin is intact without open wounds or rashes]])=0,"",COUNTIF(Table26[[#This Row],[1. Checks that sink areas are supplied with soap and paper towels]:[13. Skin is intact without open wounds or rashes]],"NO"))</f>
        <v/>
      </c>
    </row>
    <row r="150" spans="2:21">
      <c r="B150" s="17"/>
      <c r="C150" s="17"/>
      <c r="D150" s="17"/>
      <c r="E150" s="18"/>
      <c r="F150" s="44"/>
      <c r="G150" s="17"/>
      <c r="H150" s="17"/>
      <c r="I150" s="17"/>
      <c r="J150" s="17"/>
      <c r="K150" s="17"/>
      <c r="L150" s="17"/>
      <c r="M150" s="17"/>
      <c r="N150" s="17"/>
      <c r="O150" s="17"/>
      <c r="P150" s="17"/>
      <c r="Q150" s="17"/>
      <c r="R150" s="17"/>
      <c r="S150" s="17"/>
      <c r="T150" s="17"/>
      <c r="U150" t="str">
        <f>IF(COUNTA(Table26[[#This Row],[Employee Name]:[13. Skin is intact without open wounds or rashes]])=0,"",COUNTIF(Table26[[#This Row],[1. Checks that sink areas are supplied with soap and paper towels]:[13. Skin is intact without open wounds or rashes]],"NO"))</f>
        <v/>
      </c>
    </row>
    <row r="151" spans="2:21">
      <c r="B151" s="17"/>
      <c r="C151" s="17"/>
      <c r="D151" s="17"/>
      <c r="E151" s="18"/>
      <c r="F151" s="44"/>
      <c r="G151" s="17"/>
      <c r="H151" s="17"/>
      <c r="I151" s="17"/>
      <c r="J151" s="17"/>
      <c r="K151" s="17"/>
      <c r="L151" s="17"/>
      <c r="M151" s="17"/>
      <c r="N151" s="17"/>
      <c r="O151" s="17"/>
      <c r="P151" s="17"/>
      <c r="Q151" s="17"/>
      <c r="R151" s="17"/>
      <c r="S151" s="17"/>
      <c r="T151" s="17"/>
      <c r="U151" t="str">
        <f>IF(COUNTA(Table26[[#This Row],[Employee Name]:[13. Skin is intact without open wounds or rashes]])=0,"",COUNTIF(Table26[[#This Row],[1. Checks that sink areas are supplied with soap and paper towels]:[13. Skin is intact without open wounds or rashes]],"NO"))</f>
        <v/>
      </c>
    </row>
    <row r="152" spans="2:21">
      <c r="B152" s="17"/>
      <c r="C152" s="17"/>
      <c r="D152" s="17"/>
      <c r="E152" s="18"/>
      <c r="F152" s="44"/>
      <c r="G152" s="17"/>
      <c r="H152" s="17"/>
      <c r="I152" s="17"/>
      <c r="J152" s="17"/>
      <c r="K152" s="17"/>
      <c r="L152" s="17"/>
      <c r="M152" s="17"/>
      <c r="N152" s="17"/>
      <c r="O152" s="17"/>
      <c r="P152" s="17"/>
      <c r="Q152" s="17"/>
      <c r="R152" s="17"/>
      <c r="S152" s="17"/>
      <c r="T152" s="17"/>
      <c r="U152" t="str">
        <f>IF(COUNTA(Table26[[#This Row],[Employee Name]:[13. Skin is intact without open wounds or rashes]])=0,"",COUNTIF(Table26[[#This Row],[1. Checks that sink areas are supplied with soap and paper towels]:[13. Skin is intact without open wounds or rashes]],"NO"))</f>
        <v/>
      </c>
    </row>
    <row r="153" spans="2:21">
      <c r="B153" s="17"/>
      <c r="C153" s="17"/>
      <c r="D153" s="17"/>
      <c r="E153" s="18"/>
      <c r="F153" s="44"/>
      <c r="G153" s="17"/>
      <c r="H153" s="17"/>
      <c r="I153" s="17"/>
      <c r="J153" s="17"/>
      <c r="K153" s="17"/>
      <c r="L153" s="17"/>
      <c r="M153" s="17"/>
      <c r="N153" s="17"/>
      <c r="O153" s="17"/>
      <c r="P153" s="17"/>
      <c r="Q153" s="17"/>
      <c r="R153" s="17"/>
      <c r="S153" s="17"/>
      <c r="T153" s="17"/>
      <c r="U153" t="str">
        <f>IF(COUNTA(Table26[[#This Row],[Employee Name]:[13. Skin is intact without open wounds or rashes]])=0,"",COUNTIF(Table26[[#This Row],[1. Checks that sink areas are supplied with soap and paper towels]:[13. Skin is intact without open wounds or rashes]],"NO"))</f>
        <v/>
      </c>
    </row>
    <row r="154" spans="2:21">
      <c r="B154" s="17"/>
      <c r="C154" s="17"/>
      <c r="D154" s="17"/>
      <c r="E154" s="18"/>
      <c r="F154" s="44"/>
      <c r="G154" s="17"/>
      <c r="H154" s="17"/>
      <c r="I154" s="17"/>
      <c r="J154" s="17"/>
      <c r="K154" s="17"/>
      <c r="L154" s="17"/>
      <c r="M154" s="17"/>
      <c r="N154" s="17"/>
      <c r="O154" s="17"/>
      <c r="P154" s="17"/>
      <c r="Q154" s="17"/>
      <c r="R154" s="17"/>
      <c r="S154" s="17"/>
      <c r="T154" s="17"/>
      <c r="U154" t="str">
        <f>IF(COUNTA(Table26[[#This Row],[Employee Name]:[13. Skin is intact without open wounds or rashes]])=0,"",COUNTIF(Table26[[#This Row],[1. Checks that sink areas are supplied with soap and paper towels]:[13. Skin is intact without open wounds or rashes]],"NO"))</f>
        <v/>
      </c>
    </row>
    <row r="155" spans="2:21">
      <c r="B155" s="17"/>
      <c r="C155" s="17"/>
      <c r="D155" s="17"/>
      <c r="E155" s="18"/>
      <c r="F155" s="44"/>
      <c r="G155" s="17"/>
      <c r="H155" s="17"/>
      <c r="I155" s="17"/>
      <c r="J155" s="17"/>
      <c r="K155" s="17"/>
      <c r="L155" s="17"/>
      <c r="M155" s="17"/>
      <c r="N155" s="17"/>
      <c r="O155" s="17"/>
      <c r="P155" s="17"/>
      <c r="Q155" s="17"/>
      <c r="R155" s="17"/>
      <c r="S155" s="17"/>
      <c r="T155" s="17"/>
      <c r="U155" t="str">
        <f>IF(COUNTA(Table26[[#This Row],[Employee Name]:[13. Skin is intact without open wounds or rashes]])=0,"",COUNTIF(Table26[[#This Row],[1. Checks that sink areas are supplied with soap and paper towels]:[13. Skin is intact without open wounds or rashes]],"NO"))</f>
        <v/>
      </c>
    </row>
    <row r="156" spans="2:21">
      <c r="B156" s="17"/>
      <c r="C156" s="17"/>
      <c r="D156" s="17"/>
      <c r="E156" s="18"/>
      <c r="F156" s="44"/>
      <c r="G156" s="17"/>
      <c r="H156" s="17"/>
      <c r="I156" s="17"/>
      <c r="J156" s="17"/>
      <c r="K156" s="17"/>
      <c r="L156" s="17"/>
      <c r="M156" s="17"/>
      <c r="N156" s="17"/>
      <c r="O156" s="17"/>
      <c r="P156" s="17"/>
      <c r="Q156" s="17"/>
      <c r="R156" s="17"/>
      <c r="S156" s="17"/>
      <c r="T156" s="17"/>
      <c r="U156" t="str">
        <f>IF(COUNTA(Table26[[#This Row],[Employee Name]:[13. Skin is intact without open wounds or rashes]])=0,"",COUNTIF(Table26[[#This Row],[1. Checks that sink areas are supplied with soap and paper towels]:[13. Skin is intact without open wounds or rashes]],"NO"))</f>
        <v/>
      </c>
    </row>
    <row r="157" spans="2:21">
      <c r="B157" s="17"/>
      <c r="C157" s="17"/>
      <c r="D157" s="17"/>
      <c r="E157" s="18"/>
      <c r="F157" s="44"/>
      <c r="G157" s="17"/>
      <c r="H157" s="17"/>
      <c r="I157" s="17"/>
      <c r="J157" s="17"/>
      <c r="K157" s="17"/>
      <c r="L157" s="17"/>
      <c r="M157" s="17"/>
      <c r="N157" s="17"/>
      <c r="O157" s="17"/>
      <c r="P157" s="17"/>
      <c r="Q157" s="17"/>
      <c r="R157" s="17"/>
      <c r="S157" s="17"/>
      <c r="T157" s="17"/>
      <c r="U157" t="str">
        <f>IF(COUNTA(Table26[[#This Row],[Employee Name]:[13. Skin is intact without open wounds or rashes]])=0,"",COUNTIF(Table26[[#This Row],[1. Checks that sink areas are supplied with soap and paper towels]:[13. Skin is intact without open wounds or rashes]],"NO"))</f>
        <v/>
      </c>
    </row>
    <row r="158" spans="2:21">
      <c r="B158" s="17"/>
      <c r="C158" s="17"/>
      <c r="D158" s="17"/>
      <c r="E158" s="18"/>
      <c r="F158" s="44"/>
      <c r="G158" s="17"/>
      <c r="H158" s="17"/>
      <c r="I158" s="17"/>
      <c r="J158" s="17"/>
      <c r="K158" s="17"/>
      <c r="L158" s="17"/>
      <c r="M158" s="17"/>
      <c r="N158" s="17"/>
      <c r="O158" s="17"/>
      <c r="P158" s="17"/>
      <c r="Q158" s="17"/>
      <c r="R158" s="17"/>
      <c r="S158" s="17"/>
      <c r="T158" s="17"/>
      <c r="U158" t="str">
        <f>IF(COUNTA(Table26[[#This Row],[Employee Name]:[13. Skin is intact without open wounds or rashes]])=0,"",COUNTIF(Table26[[#This Row],[1. Checks that sink areas are supplied with soap and paper towels]:[13. Skin is intact without open wounds or rashes]],"NO"))</f>
        <v/>
      </c>
    </row>
    <row r="159" spans="2:21">
      <c r="B159" s="17"/>
      <c r="C159" s="17"/>
      <c r="D159" s="17"/>
      <c r="E159" s="18"/>
      <c r="F159" s="44"/>
      <c r="G159" s="17"/>
      <c r="H159" s="17"/>
      <c r="I159" s="17"/>
      <c r="J159" s="17"/>
      <c r="K159" s="17"/>
      <c r="L159" s="17"/>
      <c r="M159" s="17"/>
      <c r="N159" s="17"/>
      <c r="O159" s="17"/>
      <c r="P159" s="17"/>
      <c r="Q159" s="17"/>
      <c r="R159" s="17"/>
      <c r="S159" s="17"/>
      <c r="T159" s="17"/>
      <c r="U159" t="str">
        <f>IF(COUNTA(Table26[[#This Row],[Employee Name]:[13. Skin is intact without open wounds or rashes]])=0,"",COUNTIF(Table26[[#This Row],[1. Checks that sink areas are supplied with soap and paper towels]:[13. Skin is intact without open wounds or rashes]],"NO"))</f>
        <v/>
      </c>
    </row>
    <row r="160" spans="2:21">
      <c r="B160" s="17"/>
      <c r="C160" s="17"/>
      <c r="D160" s="17"/>
      <c r="E160" s="18"/>
      <c r="F160" s="44"/>
      <c r="G160" s="17"/>
      <c r="H160" s="17"/>
      <c r="I160" s="17"/>
      <c r="J160" s="17"/>
      <c r="K160" s="17"/>
      <c r="L160" s="17"/>
      <c r="M160" s="17"/>
      <c r="N160" s="17"/>
      <c r="O160" s="17"/>
      <c r="P160" s="17"/>
      <c r="Q160" s="17"/>
      <c r="R160" s="17"/>
      <c r="S160" s="17"/>
      <c r="T160" s="17"/>
      <c r="U160" t="str">
        <f>IF(COUNTA(Table26[[#This Row],[Employee Name]:[13. Skin is intact without open wounds or rashes]])=0,"",COUNTIF(Table26[[#This Row],[1. Checks that sink areas are supplied with soap and paper towels]:[13. Skin is intact without open wounds or rashes]],"NO"))</f>
        <v/>
      </c>
    </row>
    <row r="161" spans="2:21">
      <c r="B161" s="17"/>
      <c r="C161" s="17"/>
      <c r="D161" s="17"/>
      <c r="E161" s="18"/>
      <c r="F161" s="44"/>
      <c r="G161" s="17"/>
      <c r="H161" s="17"/>
      <c r="I161" s="17"/>
      <c r="J161" s="17"/>
      <c r="K161" s="17"/>
      <c r="L161" s="17"/>
      <c r="M161" s="17"/>
      <c r="N161" s="17"/>
      <c r="O161" s="17"/>
      <c r="P161" s="17"/>
      <c r="Q161" s="17"/>
      <c r="R161" s="17"/>
      <c r="S161" s="17"/>
      <c r="T161" s="17"/>
      <c r="U161" t="str">
        <f>IF(COUNTA(Table26[[#This Row],[Employee Name]:[13. Skin is intact without open wounds or rashes]])=0,"",COUNTIF(Table26[[#This Row],[1. Checks that sink areas are supplied with soap and paper towels]:[13. Skin is intact without open wounds or rashes]],"NO"))</f>
        <v/>
      </c>
    </row>
    <row r="162" spans="2:21">
      <c r="B162" s="17"/>
      <c r="C162" s="17"/>
      <c r="D162" s="17"/>
      <c r="E162" s="18"/>
      <c r="F162" s="44"/>
      <c r="G162" s="17"/>
      <c r="H162" s="17"/>
      <c r="I162" s="17"/>
      <c r="J162" s="17"/>
      <c r="K162" s="17"/>
      <c r="L162" s="17"/>
      <c r="M162" s="17"/>
      <c r="N162" s="17"/>
      <c r="O162" s="17"/>
      <c r="P162" s="17"/>
      <c r="Q162" s="17"/>
      <c r="R162" s="17"/>
      <c r="S162" s="17"/>
      <c r="T162" s="17"/>
      <c r="U162" t="str">
        <f>IF(COUNTA(Table26[[#This Row],[Employee Name]:[13. Skin is intact without open wounds or rashes]])=0,"",COUNTIF(Table26[[#This Row],[1. Checks that sink areas are supplied with soap and paper towels]:[13. Skin is intact without open wounds or rashes]],"NO"))</f>
        <v/>
      </c>
    </row>
    <row r="163" spans="2:21">
      <c r="B163" s="17"/>
      <c r="C163" s="17"/>
      <c r="D163" s="17"/>
      <c r="E163" s="18"/>
      <c r="F163" s="44"/>
      <c r="G163" s="17"/>
      <c r="H163" s="17"/>
      <c r="I163" s="17"/>
      <c r="J163" s="17"/>
      <c r="K163" s="17"/>
      <c r="L163" s="17"/>
      <c r="M163" s="17"/>
      <c r="N163" s="17"/>
      <c r="O163" s="17"/>
      <c r="P163" s="17"/>
      <c r="Q163" s="17"/>
      <c r="R163" s="17"/>
      <c r="S163" s="17"/>
      <c r="T163" s="17"/>
      <c r="U163" t="str">
        <f>IF(COUNTA(Table26[[#This Row],[Employee Name]:[13. Skin is intact without open wounds or rashes]])=0,"",COUNTIF(Table26[[#This Row],[1. Checks that sink areas are supplied with soap and paper towels]:[13. Skin is intact without open wounds or rashes]],"NO"))</f>
        <v/>
      </c>
    </row>
    <row r="164" spans="2:21">
      <c r="B164" s="17"/>
      <c r="C164" s="17"/>
      <c r="D164" s="17"/>
      <c r="E164" s="18"/>
      <c r="F164" s="44"/>
      <c r="G164" s="17"/>
      <c r="H164" s="17"/>
      <c r="I164" s="17"/>
      <c r="J164" s="17"/>
      <c r="K164" s="17"/>
      <c r="L164" s="17"/>
      <c r="M164" s="17"/>
      <c r="N164" s="17"/>
      <c r="O164" s="17"/>
      <c r="P164" s="17"/>
      <c r="Q164" s="17"/>
      <c r="R164" s="17"/>
      <c r="S164" s="17"/>
      <c r="T164" s="17"/>
      <c r="U164" t="str">
        <f>IF(COUNTA(Table26[[#This Row],[Employee Name]:[13. Skin is intact without open wounds or rashes]])=0,"",COUNTIF(Table26[[#This Row],[1. Checks that sink areas are supplied with soap and paper towels]:[13. Skin is intact without open wounds or rashes]],"NO"))</f>
        <v/>
      </c>
    </row>
    <row r="165" spans="2:21">
      <c r="B165" s="17"/>
      <c r="C165" s="17"/>
      <c r="D165" s="17"/>
      <c r="E165" s="18"/>
      <c r="F165" s="44"/>
      <c r="G165" s="17"/>
      <c r="H165" s="17"/>
      <c r="I165" s="17"/>
      <c r="J165" s="17"/>
      <c r="K165" s="17"/>
      <c r="L165" s="17"/>
      <c r="M165" s="17"/>
      <c r="N165" s="17"/>
      <c r="O165" s="17"/>
      <c r="P165" s="17"/>
      <c r="Q165" s="17"/>
      <c r="R165" s="17"/>
      <c r="S165" s="17"/>
      <c r="T165" s="17"/>
      <c r="U165" t="str">
        <f>IF(COUNTA(Table26[[#This Row],[Employee Name]:[13. Skin is intact without open wounds or rashes]])=0,"",COUNTIF(Table26[[#This Row],[1. Checks that sink areas are supplied with soap and paper towels]:[13. Skin is intact without open wounds or rashes]],"NO"))</f>
        <v/>
      </c>
    </row>
    <row r="166" spans="2:21">
      <c r="B166" s="17"/>
      <c r="C166" s="17"/>
      <c r="D166" s="17"/>
      <c r="E166" s="18"/>
      <c r="F166" s="44"/>
      <c r="G166" s="17"/>
      <c r="H166" s="17"/>
      <c r="I166" s="17"/>
      <c r="J166" s="17"/>
      <c r="K166" s="17"/>
      <c r="L166" s="17"/>
      <c r="M166" s="17"/>
      <c r="N166" s="17"/>
      <c r="O166" s="17"/>
      <c r="P166" s="17"/>
      <c r="Q166" s="17"/>
      <c r="R166" s="17"/>
      <c r="S166" s="17"/>
      <c r="T166" s="17"/>
      <c r="U166" t="str">
        <f>IF(COUNTA(Table26[[#This Row],[Employee Name]:[13. Skin is intact without open wounds or rashes]])=0,"",COUNTIF(Table26[[#This Row],[1. Checks that sink areas are supplied with soap and paper towels]:[13. Skin is intact without open wounds or rashes]],"NO"))</f>
        <v/>
      </c>
    </row>
    <row r="167" spans="2:21">
      <c r="B167" s="17"/>
      <c r="C167" s="17"/>
      <c r="D167" s="17"/>
      <c r="E167" s="18"/>
      <c r="F167" s="44"/>
      <c r="G167" s="17"/>
      <c r="H167" s="17"/>
      <c r="I167" s="17"/>
      <c r="J167" s="17"/>
      <c r="K167" s="17"/>
      <c r="L167" s="17"/>
      <c r="M167" s="17"/>
      <c r="N167" s="17"/>
      <c r="O167" s="17"/>
      <c r="P167" s="17"/>
      <c r="Q167" s="17"/>
      <c r="R167" s="17"/>
      <c r="S167" s="17"/>
      <c r="T167" s="17"/>
      <c r="U167" t="str">
        <f>IF(COUNTA(Table26[[#This Row],[Employee Name]:[13. Skin is intact without open wounds or rashes]])=0,"",COUNTIF(Table26[[#This Row],[1. Checks that sink areas are supplied with soap and paper towels]:[13. Skin is intact without open wounds or rashes]],"NO"))</f>
        <v/>
      </c>
    </row>
    <row r="168" spans="2:21">
      <c r="B168" s="17"/>
      <c r="C168" s="17"/>
      <c r="D168" s="17"/>
      <c r="E168" s="18"/>
      <c r="F168" s="44"/>
      <c r="G168" s="17"/>
      <c r="H168" s="17"/>
      <c r="I168" s="17"/>
      <c r="J168" s="17"/>
      <c r="K168" s="17"/>
      <c r="L168" s="17"/>
      <c r="M168" s="17"/>
      <c r="N168" s="17"/>
      <c r="O168" s="17"/>
      <c r="P168" s="17"/>
      <c r="Q168" s="17"/>
      <c r="R168" s="17"/>
      <c r="S168" s="17"/>
      <c r="T168" s="17"/>
      <c r="U168" t="str">
        <f>IF(COUNTA(Table26[[#This Row],[Employee Name]:[13. Skin is intact without open wounds or rashes]])=0,"",COUNTIF(Table26[[#This Row],[1. Checks that sink areas are supplied with soap and paper towels]:[13. Skin is intact without open wounds or rashes]],"NO"))</f>
        <v/>
      </c>
    </row>
    <row r="169" spans="2:21">
      <c r="B169" s="17"/>
      <c r="C169" s="17"/>
      <c r="D169" s="17"/>
      <c r="E169" s="18"/>
      <c r="F169" s="44"/>
      <c r="G169" s="17"/>
      <c r="H169" s="17"/>
      <c r="I169" s="17"/>
      <c r="J169" s="17"/>
      <c r="K169" s="17"/>
      <c r="L169" s="17"/>
      <c r="M169" s="17"/>
      <c r="N169" s="17"/>
      <c r="O169" s="17"/>
      <c r="P169" s="17"/>
      <c r="Q169" s="17"/>
      <c r="R169" s="17"/>
      <c r="S169" s="17"/>
      <c r="T169" s="17"/>
      <c r="U169" t="str">
        <f>IF(COUNTA(Table26[[#This Row],[Employee Name]:[13. Skin is intact without open wounds or rashes]])=0,"",COUNTIF(Table26[[#This Row],[1. Checks that sink areas are supplied with soap and paper towels]:[13. Skin is intact without open wounds or rashes]],"NO"))</f>
        <v/>
      </c>
    </row>
    <row r="170" spans="2:21">
      <c r="B170" s="17"/>
      <c r="C170" s="17"/>
      <c r="D170" s="17"/>
      <c r="E170" s="18"/>
      <c r="F170" s="44"/>
      <c r="G170" s="17"/>
      <c r="H170" s="17"/>
      <c r="I170" s="17"/>
      <c r="J170" s="17"/>
      <c r="K170" s="17"/>
      <c r="L170" s="17"/>
      <c r="M170" s="17"/>
      <c r="N170" s="17"/>
      <c r="O170" s="17"/>
      <c r="P170" s="17"/>
      <c r="Q170" s="17"/>
      <c r="R170" s="17"/>
      <c r="S170" s="17"/>
      <c r="T170" s="17"/>
      <c r="U170" t="str">
        <f>IF(COUNTA(Table26[[#This Row],[Employee Name]:[13. Skin is intact without open wounds or rashes]])=0,"",COUNTIF(Table26[[#This Row],[1. Checks that sink areas are supplied with soap and paper towels]:[13. Skin is intact without open wounds or rashes]],"NO"))</f>
        <v/>
      </c>
    </row>
    <row r="171" spans="2:21">
      <c r="B171" s="17"/>
      <c r="C171" s="17"/>
      <c r="D171" s="17"/>
      <c r="E171" s="18"/>
      <c r="F171" s="44"/>
      <c r="G171" s="17"/>
      <c r="H171" s="17"/>
      <c r="I171" s="17"/>
      <c r="J171" s="17"/>
      <c r="K171" s="17"/>
      <c r="L171" s="17"/>
      <c r="M171" s="17"/>
      <c r="N171" s="17"/>
      <c r="O171" s="17"/>
      <c r="P171" s="17"/>
      <c r="Q171" s="17"/>
      <c r="R171" s="17"/>
      <c r="S171" s="17"/>
      <c r="T171" s="17"/>
      <c r="U171" t="str">
        <f>IF(COUNTA(Table26[[#This Row],[Employee Name]:[13. Skin is intact without open wounds or rashes]])=0,"",COUNTIF(Table26[[#This Row],[1. Checks that sink areas are supplied with soap and paper towels]:[13. Skin is intact without open wounds or rashes]],"NO"))</f>
        <v/>
      </c>
    </row>
    <row r="172" spans="2:21">
      <c r="B172" s="17"/>
      <c r="C172" s="17"/>
      <c r="D172" s="17"/>
      <c r="E172" s="18"/>
      <c r="F172" s="44"/>
      <c r="G172" s="17"/>
      <c r="H172" s="17"/>
      <c r="I172" s="17"/>
      <c r="J172" s="17"/>
      <c r="K172" s="17"/>
      <c r="L172" s="17"/>
      <c r="M172" s="17"/>
      <c r="N172" s="17"/>
      <c r="O172" s="17"/>
      <c r="P172" s="17"/>
      <c r="Q172" s="17"/>
      <c r="R172" s="17"/>
      <c r="S172" s="17"/>
      <c r="T172" s="17"/>
      <c r="U172" t="str">
        <f>IF(COUNTA(Table26[[#This Row],[Employee Name]:[13. Skin is intact without open wounds or rashes]])=0,"",COUNTIF(Table26[[#This Row],[1. Checks that sink areas are supplied with soap and paper towels]:[13. Skin is intact without open wounds or rashes]],"NO"))</f>
        <v/>
      </c>
    </row>
    <row r="173" spans="2:21">
      <c r="B173" s="17"/>
      <c r="C173" s="17"/>
      <c r="D173" s="17"/>
      <c r="E173" s="18"/>
      <c r="F173" s="44"/>
      <c r="G173" s="17"/>
      <c r="H173" s="17"/>
      <c r="I173" s="17"/>
      <c r="J173" s="17"/>
      <c r="K173" s="17"/>
      <c r="L173" s="17"/>
      <c r="M173" s="17"/>
      <c r="N173" s="17"/>
      <c r="O173" s="17"/>
      <c r="P173" s="17"/>
      <c r="Q173" s="17"/>
      <c r="R173" s="17"/>
      <c r="S173" s="17"/>
      <c r="T173" s="17"/>
      <c r="U173" t="str">
        <f>IF(COUNTA(Table26[[#This Row],[Employee Name]:[13. Skin is intact without open wounds or rashes]])=0,"",COUNTIF(Table26[[#This Row],[1. Checks that sink areas are supplied with soap and paper towels]:[13. Skin is intact without open wounds or rashes]],"NO"))</f>
        <v/>
      </c>
    </row>
    <row r="174" spans="2:21">
      <c r="B174" s="17"/>
      <c r="C174" s="17"/>
      <c r="D174" s="17"/>
      <c r="E174" s="18"/>
      <c r="F174" s="44"/>
      <c r="G174" s="17"/>
      <c r="H174" s="17"/>
      <c r="I174" s="17"/>
      <c r="J174" s="17"/>
      <c r="K174" s="17"/>
      <c r="L174" s="17"/>
      <c r="M174" s="17"/>
      <c r="N174" s="17"/>
      <c r="O174" s="17"/>
      <c r="P174" s="17"/>
      <c r="Q174" s="17"/>
      <c r="R174" s="17"/>
      <c r="S174" s="17"/>
      <c r="T174" s="17"/>
      <c r="U174" t="str">
        <f>IF(COUNTA(Table26[[#This Row],[Employee Name]:[13. Skin is intact without open wounds or rashes]])=0,"",COUNTIF(Table26[[#This Row],[1. Checks that sink areas are supplied with soap and paper towels]:[13. Skin is intact without open wounds or rashes]],"NO"))</f>
        <v/>
      </c>
    </row>
    <row r="175" spans="2:21">
      <c r="B175" s="17"/>
      <c r="C175" s="17"/>
      <c r="D175" s="17"/>
      <c r="E175" s="18"/>
      <c r="F175" s="44"/>
      <c r="G175" s="17"/>
      <c r="H175" s="17"/>
      <c r="I175" s="17"/>
      <c r="J175" s="17"/>
      <c r="K175" s="17"/>
      <c r="L175" s="17"/>
      <c r="M175" s="17"/>
      <c r="N175" s="17"/>
      <c r="O175" s="17"/>
      <c r="P175" s="17"/>
      <c r="Q175" s="17"/>
      <c r="R175" s="17"/>
      <c r="S175" s="17"/>
      <c r="T175" s="17"/>
      <c r="U175" t="str">
        <f>IF(COUNTA(Table26[[#This Row],[Employee Name]:[13. Skin is intact without open wounds or rashes]])=0,"",COUNTIF(Table26[[#This Row],[1. Checks that sink areas are supplied with soap and paper towels]:[13. Skin is intact without open wounds or rashes]],"NO"))</f>
        <v/>
      </c>
    </row>
    <row r="176" spans="2:21">
      <c r="B176" s="17"/>
      <c r="C176" s="17"/>
      <c r="D176" s="17"/>
      <c r="E176" s="18"/>
      <c r="F176" s="44"/>
      <c r="G176" s="17"/>
      <c r="H176" s="17"/>
      <c r="I176" s="17"/>
      <c r="J176" s="17"/>
      <c r="K176" s="17"/>
      <c r="L176" s="17"/>
      <c r="M176" s="17"/>
      <c r="N176" s="17"/>
      <c r="O176" s="17"/>
      <c r="P176" s="17"/>
      <c r="Q176" s="17"/>
      <c r="R176" s="17"/>
      <c r="S176" s="17"/>
      <c r="T176" s="17"/>
      <c r="U176" t="str">
        <f>IF(COUNTA(Table26[[#This Row],[Employee Name]:[13. Skin is intact without open wounds or rashes]])=0,"",COUNTIF(Table26[[#This Row],[1. Checks that sink areas are supplied with soap and paper towels]:[13. Skin is intact without open wounds or rashes]],"NO"))</f>
        <v/>
      </c>
    </row>
    <row r="177" spans="2:21">
      <c r="B177" s="17"/>
      <c r="C177" s="17"/>
      <c r="D177" s="17"/>
      <c r="E177" s="18"/>
      <c r="F177" s="44"/>
      <c r="G177" s="17"/>
      <c r="H177" s="17"/>
      <c r="I177" s="17"/>
      <c r="J177" s="17"/>
      <c r="K177" s="17"/>
      <c r="L177" s="17"/>
      <c r="M177" s="17"/>
      <c r="N177" s="17"/>
      <c r="O177" s="17"/>
      <c r="P177" s="17"/>
      <c r="Q177" s="17"/>
      <c r="R177" s="17"/>
      <c r="S177" s="17"/>
      <c r="T177" s="17"/>
      <c r="U177" t="str">
        <f>IF(COUNTA(Table26[[#This Row],[Employee Name]:[13. Skin is intact without open wounds or rashes]])=0,"",COUNTIF(Table26[[#This Row],[1. Checks that sink areas are supplied with soap and paper towels]:[13. Skin is intact without open wounds or rashes]],"NO"))</f>
        <v/>
      </c>
    </row>
    <row r="178" spans="2:21">
      <c r="B178" s="17"/>
      <c r="C178" s="17"/>
      <c r="D178" s="17"/>
      <c r="E178" s="18"/>
      <c r="F178" s="44"/>
      <c r="G178" s="17"/>
      <c r="H178" s="17"/>
      <c r="I178" s="17"/>
      <c r="J178" s="17"/>
      <c r="K178" s="17"/>
      <c r="L178" s="17"/>
      <c r="M178" s="17"/>
      <c r="N178" s="17"/>
      <c r="O178" s="17"/>
      <c r="P178" s="17"/>
      <c r="Q178" s="17"/>
      <c r="R178" s="17"/>
      <c r="S178" s="17"/>
      <c r="T178" s="17"/>
      <c r="U178" t="str">
        <f>IF(COUNTA(Table26[[#This Row],[Employee Name]:[13. Skin is intact without open wounds or rashes]])=0,"",COUNTIF(Table26[[#This Row],[1. Checks that sink areas are supplied with soap and paper towels]:[13. Skin is intact without open wounds or rashes]],"NO"))</f>
        <v/>
      </c>
    </row>
    <row r="179" spans="2:21">
      <c r="B179" s="17"/>
      <c r="C179" s="17"/>
      <c r="D179" s="17"/>
      <c r="E179" s="18"/>
      <c r="F179" s="44"/>
      <c r="G179" s="17"/>
      <c r="H179" s="17"/>
      <c r="I179" s="17"/>
      <c r="J179" s="17"/>
      <c r="K179" s="17"/>
      <c r="L179" s="17"/>
      <c r="M179" s="17"/>
      <c r="N179" s="17"/>
      <c r="O179" s="17"/>
      <c r="P179" s="17"/>
      <c r="Q179" s="17"/>
      <c r="R179" s="17"/>
      <c r="S179" s="17"/>
      <c r="T179" s="17"/>
      <c r="U179" t="str">
        <f>IF(COUNTA(Table26[[#This Row],[Employee Name]:[13. Skin is intact without open wounds or rashes]])=0,"",COUNTIF(Table26[[#This Row],[1. Checks that sink areas are supplied with soap and paper towels]:[13. Skin is intact without open wounds or rashes]],"NO"))</f>
        <v/>
      </c>
    </row>
    <row r="180" spans="2:21">
      <c r="B180" s="17"/>
      <c r="C180" s="17"/>
      <c r="D180" s="17"/>
      <c r="E180" s="18"/>
      <c r="F180" s="44"/>
      <c r="G180" s="17"/>
      <c r="H180" s="17"/>
      <c r="I180" s="17"/>
      <c r="J180" s="17"/>
      <c r="K180" s="17"/>
      <c r="L180" s="17"/>
      <c r="M180" s="17"/>
      <c r="N180" s="17"/>
      <c r="O180" s="17"/>
      <c r="P180" s="17"/>
      <c r="Q180" s="17"/>
      <c r="R180" s="17"/>
      <c r="S180" s="17"/>
      <c r="T180" s="17"/>
      <c r="U180" t="str">
        <f>IF(COUNTA(Table26[[#This Row],[Employee Name]:[13. Skin is intact without open wounds or rashes]])=0,"",COUNTIF(Table26[[#This Row],[1. Checks that sink areas are supplied with soap and paper towels]:[13. Skin is intact without open wounds or rashes]],"NO"))</f>
        <v/>
      </c>
    </row>
    <row r="181" spans="2:21">
      <c r="B181" s="17"/>
      <c r="C181" s="17"/>
      <c r="D181" s="17"/>
      <c r="E181" s="18"/>
      <c r="F181" s="44"/>
      <c r="G181" s="17"/>
      <c r="H181" s="17"/>
      <c r="I181" s="17"/>
      <c r="J181" s="17"/>
      <c r="K181" s="17"/>
      <c r="L181" s="17"/>
      <c r="M181" s="17"/>
      <c r="N181" s="17"/>
      <c r="O181" s="17"/>
      <c r="P181" s="17"/>
      <c r="Q181" s="17"/>
      <c r="R181" s="17"/>
      <c r="S181" s="17"/>
      <c r="T181" s="17"/>
      <c r="U181" t="str">
        <f>IF(COUNTA(Table26[[#This Row],[Employee Name]:[13. Skin is intact without open wounds or rashes]])=0,"",COUNTIF(Table26[[#This Row],[1. Checks that sink areas are supplied with soap and paper towels]:[13. Skin is intact without open wounds or rashes]],"NO"))</f>
        <v/>
      </c>
    </row>
    <row r="182" spans="2:21">
      <c r="B182" s="17"/>
      <c r="C182" s="17"/>
      <c r="D182" s="17"/>
      <c r="E182" s="18"/>
      <c r="F182" s="44"/>
      <c r="G182" s="17"/>
      <c r="H182" s="17"/>
      <c r="I182" s="17"/>
      <c r="J182" s="17"/>
      <c r="K182" s="17"/>
      <c r="L182" s="17"/>
      <c r="M182" s="17"/>
      <c r="N182" s="17"/>
      <c r="O182" s="17"/>
      <c r="P182" s="17"/>
      <c r="Q182" s="17"/>
      <c r="R182" s="17"/>
      <c r="S182" s="17"/>
      <c r="T182" s="17"/>
      <c r="U182" t="str">
        <f>IF(COUNTA(Table26[[#This Row],[Employee Name]:[13. Skin is intact without open wounds or rashes]])=0,"",COUNTIF(Table26[[#This Row],[1. Checks that sink areas are supplied with soap and paper towels]:[13. Skin is intact without open wounds or rashes]],"NO"))</f>
        <v/>
      </c>
    </row>
    <row r="183" spans="2:21">
      <c r="B183" s="17"/>
      <c r="C183" s="17"/>
      <c r="D183" s="17"/>
      <c r="E183" s="18"/>
      <c r="F183" s="44"/>
      <c r="G183" s="17"/>
      <c r="H183" s="17"/>
      <c r="I183" s="17"/>
      <c r="J183" s="17"/>
      <c r="K183" s="17"/>
      <c r="L183" s="17"/>
      <c r="M183" s="17"/>
      <c r="N183" s="17"/>
      <c r="O183" s="17"/>
      <c r="P183" s="17"/>
      <c r="Q183" s="17"/>
      <c r="R183" s="17"/>
      <c r="S183" s="17"/>
      <c r="T183" s="17"/>
      <c r="U183" t="str">
        <f>IF(COUNTA(Table26[[#This Row],[Employee Name]:[13. Skin is intact without open wounds or rashes]])=0,"",COUNTIF(Table26[[#This Row],[1. Checks that sink areas are supplied with soap and paper towels]:[13. Skin is intact without open wounds or rashes]],"NO"))</f>
        <v/>
      </c>
    </row>
    <row r="184" spans="2:21">
      <c r="B184" s="17"/>
      <c r="C184" s="17"/>
      <c r="D184" s="17"/>
      <c r="E184" s="18"/>
      <c r="F184" s="44"/>
      <c r="G184" s="17"/>
      <c r="H184" s="17"/>
      <c r="I184" s="17"/>
      <c r="J184" s="17"/>
      <c r="K184" s="17"/>
      <c r="L184" s="17"/>
      <c r="M184" s="17"/>
      <c r="N184" s="17"/>
      <c r="O184" s="17"/>
      <c r="P184" s="17"/>
      <c r="Q184" s="17"/>
      <c r="R184" s="17"/>
      <c r="S184" s="17"/>
      <c r="T184" s="17"/>
      <c r="U184" t="str">
        <f>IF(COUNTA(Table26[[#This Row],[Employee Name]:[13. Skin is intact without open wounds or rashes]])=0,"",COUNTIF(Table26[[#This Row],[1. Checks that sink areas are supplied with soap and paper towels]:[13. Skin is intact without open wounds or rashes]],"NO"))</f>
        <v/>
      </c>
    </row>
    <row r="185" spans="2:21">
      <c r="B185" s="17"/>
      <c r="C185" s="17"/>
      <c r="D185" s="17"/>
      <c r="E185" s="18"/>
      <c r="F185" s="44"/>
      <c r="G185" s="17"/>
      <c r="H185" s="17"/>
      <c r="I185" s="17"/>
      <c r="J185" s="17"/>
      <c r="K185" s="17"/>
      <c r="L185" s="17"/>
      <c r="M185" s="17"/>
      <c r="N185" s="17"/>
      <c r="O185" s="17"/>
      <c r="P185" s="17"/>
      <c r="Q185" s="17"/>
      <c r="R185" s="17"/>
      <c r="S185" s="17"/>
      <c r="T185" s="17"/>
      <c r="U185" t="str">
        <f>IF(COUNTA(Table26[[#This Row],[Employee Name]:[13. Skin is intact without open wounds or rashes]])=0,"",COUNTIF(Table26[[#This Row],[1. Checks that sink areas are supplied with soap and paper towels]:[13. Skin is intact without open wounds or rashes]],"NO"))</f>
        <v/>
      </c>
    </row>
    <row r="186" spans="2:21">
      <c r="B186" s="17"/>
      <c r="C186" s="17"/>
      <c r="D186" s="17"/>
      <c r="E186" s="18"/>
      <c r="F186" s="44"/>
      <c r="G186" s="17"/>
      <c r="H186" s="17"/>
      <c r="I186" s="17"/>
      <c r="J186" s="17"/>
      <c r="K186" s="17"/>
      <c r="L186" s="17"/>
      <c r="M186" s="17"/>
      <c r="N186" s="17"/>
      <c r="O186" s="17"/>
      <c r="P186" s="17"/>
      <c r="Q186" s="17"/>
      <c r="R186" s="17"/>
      <c r="S186" s="17"/>
      <c r="T186" s="17"/>
      <c r="U186" t="str">
        <f>IF(COUNTA(Table26[[#This Row],[Employee Name]:[13. Skin is intact without open wounds or rashes]])=0,"",COUNTIF(Table26[[#This Row],[1. Checks that sink areas are supplied with soap and paper towels]:[13. Skin is intact without open wounds or rashes]],"NO"))</f>
        <v/>
      </c>
    </row>
    <row r="187" spans="2:21">
      <c r="B187" s="17"/>
      <c r="C187" s="17"/>
      <c r="D187" s="17"/>
      <c r="E187" s="18"/>
      <c r="F187" s="44"/>
      <c r="G187" s="17"/>
      <c r="H187" s="17"/>
      <c r="I187" s="17"/>
      <c r="J187" s="17"/>
      <c r="K187" s="17"/>
      <c r="L187" s="17"/>
      <c r="M187" s="17"/>
      <c r="N187" s="17"/>
      <c r="O187" s="17"/>
      <c r="P187" s="17"/>
      <c r="Q187" s="17"/>
      <c r="R187" s="17"/>
      <c r="S187" s="17"/>
      <c r="T187" s="17"/>
      <c r="U187" t="str">
        <f>IF(COUNTA(Table26[[#This Row],[Employee Name]:[13. Skin is intact without open wounds or rashes]])=0,"",COUNTIF(Table26[[#This Row],[1. Checks that sink areas are supplied with soap and paper towels]:[13. Skin is intact without open wounds or rashes]],"NO"))</f>
        <v/>
      </c>
    </row>
    <row r="188" spans="2:21">
      <c r="B188" s="17"/>
      <c r="C188" s="17"/>
      <c r="D188" s="17"/>
      <c r="E188" s="18"/>
      <c r="F188" s="44"/>
      <c r="G188" s="17"/>
      <c r="H188" s="17"/>
      <c r="I188" s="17"/>
      <c r="J188" s="17"/>
      <c r="K188" s="17"/>
      <c r="L188" s="17"/>
      <c r="M188" s="17"/>
      <c r="N188" s="17"/>
      <c r="O188" s="17"/>
      <c r="P188" s="17"/>
      <c r="Q188" s="17"/>
      <c r="R188" s="17"/>
      <c r="S188" s="17"/>
      <c r="T188" s="17"/>
      <c r="U188" t="str">
        <f>IF(COUNTA(Table26[[#This Row],[Employee Name]:[13. Skin is intact without open wounds or rashes]])=0,"",COUNTIF(Table26[[#This Row],[1. Checks that sink areas are supplied with soap and paper towels]:[13. Skin is intact without open wounds or rashes]],"NO"))</f>
        <v/>
      </c>
    </row>
    <row r="189" spans="2:21">
      <c r="B189" s="17"/>
      <c r="C189" s="17"/>
      <c r="D189" s="17"/>
      <c r="E189" s="18"/>
      <c r="F189" s="44"/>
      <c r="G189" s="17"/>
      <c r="H189" s="17"/>
      <c r="I189" s="17"/>
      <c r="J189" s="17"/>
      <c r="K189" s="17"/>
      <c r="L189" s="17"/>
      <c r="M189" s="17"/>
      <c r="N189" s="17"/>
      <c r="O189" s="17"/>
      <c r="P189" s="17"/>
      <c r="Q189" s="17"/>
      <c r="R189" s="17"/>
      <c r="S189" s="17"/>
      <c r="T189" s="17"/>
      <c r="U189" t="str">
        <f>IF(COUNTA(Table26[[#This Row],[Employee Name]:[13. Skin is intact without open wounds or rashes]])=0,"",COUNTIF(Table26[[#This Row],[1. Checks that sink areas are supplied with soap and paper towels]:[13. Skin is intact without open wounds or rashes]],"NO"))</f>
        <v/>
      </c>
    </row>
    <row r="190" spans="2:21">
      <c r="B190" s="17"/>
      <c r="C190" s="17"/>
      <c r="D190" s="17"/>
      <c r="E190" s="18"/>
      <c r="F190" s="44"/>
      <c r="G190" s="17"/>
      <c r="H190" s="17"/>
      <c r="I190" s="17"/>
      <c r="J190" s="17"/>
      <c r="K190" s="17"/>
      <c r="L190" s="17"/>
      <c r="M190" s="17"/>
      <c r="N190" s="17"/>
      <c r="O190" s="17"/>
      <c r="P190" s="17"/>
      <c r="Q190" s="17"/>
      <c r="R190" s="17"/>
      <c r="S190" s="17"/>
      <c r="T190" s="17"/>
      <c r="U190" t="str">
        <f>IF(COUNTA(Table26[[#This Row],[Employee Name]:[13. Skin is intact without open wounds or rashes]])=0,"",COUNTIF(Table26[[#This Row],[1. Checks that sink areas are supplied with soap and paper towels]:[13. Skin is intact without open wounds or rashes]],"NO"))</f>
        <v/>
      </c>
    </row>
    <row r="191" spans="2:21">
      <c r="B191" s="17"/>
      <c r="C191" s="17"/>
      <c r="D191" s="17"/>
      <c r="E191" s="18"/>
      <c r="F191" s="44"/>
      <c r="G191" s="17"/>
      <c r="H191" s="17"/>
      <c r="I191" s="17"/>
      <c r="J191" s="17"/>
      <c r="K191" s="17"/>
      <c r="L191" s="17"/>
      <c r="M191" s="17"/>
      <c r="N191" s="17"/>
      <c r="O191" s="17"/>
      <c r="P191" s="17"/>
      <c r="Q191" s="17"/>
      <c r="R191" s="17"/>
      <c r="S191" s="17"/>
      <c r="T191" s="17"/>
      <c r="U191" t="str">
        <f>IF(COUNTA(Table26[[#This Row],[Employee Name]:[13. Skin is intact without open wounds or rashes]])=0,"",COUNTIF(Table26[[#This Row],[1. Checks that sink areas are supplied with soap and paper towels]:[13. Skin is intact without open wounds or rashes]],"NO"))</f>
        <v/>
      </c>
    </row>
    <row r="192" spans="2:21">
      <c r="B192" s="17"/>
      <c r="C192" s="17"/>
      <c r="D192" s="17"/>
      <c r="E192" s="18"/>
      <c r="F192" s="44"/>
      <c r="G192" s="17"/>
      <c r="H192" s="17"/>
      <c r="I192" s="17"/>
      <c r="J192" s="17"/>
      <c r="K192" s="17"/>
      <c r="L192" s="17"/>
      <c r="M192" s="17"/>
      <c r="N192" s="17"/>
      <c r="O192" s="17"/>
      <c r="P192" s="17"/>
      <c r="Q192" s="17"/>
      <c r="R192" s="17"/>
      <c r="S192" s="17"/>
      <c r="T192" s="17"/>
      <c r="U192" t="str">
        <f>IF(COUNTA(Table26[[#This Row],[Employee Name]:[13. Skin is intact without open wounds or rashes]])=0,"",COUNTIF(Table26[[#This Row],[1. Checks that sink areas are supplied with soap and paper towels]:[13. Skin is intact without open wounds or rashes]],"NO"))</f>
        <v/>
      </c>
    </row>
    <row r="193" spans="2:21">
      <c r="B193" s="17"/>
      <c r="C193" s="17"/>
      <c r="D193" s="17"/>
      <c r="E193" s="18"/>
      <c r="F193" s="44"/>
      <c r="G193" s="17"/>
      <c r="H193" s="17"/>
      <c r="I193" s="17"/>
      <c r="J193" s="17"/>
      <c r="K193" s="17"/>
      <c r="L193" s="17"/>
      <c r="M193" s="17"/>
      <c r="N193" s="17"/>
      <c r="O193" s="17"/>
      <c r="P193" s="17"/>
      <c r="Q193" s="17"/>
      <c r="R193" s="17"/>
      <c r="S193" s="17"/>
      <c r="T193" s="17"/>
      <c r="U193" t="str">
        <f>IF(COUNTA(Table26[[#This Row],[Employee Name]:[13. Skin is intact without open wounds or rashes]])=0,"",COUNTIF(Table26[[#This Row],[1. Checks that sink areas are supplied with soap and paper towels]:[13. Skin is intact without open wounds or rashes]],"NO"))</f>
        <v/>
      </c>
    </row>
    <row r="194" spans="2:21">
      <c r="B194" s="17"/>
      <c r="C194" s="17"/>
      <c r="D194" s="17"/>
      <c r="E194" s="18"/>
      <c r="F194" s="44"/>
      <c r="G194" s="17"/>
      <c r="H194" s="17"/>
      <c r="I194" s="17"/>
      <c r="J194" s="17"/>
      <c r="K194" s="17"/>
      <c r="L194" s="17"/>
      <c r="M194" s="17"/>
      <c r="N194" s="17"/>
      <c r="O194" s="17"/>
      <c r="P194" s="17"/>
      <c r="Q194" s="17"/>
      <c r="R194" s="17"/>
      <c r="S194" s="17"/>
      <c r="T194" s="17"/>
      <c r="U194" t="str">
        <f>IF(COUNTA(Table26[[#This Row],[Employee Name]:[13. Skin is intact without open wounds or rashes]])=0,"",COUNTIF(Table26[[#This Row],[1. Checks that sink areas are supplied with soap and paper towels]:[13. Skin is intact without open wounds or rashes]],"NO"))</f>
        <v/>
      </c>
    </row>
    <row r="195" spans="2:21">
      <c r="B195" s="17"/>
      <c r="C195" s="17"/>
      <c r="D195" s="17"/>
      <c r="E195" s="18"/>
      <c r="F195" s="44"/>
      <c r="G195" s="17"/>
      <c r="H195" s="17"/>
      <c r="I195" s="17"/>
      <c r="J195" s="17"/>
      <c r="K195" s="17"/>
      <c r="L195" s="17"/>
      <c r="M195" s="17"/>
      <c r="N195" s="17"/>
      <c r="O195" s="17"/>
      <c r="P195" s="17"/>
      <c r="Q195" s="17"/>
      <c r="R195" s="17"/>
      <c r="S195" s="17"/>
      <c r="T195" s="17"/>
      <c r="U195" t="str">
        <f>IF(COUNTA(Table26[[#This Row],[Employee Name]:[13. Skin is intact without open wounds or rashes]])=0,"",COUNTIF(Table26[[#This Row],[1. Checks that sink areas are supplied with soap and paper towels]:[13. Skin is intact without open wounds or rashes]],"NO"))</f>
        <v/>
      </c>
    </row>
    <row r="196" spans="2:21">
      <c r="B196" s="17"/>
      <c r="C196" s="17"/>
      <c r="D196" s="17"/>
      <c r="E196" s="18"/>
      <c r="F196" s="44"/>
      <c r="G196" s="17"/>
      <c r="H196" s="17"/>
      <c r="I196" s="17"/>
      <c r="J196" s="17"/>
      <c r="K196" s="17"/>
      <c r="L196" s="17"/>
      <c r="M196" s="17"/>
      <c r="N196" s="17"/>
      <c r="O196" s="17"/>
      <c r="P196" s="17"/>
      <c r="Q196" s="17"/>
      <c r="R196" s="17"/>
      <c r="S196" s="17"/>
      <c r="T196" s="17"/>
      <c r="U196" t="str">
        <f>IF(COUNTA(Table26[[#This Row],[Employee Name]:[13. Skin is intact without open wounds or rashes]])=0,"",COUNTIF(Table26[[#This Row],[1. Checks that sink areas are supplied with soap and paper towels]:[13. Skin is intact without open wounds or rashes]],"NO"))</f>
        <v/>
      </c>
    </row>
    <row r="197" spans="2:21">
      <c r="B197" s="17"/>
      <c r="C197" s="17"/>
      <c r="D197" s="17"/>
      <c r="E197" s="18"/>
      <c r="F197" s="44"/>
      <c r="G197" s="17"/>
      <c r="H197" s="17"/>
      <c r="I197" s="17"/>
      <c r="J197" s="17"/>
      <c r="K197" s="17"/>
      <c r="L197" s="17"/>
      <c r="M197" s="17"/>
      <c r="N197" s="17"/>
      <c r="O197" s="17"/>
      <c r="P197" s="17"/>
      <c r="Q197" s="17"/>
      <c r="R197" s="17"/>
      <c r="S197" s="17"/>
      <c r="T197" s="17"/>
      <c r="U197" t="str">
        <f>IF(COUNTA(Table26[[#This Row],[Employee Name]:[13. Skin is intact without open wounds or rashes]])=0,"",COUNTIF(Table26[[#This Row],[1. Checks that sink areas are supplied with soap and paper towels]:[13. Skin is intact without open wounds or rashes]],"NO"))</f>
        <v/>
      </c>
    </row>
    <row r="198" spans="2:21">
      <c r="B198" s="17"/>
      <c r="C198" s="17"/>
      <c r="D198" s="17"/>
      <c r="E198" s="18"/>
      <c r="F198" s="44"/>
      <c r="G198" s="17"/>
      <c r="H198" s="17"/>
      <c r="I198" s="17"/>
      <c r="J198" s="17"/>
      <c r="K198" s="17"/>
      <c r="L198" s="17"/>
      <c r="M198" s="17"/>
      <c r="N198" s="17"/>
      <c r="O198" s="17"/>
      <c r="P198" s="17"/>
      <c r="Q198" s="17"/>
      <c r="R198" s="17"/>
      <c r="S198" s="17"/>
      <c r="T198" s="17"/>
      <c r="U198" t="str">
        <f>IF(COUNTA(Table26[[#This Row],[Employee Name]:[13. Skin is intact without open wounds or rashes]])=0,"",COUNTIF(Table26[[#This Row],[1. Checks that sink areas are supplied with soap and paper towels]:[13. Skin is intact without open wounds or rashes]],"NO"))</f>
        <v/>
      </c>
    </row>
    <row r="199" spans="2:21">
      <c r="B199" s="17"/>
      <c r="C199" s="17"/>
      <c r="D199" s="17"/>
      <c r="E199" s="18"/>
      <c r="F199" s="44"/>
      <c r="G199" s="17"/>
      <c r="H199" s="17"/>
      <c r="I199" s="17"/>
      <c r="J199" s="17"/>
      <c r="K199" s="17"/>
      <c r="L199" s="17"/>
      <c r="M199" s="17"/>
      <c r="N199" s="17"/>
      <c r="O199" s="17"/>
      <c r="P199" s="17"/>
      <c r="Q199" s="17"/>
      <c r="R199" s="17"/>
      <c r="S199" s="17"/>
      <c r="T199" s="17"/>
      <c r="U199" t="str">
        <f>IF(COUNTA(Table26[[#This Row],[Employee Name]:[13. Skin is intact without open wounds or rashes]])=0,"",COUNTIF(Table26[[#This Row],[1. Checks that sink areas are supplied with soap and paper towels]:[13. Skin is intact without open wounds or rashes]],"NO"))</f>
        <v/>
      </c>
    </row>
    <row r="200" spans="2:21">
      <c r="B200" s="17"/>
      <c r="C200" s="17"/>
      <c r="D200" s="17"/>
      <c r="E200" s="18"/>
      <c r="F200" s="44"/>
      <c r="G200" s="17"/>
      <c r="H200" s="17"/>
      <c r="I200" s="17"/>
      <c r="J200" s="17"/>
      <c r="K200" s="17"/>
      <c r="L200" s="17"/>
      <c r="M200" s="17"/>
      <c r="N200" s="17"/>
      <c r="O200" s="17"/>
      <c r="P200" s="17"/>
      <c r="Q200" s="17"/>
      <c r="R200" s="17"/>
      <c r="S200" s="17"/>
      <c r="T200" s="17"/>
      <c r="U200" t="str">
        <f>IF(COUNTA(Table26[[#This Row],[Employee Name]:[13. Skin is intact without open wounds or rashes]])=0,"",COUNTIF(Table26[[#This Row],[1. Checks that sink areas are supplied with soap and paper towels]:[13. Skin is intact without open wounds or rashes]],"NO"))</f>
        <v/>
      </c>
    </row>
    <row r="201" spans="2:21">
      <c r="B201" s="17"/>
      <c r="C201" s="17"/>
      <c r="D201" s="17"/>
      <c r="E201" s="18"/>
      <c r="F201" s="44"/>
      <c r="G201" s="17"/>
      <c r="H201" s="17"/>
      <c r="I201" s="17"/>
      <c r="J201" s="17"/>
      <c r="K201" s="17"/>
      <c r="L201" s="17"/>
      <c r="M201" s="17"/>
      <c r="N201" s="17"/>
      <c r="O201" s="17"/>
      <c r="P201" s="17"/>
      <c r="Q201" s="17"/>
      <c r="R201" s="17"/>
      <c r="S201" s="17"/>
      <c r="T201" s="17"/>
      <c r="U201" t="str">
        <f>IF(COUNTA(Table26[[#This Row],[Employee Name]:[13. Skin is intact without open wounds or rashes]])=0,"",COUNTIF(Table26[[#This Row],[1. Checks that sink areas are supplied with soap and paper towels]:[13. Skin is intact without open wounds or rashes]],"NO"))</f>
        <v/>
      </c>
    </row>
    <row r="202" spans="2:21">
      <c r="B202" s="17"/>
      <c r="C202" s="17"/>
      <c r="D202" s="17"/>
      <c r="E202" s="18"/>
      <c r="F202" s="44"/>
      <c r="G202" s="17"/>
      <c r="H202" s="17"/>
      <c r="I202" s="17"/>
      <c r="J202" s="17"/>
      <c r="K202" s="17"/>
      <c r="L202" s="17"/>
      <c r="M202" s="17"/>
      <c r="N202" s="17"/>
      <c r="O202" s="17"/>
      <c r="P202" s="17"/>
      <c r="Q202" s="17"/>
      <c r="R202" s="17"/>
      <c r="S202" s="17"/>
      <c r="T202" s="17"/>
      <c r="U202" t="str">
        <f>IF(COUNTA(Table26[[#This Row],[Employee Name]:[13. Skin is intact without open wounds or rashes]])=0,"",COUNTIF(Table26[[#This Row],[1. Checks that sink areas are supplied with soap and paper towels]:[13. Skin is intact without open wounds or rashes]],"NO"))</f>
        <v/>
      </c>
    </row>
    <row r="203" spans="2:21">
      <c r="B203" s="17"/>
      <c r="C203" s="17"/>
      <c r="D203" s="17"/>
      <c r="E203" s="18"/>
      <c r="F203" s="44"/>
      <c r="G203" s="17"/>
      <c r="H203" s="17"/>
      <c r="I203" s="17"/>
      <c r="J203" s="17"/>
      <c r="K203" s="17"/>
      <c r="L203" s="17"/>
      <c r="M203" s="17"/>
      <c r="N203" s="17"/>
      <c r="O203" s="17"/>
      <c r="P203" s="17"/>
      <c r="Q203" s="17"/>
      <c r="R203" s="17"/>
      <c r="S203" s="17"/>
      <c r="T203" s="17"/>
      <c r="U203" t="str">
        <f>IF(COUNTA(Table26[[#This Row],[Employee Name]:[13. Skin is intact without open wounds or rashes]])=0,"",COUNTIF(Table26[[#This Row],[1. Checks that sink areas are supplied with soap and paper towels]:[13. Skin is intact without open wounds or rashes]],"NO"))</f>
        <v/>
      </c>
    </row>
    <row r="204" spans="2:21">
      <c r="B204" s="17"/>
      <c r="C204" s="17"/>
      <c r="D204" s="17"/>
      <c r="E204" s="18"/>
      <c r="F204" s="44"/>
      <c r="G204" s="17"/>
      <c r="H204" s="17"/>
      <c r="I204" s="17"/>
      <c r="J204" s="17"/>
      <c r="K204" s="17"/>
      <c r="L204" s="17"/>
      <c r="M204" s="17"/>
      <c r="N204" s="17"/>
      <c r="O204" s="17"/>
      <c r="P204" s="17"/>
      <c r="Q204" s="17"/>
      <c r="R204" s="17"/>
      <c r="S204" s="17"/>
      <c r="T204" s="17"/>
      <c r="U204" t="str">
        <f>IF(COUNTA(Table26[[#This Row],[Employee Name]:[13. Skin is intact without open wounds or rashes]])=0,"",COUNTIF(Table26[[#This Row],[1. Checks that sink areas are supplied with soap and paper towels]:[13. Skin is intact without open wounds or rashes]],"NO"))</f>
        <v/>
      </c>
    </row>
    <row r="205" spans="2:21">
      <c r="B205" s="17"/>
      <c r="C205" s="17"/>
      <c r="D205" s="17"/>
      <c r="E205" s="18"/>
      <c r="F205" s="44"/>
      <c r="G205" s="17"/>
      <c r="H205" s="17"/>
      <c r="I205" s="17"/>
      <c r="J205" s="17"/>
      <c r="K205" s="17"/>
      <c r="L205" s="17"/>
      <c r="M205" s="17"/>
      <c r="N205" s="17"/>
      <c r="O205" s="17"/>
      <c r="P205" s="17"/>
      <c r="Q205" s="17"/>
      <c r="R205" s="17"/>
      <c r="S205" s="17"/>
      <c r="T205" s="17"/>
      <c r="U205" t="str">
        <f>IF(COUNTA(Table26[[#This Row],[Employee Name]:[13. Skin is intact without open wounds or rashes]])=0,"",COUNTIF(Table26[[#This Row],[1. Checks that sink areas are supplied with soap and paper towels]:[13. Skin is intact without open wounds or rashes]],"NO"))</f>
        <v/>
      </c>
    </row>
    <row r="206" spans="2:21">
      <c r="B206" s="17"/>
      <c r="C206" s="17"/>
      <c r="D206" s="17"/>
      <c r="E206" s="18"/>
      <c r="F206" s="44"/>
      <c r="G206" s="17"/>
      <c r="H206" s="17"/>
      <c r="I206" s="17"/>
      <c r="J206" s="17"/>
      <c r="K206" s="17"/>
      <c r="L206" s="17"/>
      <c r="M206" s="17"/>
      <c r="N206" s="17"/>
      <c r="O206" s="17"/>
      <c r="P206" s="17"/>
      <c r="Q206" s="17"/>
      <c r="R206" s="17"/>
      <c r="S206" s="17"/>
      <c r="T206" s="17"/>
      <c r="U206" t="str">
        <f>IF(COUNTA(Table26[[#This Row],[Employee Name]:[13. Skin is intact without open wounds or rashes]])=0,"",COUNTIF(Table26[[#This Row],[1. Checks that sink areas are supplied with soap and paper towels]:[13. Skin is intact without open wounds or rashes]],"NO"))</f>
        <v/>
      </c>
    </row>
    <row r="207" spans="2:21">
      <c r="B207" s="17"/>
      <c r="C207" s="17"/>
      <c r="D207" s="17"/>
      <c r="E207" s="18"/>
      <c r="F207" s="44"/>
      <c r="G207" s="17"/>
      <c r="H207" s="17"/>
      <c r="I207" s="17"/>
      <c r="J207" s="17"/>
      <c r="K207" s="17"/>
      <c r="L207" s="17"/>
      <c r="M207" s="17"/>
      <c r="N207" s="17"/>
      <c r="O207" s="17"/>
      <c r="P207" s="17"/>
      <c r="Q207" s="17"/>
      <c r="R207" s="17"/>
      <c r="S207" s="17"/>
      <c r="T207" s="17"/>
      <c r="U207" t="str">
        <f>IF(COUNTA(Table26[[#This Row],[Employee Name]:[13. Skin is intact without open wounds or rashes]])=0,"",COUNTIF(Table26[[#This Row],[1. Checks that sink areas are supplied with soap and paper towels]:[13. Skin is intact without open wounds or rashes]],"NO"))</f>
        <v/>
      </c>
    </row>
    <row r="208" spans="2:21">
      <c r="B208" s="17"/>
      <c r="C208" s="17"/>
      <c r="D208" s="17"/>
      <c r="E208" s="18"/>
      <c r="F208" s="44"/>
      <c r="G208" s="17"/>
      <c r="H208" s="17"/>
      <c r="I208" s="17"/>
      <c r="J208" s="17"/>
      <c r="K208" s="17"/>
      <c r="L208" s="17"/>
      <c r="M208" s="17"/>
      <c r="N208" s="17"/>
      <c r="O208" s="17"/>
      <c r="P208" s="17"/>
      <c r="Q208" s="17"/>
      <c r="R208" s="17"/>
      <c r="S208" s="17"/>
      <c r="T208" s="17"/>
      <c r="U208" t="str">
        <f>IF(COUNTA(Table26[[#This Row],[Employee Name]:[13. Skin is intact without open wounds or rashes]])=0,"",COUNTIF(Table26[[#This Row],[1. Checks that sink areas are supplied with soap and paper towels]:[13. Skin is intact without open wounds or rashes]],"NO"))</f>
        <v/>
      </c>
    </row>
    <row r="209" spans="2:21">
      <c r="B209" s="17"/>
      <c r="C209" s="17"/>
      <c r="D209" s="17"/>
      <c r="E209" s="18"/>
      <c r="F209" s="44"/>
      <c r="G209" s="17"/>
      <c r="H209" s="17"/>
      <c r="I209" s="17"/>
      <c r="J209" s="17"/>
      <c r="K209" s="17"/>
      <c r="L209" s="17"/>
      <c r="M209" s="17"/>
      <c r="N209" s="17"/>
      <c r="O209" s="17"/>
      <c r="P209" s="17"/>
      <c r="Q209" s="17"/>
      <c r="R209" s="17"/>
      <c r="S209" s="17"/>
      <c r="T209" s="17"/>
      <c r="U209" t="str">
        <f>IF(COUNTA(Table26[[#This Row],[Employee Name]:[13. Skin is intact without open wounds or rashes]])=0,"",COUNTIF(Table26[[#This Row],[1. Checks that sink areas are supplied with soap and paper towels]:[13. Skin is intact without open wounds or rashes]],"NO"))</f>
        <v/>
      </c>
    </row>
    <row r="210" spans="2:21">
      <c r="B210" s="17"/>
      <c r="C210" s="17"/>
      <c r="D210" s="17"/>
      <c r="E210" s="18"/>
      <c r="F210" s="44"/>
      <c r="G210" s="17"/>
      <c r="H210" s="17"/>
      <c r="I210" s="17"/>
      <c r="J210" s="17"/>
      <c r="K210" s="17"/>
      <c r="L210" s="17"/>
      <c r="M210" s="17"/>
      <c r="N210" s="17"/>
      <c r="O210" s="17"/>
      <c r="P210" s="17"/>
      <c r="Q210" s="17"/>
      <c r="R210" s="17"/>
      <c r="S210" s="17"/>
      <c r="T210" s="17"/>
      <c r="U210" t="str">
        <f>IF(COUNTA(Table26[[#This Row],[Employee Name]:[13. Skin is intact without open wounds or rashes]])=0,"",COUNTIF(Table26[[#This Row],[1. Checks that sink areas are supplied with soap and paper towels]:[13. Skin is intact without open wounds or rashes]],"NO"))</f>
        <v/>
      </c>
    </row>
    <row r="211" spans="2:21">
      <c r="B211" s="17"/>
      <c r="C211" s="17"/>
      <c r="D211" s="17"/>
      <c r="E211" s="18"/>
      <c r="F211" s="44"/>
      <c r="G211" s="17"/>
      <c r="H211" s="17"/>
      <c r="I211" s="17"/>
      <c r="J211" s="17"/>
      <c r="K211" s="17"/>
      <c r="L211" s="17"/>
      <c r="M211" s="17"/>
      <c r="N211" s="17"/>
      <c r="O211" s="17"/>
      <c r="P211" s="17"/>
      <c r="Q211" s="17"/>
      <c r="R211" s="17"/>
      <c r="S211" s="17"/>
      <c r="T211" s="17"/>
      <c r="U211" t="str">
        <f>IF(COUNTA(Table26[[#This Row],[Employee Name]:[13. Skin is intact without open wounds or rashes]])=0,"",COUNTIF(Table26[[#This Row],[1. Checks that sink areas are supplied with soap and paper towels]:[13. Skin is intact without open wounds or rashes]],"NO"))</f>
        <v/>
      </c>
    </row>
    <row r="212" spans="2:21">
      <c r="B212" s="17"/>
      <c r="C212" s="17"/>
      <c r="D212" s="17"/>
      <c r="E212" s="18"/>
      <c r="F212" s="44"/>
      <c r="G212" s="17"/>
      <c r="H212" s="17"/>
      <c r="I212" s="17"/>
      <c r="J212" s="17"/>
      <c r="K212" s="17"/>
      <c r="L212" s="17"/>
      <c r="M212" s="17"/>
      <c r="N212" s="17"/>
      <c r="O212" s="17"/>
      <c r="P212" s="17"/>
      <c r="Q212" s="17"/>
      <c r="R212" s="17"/>
      <c r="S212" s="17"/>
      <c r="T212" s="17"/>
      <c r="U212" t="str">
        <f>IF(COUNTA(Table26[[#This Row],[Employee Name]:[13. Skin is intact without open wounds or rashes]])=0,"",COUNTIF(Table26[[#This Row],[1. Checks that sink areas are supplied with soap and paper towels]:[13. Skin is intact without open wounds or rashes]],"NO"))</f>
        <v/>
      </c>
    </row>
    <row r="213" spans="2:21">
      <c r="B213" s="17"/>
      <c r="C213" s="17"/>
      <c r="D213" s="17"/>
      <c r="E213" s="18"/>
      <c r="F213" s="44"/>
      <c r="G213" s="17"/>
      <c r="H213" s="17"/>
      <c r="I213" s="17"/>
      <c r="J213" s="17"/>
      <c r="K213" s="17"/>
      <c r="L213" s="17"/>
      <c r="M213" s="17"/>
      <c r="N213" s="17"/>
      <c r="O213" s="17"/>
      <c r="P213" s="17"/>
      <c r="Q213" s="17"/>
      <c r="R213" s="17"/>
      <c r="S213" s="17"/>
      <c r="T213" s="17"/>
      <c r="U213" t="str">
        <f>IF(COUNTA(Table26[[#This Row],[Employee Name]:[13. Skin is intact without open wounds or rashes]])=0,"",COUNTIF(Table26[[#This Row],[1. Checks that sink areas are supplied with soap and paper towels]:[13. Skin is intact without open wounds or rashes]],"NO"))</f>
        <v/>
      </c>
    </row>
    <row r="214" spans="2:21">
      <c r="B214" s="17"/>
      <c r="C214" s="17"/>
      <c r="D214" s="17"/>
      <c r="E214" s="18"/>
      <c r="F214" s="44"/>
      <c r="G214" s="17"/>
      <c r="H214" s="17"/>
      <c r="I214" s="17"/>
      <c r="J214" s="17"/>
      <c r="K214" s="17"/>
      <c r="L214" s="17"/>
      <c r="M214" s="17"/>
      <c r="N214" s="17"/>
      <c r="O214" s="17"/>
      <c r="P214" s="17"/>
      <c r="Q214" s="17"/>
      <c r="R214" s="17"/>
      <c r="S214" s="17"/>
      <c r="T214" s="17"/>
      <c r="U214" t="str">
        <f>IF(COUNTA(Table26[[#This Row],[Employee Name]:[13. Skin is intact without open wounds or rashes]])=0,"",COUNTIF(Table26[[#This Row],[1. Checks that sink areas are supplied with soap and paper towels]:[13. Skin is intact without open wounds or rashes]],"NO"))</f>
        <v/>
      </c>
    </row>
    <row r="215" spans="2:21">
      <c r="B215" s="17"/>
      <c r="C215" s="17"/>
      <c r="D215" s="17"/>
      <c r="E215" s="18"/>
      <c r="F215" s="44"/>
      <c r="G215" s="17"/>
      <c r="H215" s="17"/>
      <c r="I215" s="17"/>
      <c r="J215" s="17"/>
      <c r="K215" s="17"/>
      <c r="L215" s="17"/>
      <c r="M215" s="17"/>
      <c r="N215" s="17"/>
      <c r="O215" s="17"/>
      <c r="P215" s="17"/>
      <c r="Q215" s="17"/>
      <c r="R215" s="17"/>
      <c r="S215" s="17"/>
      <c r="T215" s="17"/>
      <c r="U215" t="str">
        <f>IF(COUNTA(Table26[[#This Row],[Employee Name]:[13. Skin is intact without open wounds or rashes]])=0,"",COUNTIF(Table26[[#This Row],[1. Checks that sink areas are supplied with soap and paper towels]:[13. Skin is intact without open wounds or rashes]],"NO"))</f>
        <v/>
      </c>
    </row>
    <row r="216" spans="2:21">
      <c r="B216" s="17"/>
      <c r="C216" s="17"/>
      <c r="D216" s="17"/>
      <c r="E216" s="18"/>
      <c r="F216" s="44"/>
      <c r="G216" s="17"/>
      <c r="H216" s="17"/>
      <c r="I216" s="17"/>
      <c r="J216" s="17"/>
      <c r="K216" s="17"/>
      <c r="L216" s="17"/>
      <c r="M216" s="17"/>
      <c r="N216" s="17"/>
      <c r="O216" s="17"/>
      <c r="P216" s="17"/>
      <c r="Q216" s="17"/>
      <c r="R216" s="17"/>
      <c r="S216" s="17"/>
      <c r="T216" s="17"/>
      <c r="U216" t="str">
        <f>IF(COUNTA(Table26[[#This Row],[Employee Name]:[13. Skin is intact without open wounds or rashes]])=0,"",COUNTIF(Table26[[#This Row],[1. Checks that sink areas are supplied with soap and paper towels]:[13. Skin is intact without open wounds or rashes]],"NO"))</f>
        <v/>
      </c>
    </row>
    <row r="217" spans="2:21">
      <c r="B217" s="17"/>
      <c r="C217" s="17"/>
      <c r="D217" s="17"/>
      <c r="E217" s="18"/>
      <c r="F217" s="44"/>
      <c r="G217" s="17"/>
      <c r="H217" s="17"/>
      <c r="I217" s="17"/>
      <c r="J217" s="17"/>
      <c r="K217" s="17"/>
      <c r="L217" s="17"/>
      <c r="M217" s="17"/>
      <c r="N217" s="17"/>
      <c r="O217" s="17"/>
      <c r="P217" s="17"/>
      <c r="Q217" s="17"/>
      <c r="R217" s="17"/>
      <c r="S217" s="17"/>
      <c r="T217" s="17"/>
      <c r="U217" t="str">
        <f>IF(COUNTA(Table26[[#This Row],[Employee Name]:[13. Skin is intact without open wounds or rashes]])=0,"",COUNTIF(Table26[[#This Row],[1. Checks that sink areas are supplied with soap and paper towels]:[13. Skin is intact without open wounds or rashes]],"NO"))</f>
        <v/>
      </c>
    </row>
    <row r="218" spans="2:21">
      <c r="B218" s="17"/>
      <c r="C218" s="17"/>
      <c r="D218" s="17"/>
      <c r="E218" s="18"/>
      <c r="F218" s="44"/>
      <c r="G218" s="17"/>
      <c r="H218" s="17"/>
      <c r="I218" s="17"/>
      <c r="J218" s="17"/>
      <c r="K218" s="17"/>
      <c r="L218" s="17"/>
      <c r="M218" s="17"/>
      <c r="N218" s="17"/>
      <c r="O218" s="17"/>
      <c r="P218" s="17"/>
      <c r="Q218" s="17"/>
      <c r="R218" s="17"/>
      <c r="S218" s="17"/>
      <c r="T218" s="17"/>
      <c r="U218" t="str">
        <f>IF(COUNTA(Table26[[#This Row],[Employee Name]:[13. Skin is intact without open wounds or rashes]])=0,"",COUNTIF(Table26[[#This Row],[1. Checks that sink areas are supplied with soap and paper towels]:[13. Skin is intact without open wounds or rashes]],"NO"))</f>
        <v/>
      </c>
    </row>
    <row r="219" spans="2:21">
      <c r="B219" s="17"/>
      <c r="C219" s="17"/>
      <c r="D219" s="17"/>
      <c r="E219" s="18"/>
      <c r="F219" s="44"/>
      <c r="G219" s="17"/>
      <c r="H219" s="17"/>
      <c r="I219" s="17"/>
      <c r="J219" s="17"/>
      <c r="K219" s="17"/>
      <c r="L219" s="17"/>
      <c r="M219" s="17"/>
      <c r="N219" s="17"/>
      <c r="O219" s="17"/>
      <c r="P219" s="17"/>
      <c r="Q219" s="17"/>
      <c r="R219" s="17"/>
      <c r="S219" s="17"/>
      <c r="T219" s="17"/>
      <c r="U219" t="str">
        <f>IF(COUNTA(Table26[[#This Row],[Employee Name]:[13. Skin is intact without open wounds or rashes]])=0,"",COUNTIF(Table26[[#This Row],[1. Checks that sink areas are supplied with soap and paper towels]:[13. Skin is intact without open wounds or rashes]],"NO"))</f>
        <v/>
      </c>
    </row>
    <row r="220" spans="2:21">
      <c r="B220" s="17"/>
      <c r="C220" s="17"/>
      <c r="D220" s="17"/>
      <c r="E220" s="18"/>
      <c r="F220" s="44"/>
      <c r="G220" s="17"/>
      <c r="H220" s="17"/>
      <c r="I220" s="17"/>
      <c r="J220" s="17"/>
      <c r="K220" s="17"/>
      <c r="L220" s="17"/>
      <c r="M220" s="17"/>
      <c r="N220" s="17"/>
      <c r="O220" s="17"/>
      <c r="P220" s="17"/>
      <c r="Q220" s="17"/>
      <c r="R220" s="17"/>
      <c r="S220" s="17"/>
      <c r="T220" s="17"/>
      <c r="U220" t="str">
        <f>IF(COUNTA(Table26[[#This Row],[Employee Name]:[13. Skin is intact without open wounds or rashes]])=0,"",COUNTIF(Table26[[#This Row],[1. Checks that sink areas are supplied with soap and paper towels]:[13. Skin is intact without open wounds or rashes]],"NO"))</f>
        <v/>
      </c>
    </row>
    <row r="221" spans="2:21">
      <c r="B221" s="17"/>
      <c r="C221" s="17"/>
      <c r="D221" s="17"/>
      <c r="E221" s="18"/>
      <c r="F221" s="44"/>
      <c r="G221" s="17"/>
      <c r="H221" s="17"/>
      <c r="I221" s="17"/>
      <c r="J221" s="17"/>
      <c r="K221" s="17"/>
      <c r="L221" s="17"/>
      <c r="M221" s="17"/>
      <c r="N221" s="17"/>
      <c r="O221" s="17"/>
      <c r="P221" s="17"/>
      <c r="Q221" s="17"/>
      <c r="R221" s="17"/>
      <c r="S221" s="17"/>
      <c r="T221" s="17"/>
      <c r="U221" t="str">
        <f>IF(COUNTA(Table26[[#This Row],[Employee Name]:[13. Skin is intact without open wounds or rashes]])=0,"",COUNTIF(Table26[[#This Row],[1. Checks that sink areas are supplied with soap and paper towels]:[13. Skin is intact without open wounds or rashes]],"NO"))</f>
        <v/>
      </c>
    </row>
    <row r="222" spans="2:21">
      <c r="B222" s="17"/>
      <c r="C222" s="17"/>
      <c r="D222" s="17"/>
      <c r="E222" s="18"/>
      <c r="F222" s="44"/>
      <c r="G222" s="17"/>
      <c r="H222" s="17"/>
      <c r="I222" s="17"/>
      <c r="J222" s="17"/>
      <c r="K222" s="17"/>
      <c r="L222" s="17"/>
      <c r="M222" s="17"/>
      <c r="N222" s="17"/>
      <c r="O222" s="17"/>
      <c r="P222" s="17"/>
      <c r="Q222" s="17"/>
      <c r="R222" s="17"/>
      <c r="S222" s="17"/>
      <c r="T222" s="17"/>
      <c r="U222" t="str">
        <f>IF(COUNTA(Table26[[#This Row],[Employee Name]:[13. Skin is intact without open wounds or rashes]])=0,"",COUNTIF(Table26[[#This Row],[1. Checks that sink areas are supplied with soap and paper towels]:[13. Skin is intact without open wounds or rashes]],"NO"))</f>
        <v/>
      </c>
    </row>
    <row r="223" spans="2:21">
      <c r="B223" s="17"/>
      <c r="C223" s="17"/>
      <c r="D223" s="17"/>
      <c r="E223" s="18"/>
      <c r="F223" s="44"/>
      <c r="G223" s="17"/>
      <c r="H223" s="17"/>
      <c r="I223" s="17"/>
      <c r="J223" s="17"/>
      <c r="K223" s="17"/>
      <c r="L223" s="17"/>
      <c r="M223" s="17"/>
      <c r="N223" s="17"/>
      <c r="O223" s="17"/>
      <c r="P223" s="17"/>
      <c r="Q223" s="17"/>
      <c r="R223" s="17"/>
      <c r="S223" s="17"/>
      <c r="T223" s="17"/>
      <c r="U223" t="str">
        <f>IF(COUNTA(Table26[[#This Row],[Employee Name]:[13. Skin is intact without open wounds or rashes]])=0,"",COUNTIF(Table26[[#This Row],[1. Checks that sink areas are supplied with soap and paper towels]:[13. Skin is intact without open wounds or rashes]],"NO"))</f>
        <v/>
      </c>
    </row>
    <row r="224" spans="2:21">
      <c r="B224" s="17"/>
      <c r="C224" s="17"/>
      <c r="D224" s="17"/>
      <c r="E224" s="18"/>
      <c r="F224" s="44"/>
      <c r="G224" s="17"/>
      <c r="H224" s="17"/>
      <c r="I224" s="17"/>
      <c r="J224" s="17"/>
      <c r="K224" s="17"/>
      <c r="L224" s="17"/>
      <c r="M224" s="17"/>
      <c r="N224" s="17"/>
      <c r="O224" s="17"/>
      <c r="P224" s="17"/>
      <c r="Q224" s="17"/>
      <c r="R224" s="17"/>
      <c r="S224" s="17"/>
      <c r="T224" s="17"/>
      <c r="U224" t="str">
        <f>IF(COUNTA(Table26[[#This Row],[Employee Name]:[13. Skin is intact without open wounds or rashes]])=0,"",COUNTIF(Table26[[#This Row],[1. Checks that sink areas are supplied with soap and paper towels]:[13. Skin is intact without open wounds or rashes]],"NO"))</f>
        <v/>
      </c>
    </row>
    <row r="225" spans="2:21">
      <c r="B225" s="17"/>
      <c r="C225" s="17"/>
      <c r="D225" s="17"/>
      <c r="E225" s="18"/>
      <c r="F225" s="44"/>
      <c r="G225" s="17"/>
      <c r="H225" s="17"/>
      <c r="I225" s="17"/>
      <c r="J225" s="17"/>
      <c r="K225" s="17"/>
      <c r="L225" s="17"/>
      <c r="M225" s="17"/>
      <c r="N225" s="17"/>
      <c r="O225" s="17"/>
      <c r="P225" s="17"/>
      <c r="Q225" s="17"/>
      <c r="R225" s="17"/>
      <c r="S225" s="17"/>
      <c r="T225" s="17"/>
      <c r="U225" t="str">
        <f>IF(COUNTA(Table26[[#This Row],[Employee Name]:[13. Skin is intact without open wounds or rashes]])=0,"",COUNTIF(Table26[[#This Row],[1. Checks that sink areas are supplied with soap and paper towels]:[13. Skin is intact without open wounds or rashes]],"NO"))</f>
        <v/>
      </c>
    </row>
    <row r="226" spans="2:21">
      <c r="B226" s="17"/>
      <c r="C226" s="17"/>
      <c r="D226" s="17"/>
      <c r="E226" s="18"/>
      <c r="F226" s="44"/>
      <c r="G226" s="17"/>
      <c r="H226" s="17"/>
      <c r="I226" s="17"/>
      <c r="J226" s="17"/>
      <c r="K226" s="17"/>
      <c r="L226" s="17"/>
      <c r="M226" s="17"/>
      <c r="N226" s="17"/>
      <c r="O226" s="17"/>
      <c r="P226" s="17"/>
      <c r="Q226" s="17"/>
      <c r="R226" s="17"/>
      <c r="S226" s="17"/>
      <c r="T226" s="17"/>
      <c r="U226" t="str">
        <f>IF(COUNTA(Table26[[#This Row],[Employee Name]:[13. Skin is intact without open wounds or rashes]])=0,"",COUNTIF(Table26[[#This Row],[1. Checks that sink areas are supplied with soap and paper towels]:[13. Skin is intact without open wounds or rashes]],"NO"))</f>
        <v/>
      </c>
    </row>
    <row r="227" spans="2:21">
      <c r="B227" s="17"/>
      <c r="C227" s="17"/>
      <c r="D227" s="17"/>
      <c r="E227" s="18"/>
      <c r="F227" s="44"/>
      <c r="G227" s="17"/>
      <c r="H227" s="17"/>
      <c r="I227" s="17"/>
      <c r="J227" s="17"/>
      <c r="K227" s="17"/>
      <c r="L227" s="17"/>
      <c r="M227" s="17"/>
      <c r="N227" s="17"/>
      <c r="O227" s="17"/>
      <c r="P227" s="17"/>
      <c r="Q227" s="17"/>
      <c r="R227" s="17"/>
      <c r="S227" s="17"/>
      <c r="T227" s="17"/>
      <c r="U227" t="str">
        <f>IF(COUNTA(Table26[[#This Row],[Employee Name]:[13. Skin is intact without open wounds or rashes]])=0,"",COUNTIF(Table26[[#This Row],[1. Checks that sink areas are supplied with soap and paper towels]:[13. Skin is intact without open wounds or rashes]],"NO"))</f>
        <v/>
      </c>
    </row>
    <row r="228" spans="2:21">
      <c r="B228" s="17"/>
      <c r="C228" s="17"/>
      <c r="D228" s="17"/>
      <c r="E228" s="18"/>
      <c r="F228" s="44"/>
      <c r="G228" s="17"/>
      <c r="H228" s="17"/>
      <c r="I228" s="17"/>
      <c r="J228" s="17"/>
      <c r="K228" s="17"/>
      <c r="L228" s="17"/>
      <c r="M228" s="17"/>
      <c r="N228" s="17"/>
      <c r="O228" s="17"/>
      <c r="P228" s="17"/>
      <c r="Q228" s="17"/>
      <c r="R228" s="17"/>
      <c r="S228" s="17"/>
      <c r="T228" s="17"/>
      <c r="U228" t="str">
        <f>IF(COUNTA(Table26[[#This Row],[Employee Name]:[13. Skin is intact without open wounds or rashes]])=0,"",COUNTIF(Table26[[#This Row],[1. Checks that sink areas are supplied with soap and paper towels]:[13. Skin is intact without open wounds or rashes]],"NO"))</f>
        <v/>
      </c>
    </row>
    <row r="229" spans="2:21">
      <c r="B229" s="17"/>
      <c r="C229" s="17"/>
      <c r="D229" s="17"/>
      <c r="E229" s="18"/>
      <c r="F229" s="44"/>
      <c r="G229" s="17"/>
      <c r="H229" s="17"/>
      <c r="I229" s="17"/>
      <c r="J229" s="17"/>
      <c r="K229" s="17"/>
      <c r="L229" s="17"/>
      <c r="M229" s="17"/>
      <c r="N229" s="17"/>
      <c r="O229" s="17"/>
      <c r="P229" s="17"/>
      <c r="Q229" s="17"/>
      <c r="R229" s="17"/>
      <c r="S229" s="17"/>
      <c r="T229" s="17"/>
      <c r="U229" t="str">
        <f>IF(COUNTA(Table26[[#This Row],[Employee Name]:[13. Skin is intact without open wounds or rashes]])=0,"",COUNTIF(Table26[[#This Row],[1. Checks that sink areas are supplied with soap and paper towels]:[13. Skin is intact without open wounds or rashes]],"NO"))</f>
        <v/>
      </c>
    </row>
    <row r="230" spans="2:21">
      <c r="B230" s="17"/>
      <c r="C230" s="17"/>
      <c r="D230" s="17"/>
      <c r="E230" s="18"/>
      <c r="F230" s="44"/>
      <c r="G230" s="17"/>
      <c r="H230" s="17"/>
      <c r="I230" s="17"/>
      <c r="J230" s="17"/>
      <c r="K230" s="17"/>
      <c r="L230" s="17"/>
      <c r="M230" s="17"/>
      <c r="N230" s="17"/>
      <c r="O230" s="17"/>
      <c r="P230" s="17"/>
      <c r="Q230" s="17"/>
      <c r="R230" s="17"/>
      <c r="S230" s="17"/>
      <c r="T230" s="17"/>
      <c r="U230" t="str">
        <f>IF(COUNTA(Table26[[#This Row],[Employee Name]:[13. Skin is intact without open wounds or rashes]])=0,"",COUNTIF(Table26[[#This Row],[1. Checks that sink areas are supplied with soap and paper towels]:[13. Skin is intact without open wounds or rashes]],"NO"))</f>
        <v/>
      </c>
    </row>
    <row r="231" spans="2:21">
      <c r="B231" s="17"/>
      <c r="C231" s="17"/>
      <c r="D231" s="17"/>
      <c r="E231" s="18"/>
      <c r="F231" s="44"/>
      <c r="G231" s="17"/>
      <c r="H231" s="17"/>
      <c r="I231" s="17"/>
      <c r="J231" s="17"/>
      <c r="K231" s="17"/>
      <c r="L231" s="17"/>
      <c r="M231" s="17"/>
      <c r="N231" s="17"/>
      <c r="O231" s="17"/>
      <c r="P231" s="17"/>
      <c r="Q231" s="17"/>
      <c r="R231" s="17"/>
      <c r="S231" s="17"/>
      <c r="T231" s="17"/>
      <c r="U231" t="str">
        <f>IF(COUNTA(Table26[[#This Row],[Employee Name]:[13. Skin is intact without open wounds or rashes]])=0,"",COUNTIF(Table26[[#This Row],[1. Checks that sink areas are supplied with soap and paper towels]:[13. Skin is intact without open wounds or rashes]],"NO"))</f>
        <v/>
      </c>
    </row>
    <row r="232" spans="2:21">
      <c r="B232" s="17"/>
      <c r="C232" s="17"/>
      <c r="D232" s="17"/>
      <c r="E232" s="18"/>
      <c r="F232" s="44"/>
      <c r="G232" s="17"/>
      <c r="H232" s="17"/>
      <c r="I232" s="17"/>
      <c r="J232" s="17"/>
      <c r="K232" s="17"/>
      <c r="L232" s="17"/>
      <c r="M232" s="17"/>
      <c r="N232" s="17"/>
      <c r="O232" s="17"/>
      <c r="P232" s="17"/>
      <c r="Q232" s="17"/>
      <c r="R232" s="17"/>
      <c r="S232" s="17"/>
      <c r="T232" s="17"/>
      <c r="U232" t="str">
        <f>IF(COUNTA(Table26[[#This Row],[Employee Name]:[13. Skin is intact without open wounds or rashes]])=0,"",COUNTIF(Table26[[#This Row],[1. Checks that sink areas are supplied with soap and paper towels]:[13. Skin is intact without open wounds or rashes]],"NO"))</f>
        <v/>
      </c>
    </row>
    <row r="233" spans="2:21">
      <c r="B233" s="17"/>
      <c r="C233" s="17"/>
      <c r="D233" s="17"/>
      <c r="E233" s="18"/>
      <c r="F233" s="44"/>
      <c r="G233" s="17"/>
      <c r="H233" s="17"/>
      <c r="I233" s="17"/>
      <c r="J233" s="17"/>
      <c r="K233" s="17"/>
      <c r="L233" s="17"/>
      <c r="M233" s="17"/>
      <c r="N233" s="17"/>
      <c r="O233" s="17"/>
      <c r="P233" s="17"/>
      <c r="Q233" s="17"/>
      <c r="R233" s="17"/>
      <c r="S233" s="17"/>
      <c r="T233" s="17"/>
      <c r="U233" t="str">
        <f>IF(COUNTA(Table26[[#This Row],[Employee Name]:[13. Skin is intact without open wounds or rashes]])=0,"",COUNTIF(Table26[[#This Row],[1. Checks that sink areas are supplied with soap and paper towels]:[13. Skin is intact without open wounds or rashes]],"NO"))</f>
        <v/>
      </c>
    </row>
    <row r="234" spans="2:21">
      <c r="B234" s="17"/>
      <c r="C234" s="17"/>
      <c r="D234" s="17"/>
      <c r="E234" s="18"/>
      <c r="F234" s="44"/>
      <c r="G234" s="17"/>
      <c r="H234" s="17"/>
      <c r="I234" s="17"/>
      <c r="J234" s="17"/>
      <c r="K234" s="17"/>
      <c r="L234" s="17"/>
      <c r="M234" s="17"/>
      <c r="N234" s="17"/>
      <c r="O234" s="17"/>
      <c r="P234" s="17"/>
      <c r="Q234" s="17"/>
      <c r="R234" s="17"/>
      <c r="S234" s="17"/>
      <c r="T234" s="17"/>
      <c r="U234" t="str">
        <f>IF(COUNTA(Table26[[#This Row],[Employee Name]:[13. Skin is intact without open wounds or rashes]])=0,"",COUNTIF(Table26[[#This Row],[1. Checks that sink areas are supplied with soap and paper towels]:[13. Skin is intact without open wounds or rashes]],"NO"))</f>
        <v/>
      </c>
    </row>
    <row r="235" spans="2:21">
      <c r="B235" s="17"/>
      <c r="C235" s="17"/>
      <c r="D235" s="17"/>
      <c r="E235" s="18"/>
      <c r="F235" s="44"/>
      <c r="G235" s="17"/>
      <c r="H235" s="17"/>
      <c r="I235" s="17"/>
      <c r="J235" s="17"/>
      <c r="K235" s="17"/>
      <c r="L235" s="17"/>
      <c r="M235" s="17"/>
      <c r="N235" s="17"/>
      <c r="O235" s="17"/>
      <c r="P235" s="17"/>
      <c r="Q235" s="17"/>
      <c r="R235" s="17"/>
      <c r="S235" s="17"/>
      <c r="T235" s="17"/>
      <c r="U235" t="str">
        <f>IF(COUNTA(Table26[[#This Row],[Employee Name]:[13. Skin is intact without open wounds or rashes]])=0,"",COUNTIF(Table26[[#This Row],[1. Checks that sink areas are supplied with soap and paper towels]:[13. Skin is intact without open wounds or rashes]],"NO"))</f>
        <v/>
      </c>
    </row>
    <row r="236" spans="2:21">
      <c r="B236" s="17"/>
      <c r="C236" s="17"/>
      <c r="D236" s="17"/>
      <c r="E236" s="18"/>
      <c r="F236" s="44"/>
      <c r="G236" s="17"/>
      <c r="H236" s="17"/>
      <c r="I236" s="17"/>
      <c r="J236" s="17"/>
      <c r="K236" s="17"/>
      <c r="L236" s="17"/>
      <c r="M236" s="17"/>
      <c r="N236" s="17"/>
      <c r="O236" s="17"/>
      <c r="P236" s="17"/>
      <c r="Q236" s="17"/>
      <c r="R236" s="17"/>
      <c r="S236" s="17"/>
      <c r="T236" s="17"/>
      <c r="U236" t="str">
        <f>IF(COUNTA(Table26[[#This Row],[Employee Name]:[13. Skin is intact without open wounds or rashes]])=0,"",COUNTIF(Table26[[#This Row],[1. Checks that sink areas are supplied with soap and paper towels]:[13. Skin is intact without open wounds or rashes]],"NO"))</f>
        <v/>
      </c>
    </row>
    <row r="237" spans="2:21">
      <c r="B237" s="17"/>
      <c r="C237" s="17"/>
      <c r="D237" s="17"/>
      <c r="E237" s="18"/>
      <c r="F237" s="44"/>
      <c r="G237" s="17"/>
      <c r="H237" s="17"/>
      <c r="I237" s="17"/>
      <c r="J237" s="17"/>
      <c r="K237" s="17"/>
      <c r="L237" s="17"/>
      <c r="M237" s="17"/>
      <c r="N237" s="17"/>
      <c r="O237" s="17"/>
      <c r="P237" s="17"/>
      <c r="Q237" s="17"/>
      <c r="R237" s="17"/>
      <c r="S237" s="17"/>
      <c r="T237" s="17"/>
      <c r="U237" t="str">
        <f>IF(COUNTA(Table26[[#This Row],[Employee Name]:[13. Skin is intact without open wounds or rashes]])=0,"",COUNTIF(Table26[[#This Row],[1. Checks that sink areas are supplied with soap and paper towels]:[13. Skin is intact without open wounds or rashes]],"NO"))</f>
        <v/>
      </c>
    </row>
    <row r="238" spans="2:21">
      <c r="B238" s="17"/>
      <c r="C238" s="17"/>
      <c r="D238" s="17"/>
      <c r="E238" s="18"/>
      <c r="F238" s="44"/>
      <c r="G238" s="17"/>
      <c r="H238" s="17"/>
      <c r="I238" s="17"/>
      <c r="J238" s="17"/>
      <c r="K238" s="17"/>
      <c r="L238" s="17"/>
      <c r="M238" s="17"/>
      <c r="N238" s="17"/>
      <c r="O238" s="17"/>
      <c r="P238" s="17"/>
      <c r="Q238" s="17"/>
      <c r="R238" s="17"/>
      <c r="S238" s="17"/>
      <c r="T238" s="17"/>
      <c r="U238" t="str">
        <f>IF(COUNTA(Table26[[#This Row],[Employee Name]:[13. Skin is intact without open wounds or rashes]])=0,"",COUNTIF(Table26[[#This Row],[1. Checks that sink areas are supplied with soap and paper towels]:[13. Skin is intact without open wounds or rashes]],"NO"))</f>
        <v/>
      </c>
    </row>
    <row r="239" spans="2:21">
      <c r="B239" s="17"/>
      <c r="C239" s="17"/>
      <c r="D239" s="17"/>
      <c r="E239" s="18"/>
      <c r="F239" s="44"/>
      <c r="G239" s="17"/>
      <c r="H239" s="17"/>
      <c r="I239" s="17"/>
      <c r="J239" s="17"/>
      <c r="K239" s="17"/>
      <c r="L239" s="17"/>
      <c r="M239" s="17"/>
      <c r="N239" s="17"/>
      <c r="O239" s="17"/>
      <c r="P239" s="17"/>
      <c r="Q239" s="17"/>
      <c r="R239" s="17"/>
      <c r="S239" s="17"/>
      <c r="T239" s="17"/>
      <c r="U239" t="str">
        <f>IF(COUNTA(Table26[[#This Row],[Employee Name]:[13. Skin is intact without open wounds or rashes]])=0,"",COUNTIF(Table26[[#This Row],[1. Checks that sink areas are supplied with soap and paper towels]:[13. Skin is intact without open wounds or rashes]],"NO"))</f>
        <v/>
      </c>
    </row>
    <row r="240" spans="2:21">
      <c r="B240" s="17"/>
      <c r="C240" s="17"/>
      <c r="D240" s="17"/>
      <c r="E240" s="18"/>
      <c r="F240" s="44"/>
      <c r="G240" s="17"/>
      <c r="H240" s="17"/>
      <c r="I240" s="17"/>
      <c r="J240" s="17"/>
      <c r="K240" s="17"/>
      <c r="L240" s="17"/>
      <c r="M240" s="17"/>
      <c r="N240" s="17"/>
      <c r="O240" s="17"/>
      <c r="P240" s="17"/>
      <c r="Q240" s="17"/>
      <c r="R240" s="17"/>
      <c r="S240" s="17"/>
      <c r="T240" s="17"/>
      <c r="U240" t="str">
        <f>IF(COUNTA(Table26[[#This Row],[Employee Name]:[13. Skin is intact without open wounds or rashes]])=0,"",COUNTIF(Table26[[#This Row],[1. Checks that sink areas are supplied with soap and paper towels]:[13. Skin is intact without open wounds or rashes]],"NO"))</f>
        <v/>
      </c>
    </row>
    <row r="241" spans="2:21">
      <c r="B241" s="17"/>
      <c r="C241" s="17"/>
      <c r="D241" s="17"/>
      <c r="E241" s="18"/>
      <c r="F241" s="44"/>
      <c r="G241" s="17"/>
      <c r="H241" s="17"/>
      <c r="I241" s="17"/>
      <c r="J241" s="17"/>
      <c r="K241" s="17"/>
      <c r="L241" s="17"/>
      <c r="M241" s="17"/>
      <c r="N241" s="17"/>
      <c r="O241" s="17"/>
      <c r="P241" s="17"/>
      <c r="Q241" s="17"/>
      <c r="R241" s="17"/>
      <c r="S241" s="17"/>
      <c r="T241" s="17"/>
      <c r="U241" t="str">
        <f>IF(COUNTA(Table26[[#This Row],[Employee Name]:[13. Skin is intact without open wounds or rashes]])=0,"",COUNTIF(Table26[[#This Row],[1. Checks that sink areas are supplied with soap and paper towels]:[13. Skin is intact without open wounds or rashes]],"NO"))</f>
        <v/>
      </c>
    </row>
    <row r="242" spans="2:21">
      <c r="B242" s="17"/>
      <c r="C242" s="17"/>
      <c r="D242" s="17"/>
      <c r="E242" s="18"/>
      <c r="F242" s="44"/>
      <c r="G242" s="17"/>
      <c r="H242" s="17"/>
      <c r="I242" s="17"/>
      <c r="J242" s="17"/>
      <c r="K242" s="17"/>
      <c r="L242" s="17"/>
      <c r="M242" s="17"/>
      <c r="N242" s="17"/>
      <c r="O242" s="17"/>
      <c r="P242" s="17"/>
      <c r="Q242" s="17"/>
      <c r="R242" s="17"/>
      <c r="S242" s="17"/>
      <c r="T242" s="17"/>
      <c r="U242" t="str">
        <f>IF(COUNTA(Table26[[#This Row],[Employee Name]:[13. Skin is intact without open wounds or rashes]])=0,"",COUNTIF(Table26[[#This Row],[1. Checks that sink areas are supplied with soap and paper towels]:[13. Skin is intact without open wounds or rashes]],"NO"))</f>
        <v/>
      </c>
    </row>
    <row r="243" spans="2:21">
      <c r="B243" s="17"/>
      <c r="C243" s="17"/>
      <c r="D243" s="17"/>
      <c r="E243" s="18"/>
      <c r="F243" s="44"/>
      <c r="G243" s="17"/>
      <c r="H243" s="17"/>
      <c r="I243" s="17"/>
      <c r="J243" s="17"/>
      <c r="K243" s="17"/>
      <c r="L243" s="17"/>
      <c r="M243" s="17"/>
      <c r="N243" s="17"/>
      <c r="O243" s="17"/>
      <c r="P243" s="17"/>
      <c r="Q243" s="17"/>
      <c r="R243" s="17"/>
      <c r="S243" s="17"/>
      <c r="T243" s="17"/>
      <c r="U243" t="str">
        <f>IF(COUNTA(Table26[[#This Row],[Employee Name]:[13. Skin is intact without open wounds or rashes]])=0,"",COUNTIF(Table26[[#This Row],[1. Checks that sink areas are supplied with soap and paper towels]:[13. Skin is intact without open wounds or rashes]],"NO"))</f>
        <v/>
      </c>
    </row>
    <row r="244" spans="2:21">
      <c r="B244" s="17"/>
      <c r="C244" s="17"/>
      <c r="D244" s="17"/>
      <c r="E244" s="18"/>
      <c r="F244" s="44"/>
      <c r="G244" s="17"/>
      <c r="H244" s="17"/>
      <c r="I244" s="17"/>
      <c r="J244" s="17"/>
      <c r="K244" s="17"/>
      <c r="L244" s="17"/>
      <c r="M244" s="17"/>
      <c r="N244" s="17"/>
      <c r="O244" s="17"/>
      <c r="P244" s="17"/>
      <c r="Q244" s="17"/>
      <c r="R244" s="17"/>
      <c r="S244" s="17"/>
      <c r="T244" s="17"/>
      <c r="U244" t="str">
        <f>IF(COUNTA(Table26[[#This Row],[Employee Name]:[13. Skin is intact without open wounds or rashes]])=0,"",COUNTIF(Table26[[#This Row],[1. Checks that sink areas are supplied with soap and paper towels]:[13. Skin is intact without open wounds or rashes]],"NO"))</f>
        <v/>
      </c>
    </row>
    <row r="245" spans="2:21">
      <c r="B245" s="17"/>
      <c r="C245" s="17"/>
      <c r="D245" s="17"/>
      <c r="E245" s="18"/>
      <c r="F245" s="44"/>
      <c r="G245" s="17"/>
      <c r="H245" s="17"/>
      <c r="I245" s="17"/>
      <c r="J245" s="17"/>
      <c r="K245" s="17"/>
      <c r="L245" s="17"/>
      <c r="M245" s="17"/>
      <c r="N245" s="17"/>
      <c r="O245" s="17"/>
      <c r="P245" s="17"/>
      <c r="Q245" s="17"/>
      <c r="R245" s="17"/>
      <c r="S245" s="17"/>
      <c r="T245" s="17"/>
      <c r="U245" t="str">
        <f>IF(COUNTA(Table26[[#This Row],[Employee Name]:[13. Skin is intact without open wounds or rashes]])=0,"",COUNTIF(Table26[[#This Row],[1. Checks that sink areas are supplied with soap and paper towels]:[13. Skin is intact without open wounds or rashes]],"NO"))</f>
        <v/>
      </c>
    </row>
    <row r="246" spans="2:21">
      <c r="B246" s="17"/>
      <c r="C246" s="17"/>
      <c r="D246" s="17"/>
      <c r="E246" s="18"/>
      <c r="F246" s="44"/>
      <c r="G246" s="17"/>
      <c r="H246" s="17"/>
      <c r="I246" s="17"/>
      <c r="J246" s="17"/>
      <c r="K246" s="17"/>
      <c r="L246" s="17"/>
      <c r="M246" s="17"/>
      <c r="N246" s="17"/>
      <c r="O246" s="17"/>
      <c r="P246" s="17"/>
      <c r="Q246" s="17"/>
      <c r="R246" s="17"/>
      <c r="S246" s="17"/>
      <c r="T246" s="17"/>
      <c r="U246" t="str">
        <f>IF(COUNTA(Table26[[#This Row],[Employee Name]:[13. Skin is intact without open wounds or rashes]])=0,"",COUNTIF(Table26[[#This Row],[1. Checks that sink areas are supplied with soap and paper towels]:[13. Skin is intact without open wounds or rashes]],"NO"))</f>
        <v/>
      </c>
    </row>
    <row r="247" spans="2:21">
      <c r="B247" s="17"/>
      <c r="C247" s="17"/>
      <c r="D247" s="17"/>
      <c r="E247" s="18"/>
      <c r="F247" s="44"/>
      <c r="G247" s="17"/>
      <c r="H247" s="17"/>
      <c r="I247" s="17"/>
      <c r="J247" s="17"/>
      <c r="K247" s="17"/>
      <c r="L247" s="17"/>
      <c r="M247" s="17"/>
      <c r="N247" s="17"/>
      <c r="O247" s="17"/>
      <c r="P247" s="17"/>
      <c r="Q247" s="17"/>
      <c r="R247" s="17"/>
      <c r="S247" s="17"/>
      <c r="T247" s="17"/>
      <c r="U247" t="str">
        <f>IF(COUNTA(Table26[[#This Row],[Employee Name]:[13. Skin is intact without open wounds or rashes]])=0,"",COUNTIF(Table26[[#This Row],[1. Checks that sink areas are supplied with soap and paper towels]:[13. Skin is intact without open wounds or rashes]],"NO"))</f>
        <v/>
      </c>
    </row>
    <row r="248" spans="2:21">
      <c r="B248" s="17"/>
      <c r="C248" s="17"/>
      <c r="D248" s="17"/>
      <c r="E248" s="18"/>
      <c r="F248" s="44"/>
      <c r="G248" s="17"/>
      <c r="H248" s="17"/>
      <c r="I248" s="17"/>
      <c r="J248" s="17"/>
      <c r="K248" s="17"/>
      <c r="L248" s="17"/>
      <c r="M248" s="17"/>
      <c r="N248" s="17"/>
      <c r="O248" s="17"/>
      <c r="P248" s="17"/>
      <c r="Q248" s="17"/>
      <c r="R248" s="17"/>
      <c r="S248" s="17"/>
      <c r="T248" s="17"/>
      <c r="U248" t="str">
        <f>IF(COUNTA(Table26[[#This Row],[Employee Name]:[13. Skin is intact without open wounds or rashes]])=0,"",COUNTIF(Table26[[#This Row],[1. Checks that sink areas are supplied with soap and paper towels]:[13. Skin is intact without open wounds or rashes]],"NO"))</f>
        <v/>
      </c>
    </row>
    <row r="249" spans="2:21">
      <c r="B249" s="17"/>
      <c r="C249" s="17"/>
      <c r="D249" s="17"/>
      <c r="E249" s="18"/>
      <c r="F249" s="44"/>
      <c r="G249" s="17"/>
      <c r="H249" s="17"/>
      <c r="I249" s="17"/>
      <c r="J249" s="17"/>
      <c r="K249" s="17"/>
      <c r="L249" s="17"/>
      <c r="M249" s="17"/>
      <c r="N249" s="17"/>
      <c r="O249" s="17"/>
      <c r="P249" s="17"/>
      <c r="Q249" s="17"/>
      <c r="R249" s="17"/>
      <c r="S249" s="17"/>
      <c r="T249" s="17"/>
      <c r="U249" t="str">
        <f>IF(COUNTA(Table26[[#This Row],[Employee Name]:[13. Skin is intact without open wounds or rashes]])=0,"",COUNTIF(Table26[[#This Row],[1. Checks that sink areas are supplied with soap and paper towels]:[13. Skin is intact without open wounds or rashes]],"NO"))</f>
        <v/>
      </c>
    </row>
    <row r="250" spans="2:21">
      <c r="B250" s="17"/>
      <c r="C250" s="17"/>
      <c r="D250" s="17"/>
      <c r="E250" s="18"/>
      <c r="F250" s="44"/>
      <c r="G250" s="17"/>
      <c r="H250" s="17"/>
      <c r="I250" s="17"/>
      <c r="J250" s="17"/>
      <c r="K250" s="17"/>
      <c r="L250" s="17"/>
      <c r="M250" s="17"/>
      <c r="N250" s="17"/>
      <c r="O250" s="17"/>
      <c r="P250" s="17"/>
      <c r="Q250" s="17"/>
      <c r="R250" s="17"/>
      <c r="S250" s="17"/>
      <c r="T250" s="17"/>
      <c r="U250" t="str">
        <f>IF(COUNTA(Table26[[#This Row],[Employee Name]:[13. Skin is intact without open wounds or rashes]])=0,"",COUNTIF(Table26[[#This Row],[1. Checks that sink areas are supplied with soap and paper towels]:[13. Skin is intact without open wounds or rashes]],"NO"))</f>
        <v/>
      </c>
    </row>
  </sheetData>
  <sheetProtection sheet="1" objects="1" scenarios="1"/>
  <mergeCells count="5">
    <mergeCell ref="A1:G1"/>
    <mergeCell ref="B2:G2"/>
    <mergeCell ref="H2:O2"/>
    <mergeCell ref="P2:Q2"/>
    <mergeCell ref="R2:T2"/>
  </mergeCells>
  <dataValidations count="3">
    <dataValidation type="list" allowBlank="1" showInputMessage="1" showErrorMessage="1" sqref="H4:T250" xr:uid="{B8316A46-C997-4F6F-BC1F-3170F01A8D1F}">
      <formula1>"YES,NO"</formula1>
    </dataValidation>
    <dataValidation type="list" allowBlank="1" showInputMessage="1" showErrorMessage="1" sqref="G4:G250" xr:uid="{5615A206-38D5-4504-9239-46318F70FDDC}">
      <formula1>"Orientation,Annual,Other"</formula1>
    </dataValidation>
    <dataValidation type="list" allowBlank="1" showInputMessage="1" showErrorMessage="1" sqref="F4:F250" xr:uid="{E494E8CE-0822-4F77-9D1B-04EFD01E5E24}">
      <formula1>"7a - 11a,11a - 3p,3p - 7p,7p - 11p,11p - 3a,3a - 7a"</formula1>
    </dataValidation>
  </dataValidations>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0FCC5-4A13-4134-B9E3-0EF5CAC4351A}">
  <dimension ref="A1:U250"/>
  <sheetViews>
    <sheetView workbookViewId="0">
      <pane xSplit="7" ySplit="3" topLeftCell="H4" activePane="bottomRight" state="frozen"/>
      <selection sqref="A1:G1"/>
      <selection pane="topRight" sqref="A1:G1"/>
      <selection pane="bottomLeft" sqref="A1:G1"/>
      <selection pane="bottomRight" activeCell="B2" sqref="B2:G2"/>
    </sheetView>
  </sheetViews>
  <sheetFormatPr defaultRowHeight="15"/>
  <cols>
    <col min="1" max="1" width="1.7109375" style="14" customWidth="1"/>
    <col min="2" max="2" width="22.28515625" customWidth="1"/>
    <col min="3" max="3" width="9.7109375" customWidth="1"/>
    <col min="4" max="4" width="11.7109375" customWidth="1"/>
    <col min="5" max="7" width="16.7109375" customWidth="1"/>
    <col min="8" max="8" width="17.7109375" customWidth="1"/>
    <col min="9" max="9" width="16.28515625" customWidth="1"/>
    <col min="10" max="10" width="19.7109375" customWidth="1"/>
    <col min="11" max="11" width="28.85546875" customWidth="1"/>
    <col min="12" max="12" width="18" customWidth="1"/>
    <col min="13" max="13" width="18.5703125" customWidth="1"/>
    <col min="14" max="14" width="15.42578125" customWidth="1"/>
    <col min="15" max="15" width="22.140625" customWidth="1"/>
    <col min="16" max="16" width="18.42578125" customWidth="1"/>
    <col min="17" max="17" width="22.85546875" customWidth="1"/>
    <col min="18" max="18" width="15.28515625" customWidth="1"/>
    <col min="19" max="19" width="18.42578125" customWidth="1"/>
    <col min="20" max="20" width="18.85546875" customWidth="1"/>
  </cols>
  <sheetData>
    <row r="1" spans="1:21" ht="33.75">
      <c r="A1" s="83" t="str">
        <f>IF('SUMMARY Rates'!H4="","MONTH 1",'SUMMARY Rates'!H4)</f>
        <v>Month_5</v>
      </c>
      <c r="B1" s="83"/>
      <c r="C1" s="83"/>
      <c r="D1" s="83"/>
      <c r="E1" s="83"/>
      <c r="F1" s="83"/>
      <c r="G1" s="83"/>
      <c r="H1" s="13" t="s">
        <v>2765</v>
      </c>
    </row>
    <row r="2" spans="1:21" ht="15.75">
      <c r="B2" s="82" t="s">
        <v>23</v>
      </c>
      <c r="C2" s="82"/>
      <c r="D2" s="82"/>
      <c r="E2" s="82"/>
      <c r="F2" s="82"/>
      <c r="G2" s="82"/>
      <c r="H2" s="79" t="s">
        <v>7</v>
      </c>
      <c r="I2" s="79"/>
      <c r="J2" s="79"/>
      <c r="K2" s="79"/>
      <c r="L2" s="79"/>
      <c r="M2" s="79"/>
      <c r="N2" s="79"/>
      <c r="O2" s="79"/>
      <c r="P2" s="80" t="s">
        <v>16</v>
      </c>
      <c r="Q2" s="80"/>
      <c r="R2" s="81" t="s">
        <v>18</v>
      </c>
      <c r="S2" s="81"/>
      <c r="T2" s="81"/>
      <c r="U2" s="16"/>
    </row>
    <row r="3" spans="1:21" s="10" customFormat="1" ht="75">
      <c r="A3" s="15"/>
      <c r="B3" s="11" t="s">
        <v>4</v>
      </c>
      <c r="C3" s="11" t="s">
        <v>5</v>
      </c>
      <c r="D3" s="11" t="s">
        <v>2734</v>
      </c>
      <c r="E3" s="11" t="s">
        <v>2743</v>
      </c>
      <c r="F3" s="11" t="s">
        <v>2752</v>
      </c>
      <c r="G3" s="11" t="s">
        <v>6</v>
      </c>
      <c r="H3" s="11" t="s">
        <v>8</v>
      </c>
      <c r="I3" s="11" t="s">
        <v>10</v>
      </c>
      <c r="J3" s="11" t="s">
        <v>9</v>
      </c>
      <c r="K3" s="11" t="s">
        <v>11</v>
      </c>
      <c r="L3" s="11" t="s">
        <v>12</v>
      </c>
      <c r="M3" s="11" t="s">
        <v>13</v>
      </c>
      <c r="N3" s="11" t="s">
        <v>14</v>
      </c>
      <c r="O3" s="11" t="s">
        <v>15</v>
      </c>
      <c r="P3" s="11" t="s">
        <v>17</v>
      </c>
      <c r="Q3" s="11" t="s">
        <v>22</v>
      </c>
      <c r="R3" s="11" t="s">
        <v>21</v>
      </c>
      <c r="S3" s="11" t="s">
        <v>20</v>
      </c>
      <c r="T3" s="11" t="s">
        <v>19</v>
      </c>
      <c r="U3" s="11" t="s">
        <v>47</v>
      </c>
    </row>
    <row r="4" spans="1:21">
      <c r="B4" s="17"/>
      <c r="C4" s="17"/>
      <c r="D4" s="17"/>
      <c r="E4" s="18"/>
      <c r="F4" s="44"/>
      <c r="G4" s="17"/>
      <c r="H4" s="17"/>
      <c r="I4" s="17"/>
      <c r="J4" s="17"/>
      <c r="K4" s="17"/>
      <c r="L4" s="17"/>
      <c r="M4" s="17"/>
      <c r="N4" s="17"/>
      <c r="O4" s="17"/>
      <c r="P4" s="17"/>
      <c r="Q4" s="17"/>
      <c r="R4" s="17"/>
      <c r="S4" s="17"/>
      <c r="T4" s="17"/>
      <c r="U4" t="str">
        <f>IF(COUNTA(Table27[[#This Row],[Employee Name]:[13. Skin is intact without open wounds or rashes]])=0,"",COUNTIF(Table27[[#This Row],[1. Checks that sink areas are supplied with soap and paper towels]:[13. Skin is intact without open wounds or rashes]],"NO"))</f>
        <v/>
      </c>
    </row>
    <row r="5" spans="1:21">
      <c r="B5" s="17"/>
      <c r="C5" s="17"/>
      <c r="D5" s="17"/>
      <c r="E5" s="18"/>
      <c r="F5" s="44"/>
      <c r="G5" s="17"/>
      <c r="H5" s="17"/>
      <c r="I5" s="17"/>
      <c r="J5" s="17"/>
      <c r="K5" s="17"/>
      <c r="L5" s="17"/>
      <c r="M5" s="17"/>
      <c r="N5" s="17"/>
      <c r="O5" s="17"/>
      <c r="P5" s="17"/>
      <c r="Q5" s="17"/>
      <c r="R5" s="17"/>
      <c r="S5" s="17"/>
      <c r="T5" s="17"/>
      <c r="U5" t="str">
        <f>IF(COUNTA(Table27[[#This Row],[Employee Name]:[13. Skin is intact without open wounds or rashes]])=0,"",COUNTIF(Table27[[#This Row],[1. Checks that sink areas are supplied with soap and paper towels]:[13. Skin is intact without open wounds or rashes]],"NO"))</f>
        <v/>
      </c>
    </row>
    <row r="6" spans="1:21">
      <c r="B6" s="17"/>
      <c r="C6" s="17"/>
      <c r="D6" s="17"/>
      <c r="E6" s="18"/>
      <c r="F6" s="44"/>
      <c r="G6" s="17"/>
      <c r="H6" s="17"/>
      <c r="I6" s="17"/>
      <c r="J6" s="17"/>
      <c r="K6" s="17"/>
      <c r="L6" s="17"/>
      <c r="M6" s="17"/>
      <c r="N6" s="17"/>
      <c r="O6" s="17"/>
      <c r="P6" s="17"/>
      <c r="Q6" s="17"/>
      <c r="R6" s="17"/>
      <c r="S6" s="17"/>
      <c r="T6" s="17"/>
      <c r="U6" t="str">
        <f>IF(COUNTA(Table27[[#This Row],[Employee Name]:[13. Skin is intact without open wounds or rashes]])=0,"",COUNTIF(Table27[[#This Row],[1. Checks that sink areas are supplied with soap and paper towels]:[13. Skin is intact without open wounds or rashes]],"NO"))</f>
        <v/>
      </c>
    </row>
    <row r="7" spans="1:21">
      <c r="B7" s="17"/>
      <c r="C7" s="17"/>
      <c r="D7" s="17"/>
      <c r="E7" s="18"/>
      <c r="F7" s="44"/>
      <c r="G7" s="17"/>
      <c r="H7" s="17"/>
      <c r="I7" s="17"/>
      <c r="J7" s="17"/>
      <c r="K7" s="17"/>
      <c r="L7" s="17"/>
      <c r="M7" s="17"/>
      <c r="N7" s="17"/>
      <c r="O7" s="17"/>
      <c r="P7" s="17"/>
      <c r="Q7" s="17"/>
      <c r="R7" s="17"/>
      <c r="S7" s="17"/>
      <c r="T7" s="17"/>
      <c r="U7" t="str">
        <f>IF(COUNTA(Table27[[#This Row],[Employee Name]:[13. Skin is intact without open wounds or rashes]])=0,"",COUNTIF(Table27[[#This Row],[1. Checks that sink areas are supplied with soap and paper towels]:[13. Skin is intact without open wounds or rashes]],"NO"))</f>
        <v/>
      </c>
    </row>
    <row r="8" spans="1:21">
      <c r="B8" s="17"/>
      <c r="C8" s="17"/>
      <c r="D8" s="17"/>
      <c r="E8" s="18"/>
      <c r="F8" s="44"/>
      <c r="G8" s="17"/>
      <c r="H8" s="17"/>
      <c r="I8" s="17"/>
      <c r="J8" s="17"/>
      <c r="K8" s="17"/>
      <c r="L8" s="17"/>
      <c r="M8" s="17"/>
      <c r="N8" s="17"/>
      <c r="O8" s="17"/>
      <c r="P8" s="17"/>
      <c r="Q8" s="17"/>
      <c r="R8" s="17"/>
      <c r="S8" s="17"/>
      <c r="T8" s="17"/>
      <c r="U8" t="str">
        <f>IF(COUNTA(Table27[[#This Row],[Employee Name]:[13. Skin is intact without open wounds or rashes]])=0,"",COUNTIF(Table27[[#This Row],[1. Checks that sink areas are supplied with soap and paper towels]:[13. Skin is intact without open wounds or rashes]],"NO"))</f>
        <v/>
      </c>
    </row>
    <row r="9" spans="1:21">
      <c r="B9" s="17"/>
      <c r="C9" s="17"/>
      <c r="D9" s="17"/>
      <c r="E9" s="18"/>
      <c r="F9" s="44"/>
      <c r="G9" s="17"/>
      <c r="H9" s="17"/>
      <c r="I9" s="17"/>
      <c r="J9" s="17"/>
      <c r="K9" s="17"/>
      <c r="L9" s="17"/>
      <c r="M9" s="17"/>
      <c r="N9" s="17"/>
      <c r="O9" s="17"/>
      <c r="P9" s="17"/>
      <c r="Q9" s="17"/>
      <c r="R9" s="17"/>
      <c r="S9" s="17"/>
      <c r="T9" s="17"/>
      <c r="U9" t="str">
        <f>IF(COUNTA(Table27[[#This Row],[Employee Name]:[13. Skin is intact without open wounds or rashes]])=0,"",COUNTIF(Table27[[#This Row],[1. Checks that sink areas are supplied with soap and paper towels]:[13. Skin is intact without open wounds or rashes]],"NO"))</f>
        <v/>
      </c>
    </row>
    <row r="10" spans="1:21">
      <c r="B10" s="17"/>
      <c r="C10" s="17"/>
      <c r="D10" s="17"/>
      <c r="E10" s="18"/>
      <c r="F10" s="44"/>
      <c r="G10" s="17"/>
      <c r="H10" s="17"/>
      <c r="I10" s="17"/>
      <c r="J10" s="17"/>
      <c r="K10" s="17"/>
      <c r="L10" s="17"/>
      <c r="M10" s="17"/>
      <c r="N10" s="17"/>
      <c r="O10" s="17"/>
      <c r="P10" s="17"/>
      <c r="Q10" s="17"/>
      <c r="R10" s="17"/>
      <c r="S10" s="17"/>
      <c r="T10" s="17"/>
      <c r="U10" t="str">
        <f>IF(COUNTA(Table27[[#This Row],[Employee Name]:[13. Skin is intact without open wounds or rashes]])=0,"",COUNTIF(Table27[[#This Row],[1. Checks that sink areas are supplied with soap and paper towels]:[13. Skin is intact without open wounds or rashes]],"NO"))</f>
        <v/>
      </c>
    </row>
    <row r="11" spans="1:21">
      <c r="B11" s="17"/>
      <c r="C11" s="17"/>
      <c r="D11" s="17"/>
      <c r="E11" s="18"/>
      <c r="F11" s="44"/>
      <c r="G11" s="17"/>
      <c r="H11" s="17"/>
      <c r="I11" s="17"/>
      <c r="J11" s="17"/>
      <c r="K11" s="17"/>
      <c r="L11" s="17"/>
      <c r="M11" s="17"/>
      <c r="N11" s="17"/>
      <c r="O11" s="17"/>
      <c r="P11" s="17"/>
      <c r="Q11" s="17"/>
      <c r="R11" s="17"/>
      <c r="S11" s="17"/>
      <c r="T11" s="17"/>
      <c r="U11" t="str">
        <f>IF(COUNTA(Table27[[#This Row],[Employee Name]:[13. Skin is intact without open wounds or rashes]])=0,"",COUNTIF(Table27[[#This Row],[1. Checks that sink areas are supplied with soap and paper towels]:[13. Skin is intact without open wounds or rashes]],"NO"))</f>
        <v/>
      </c>
    </row>
    <row r="12" spans="1:21">
      <c r="B12" s="17"/>
      <c r="C12" s="17"/>
      <c r="D12" s="17"/>
      <c r="E12" s="18"/>
      <c r="F12" s="44"/>
      <c r="G12" s="17"/>
      <c r="H12" s="17"/>
      <c r="I12" s="17"/>
      <c r="J12" s="17"/>
      <c r="K12" s="17"/>
      <c r="L12" s="17"/>
      <c r="M12" s="17"/>
      <c r="N12" s="17"/>
      <c r="O12" s="17"/>
      <c r="P12" s="17"/>
      <c r="Q12" s="17"/>
      <c r="R12" s="17"/>
      <c r="S12" s="17"/>
      <c r="T12" s="17"/>
      <c r="U12" t="str">
        <f>IF(COUNTA(Table27[[#This Row],[Employee Name]:[13. Skin is intact without open wounds or rashes]])=0,"",COUNTIF(Table27[[#This Row],[1. Checks that sink areas are supplied with soap and paper towels]:[13. Skin is intact without open wounds or rashes]],"NO"))</f>
        <v/>
      </c>
    </row>
    <row r="13" spans="1:21">
      <c r="B13" s="17"/>
      <c r="C13" s="17"/>
      <c r="D13" s="17"/>
      <c r="E13" s="18"/>
      <c r="F13" s="44"/>
      <c r="G13" s="17"/>
      <c r="H13" s="17"/>
      <c r="I13" s="17"/>
      <c r="J13" s="17"/>
      <c r="K13" s="17"/>
      <c r="L13" s="17"/>
      <c r="M13" s="17"/>
      <c r="N13" s="17"/>
      <c r="O13" s="17"/>
      <c r="P13" s="17"/>
      <c r="Q13" s="17"/>
      <c r="R13" s="17"/>
      <c r="S13" s="17"/>
      <c r="T13" s="17"/>
      <c r="U13" t="str">
        <f>IF(COUNTA(Table27[[#This Row],[Employee Name]:[13. Skin is intact without open wounds or rashes]])=0,"",COUNTIF(Table27[[#This Row],[1. Checks that sink areas are supplied with soap and paper towels]:[13. Skin is intact without open wounds or rashes]],"NO"))</f>
        <v/>
      </c>
    </row>
    <row r="14" spans="1:21">
      <c r="B14" s="17"/>
      <c r="C14" s="17"/>
      <c r="D14" s="17"/>
      <c r="E14" s="18"/>
      <c r="F14" s="44"/>
      <c r="G14" s="17"/>
      <c r="H14" s="17"/>
      <c r="I14" s="17"/>
      <c r="J14" s="17"/>
      <c r="K14" s="17"/>
      <c r="L14" s="17"/>
      <c r="M14" s="17"/>
      <c r="N14" s="17"/>
      <c r="O14" s="17"/>
      <c r="P14" s="17"/>
      <c r="Q14" s="17"/>
      <c r="R14" s="17"/>
      <c r="S14" s="17"/>
      <c r="T14" s="17"/>
      <c r="U14" t="str">
        <f>IF(COUNTA(Table27[[#This Row],[Employee Name]:[13. Skin is intact without open wounds or rashes]])=0,"",COUNTIF(Table27[[#This Row],[1. Checks that sink areas are supplied with soap and paper towels]:[13. Skin is intact without open wounds or rashes]],"NO"))</f>
        <v/>
      </c>
    </row>
    <row r="15" spans="1:21">
      <c r="B15" s="17"/>
      <c r="C15" s="17"/>
      <c r="D15" s="17"/>
      <c r="E15" s="18"/>
      <c r="F15" s="44"/>
      <c r="G15" s="17"/>
      <c r="H15" s="17"/>
      <c r="I15" s="17"/>
      <c r="J15" s="17"/>
      <c r="K15" s="17"/>
      <c r="L15" s="17"/>
      <c r="M15" s="17"/>
      <c r="N15" s="17"/>
      <c r="O15" s="17"/>
      <c r="P15" s="17"/>
      <c r="Q15" s="17"/>
      <c r="R15" s="17"/>
      <c r="S15" s="17"/>
      <c r="T15" s="17"/>
      <c r="U15" t="str">
        <f>IF(COUNTA(Table27[[#This Row],[Employee Name]:[13. Skin is intact without open wounds or rashes]])=0,"",COUNTIF(Table27[[#This Row],[1. Checks that sink areas are supplied with soap and paper towels]:[13. Skin is intact without open wounds or rashes]],"NO"))</f>
        <v/>
      </c>
    </row>
    <row r="16" spans="1:21">
      <c r="B16" s="17"/>
      <c r="C16" s="17"/>
      <c r="D16" s="17"/>
      <c r="E16" s="18"/>
      <c r="F16" s="44"/>
      <c r="G16" s="17"/>
      <c r="H16" s="17"/>
      <c r="I16" s="17"/>
      <c r="J16" s="17"/>
      <c r="K16" s="17"/>
      <c r="L16" s="17"/>
      <c r="M16" s="17"/>
      <c r="N16" s="17"/>
      <c r="O16" s="17"/>
      <c r="P16" s="17"/>
      <c r="Q16" s="17"/>
      <c r="R16" s="17"/>
      <c r="S16" s="17"/>
      <c r="T16" s="17"/>
      <c r="U16" t="str">
        <f>IF(COUNTA(Table27[[#This Row],[Employee Name]:[13. Skin is intact without open wounds or rashes]])=0,"",COUNTIF(Table27[[#This Row],[1. Checks that sink areas are supplied with soap and paper towels]:[13. Skin is intact without open wounds or rashes]],"NO"))</f>
        <v/>
      </c>
    </row>
    <row r="17" spans="2:21">
      <c r="B17" s="17"/>
      <c r="C17" s="17"/>
      <c r="D17" s="17"/>
      <c r="E17" s="18"/>
      <c r="F17" s="44"/>
      <c r="G17" s="17"/>
      <c r="H17" s="17"/>
      <c r="I17" s="17"/>
      <c r="J17" s="17"/>
      <c r="K17" s="17"/>
      <c r="L17" s="17"/>
      <c r="M17" s="17"/>
      <c r="N17" s="17"/>
      <c r="O17" s="17"/>
      <c r="P17" s="17"/>
      <c r="Q17" s="17"/>
      <c r="R17" s="17"/>
      <c r="S17" s="17"/>
      <c r="T17" s="17"/>
      <c r="U17" t="str">
        <f>IF(COUNTA(Table27[[#This Row],[Employee Name]:[13. Skin is intact without open wounds or rashes]])=0,"",COUNTIF(Table27[[#This Row],[1. Checks that sink areas are supplied with soap and paper towels]:[13. Skin is intact without open wounds or rashes]],"NO"))</f>
        <v/>
      </c>
    </row>
    <row r="18" spans="2:21">
      <c r="B18" s="17"/>
      <c r="C18" s="17"/>
      <c r="D18" s="17"/>
      <c r="E18" s="18"/>
      <c r="F18" s="44"/>
      <c r="G18" s="17"/>
      <c r="H18" s="17"/>
      <c r="I18" s="17"/>
      <c r="J18" s="17"/>
      <c r="K18" s="17"/>
      <c r="L18" s="17"/>
      <c r="M18" s="17"/>
      <c r="N18" s="17"/>
      <c r="O18" s="17"/>
      <c r="P18" s="17"/>
      <c r="Q18" s="17"/>
      <c r="R18" s="17"/>
      <c r="S18" s="17"/>
      <c r="T18" s="17"/>
      <c r="U18" t="str">
        <f>IF(COUNTA(Table27[[#This Row],[Employee Name]:[13. Skin is intact without open wounds or rashes]])=0,"",COUNTIF(Table27[[#This Row],[1. Checks that sink areas are supplied with soap and paper towels]:[13. Skin is intact without open wounds or rashes]],"NO"))</f>
        <v/>
      </c>
    </row>
    <row r="19" spans="2:21">
      <c r="B19" s="17"/>
      <c r="C19" s="17"/>
      <c r="D19" s="17"/>
      <c r="E19" s="18"/>
      <c r="F19" s="44"/>
      <c r="G19" s="17"/>
      <c r="H19" s="17"/>
      <c r="I19" s="17"/>
      <c r="J19" s="17"/>
      <c r="K19" s="17"/>
      <c r="L19" s="17"/>
      <c r="M19" s="17"/>
      <c r="N19" s="17"/>
      <c r="O19" s="17"/>
      <c r="P19" s="17"/>
      <c r="Q19" s="17"/>
      <c r="R19" s="17"/>
      <c r="S19" s="17"/>
      <c r="T19" s="17"/>
      <c r="U19" t="str">
        <f>IF(COUNTA(Table27[[#This Row],[Employee Name]:[13. Skin is intact without open wounds or rashes]])=0,"",COUNTIF(Table27[[#This Row],[1. Checks that sink areas are supplied with soap and paper towels]:[13. Skin is intact without open wounds or rashes]],"NO"))</f>
        <v/>
      </c>
    </row>
    <row r="20" spans="2:21">
      <c r="B20" s="17"/>
      <c r="C20" s="17"/>
      <c r="D20" s="17"/>
      <c r="E20" s="18"/>
      <c r="F20" s="44"/>
      <c r="G20" s="17"/>
      <c r="H20" s="17"/>
      <c r="I20" s="17"/>
      <c r="J20" s="17"/>
      <c r="K20" s="17"/>
      <c r="L20" s="17"/>
      <c r="M20" s="17"/>
      <c r="N20" s="17"/>
      <c r="O20" s="17"/>
      <c r="P20" s="17"/>
      <c r="Q20" s="17"/>
      <c r="R20" s="17"/>
      <c r="S20" s="17"/>
      <c r="T20" s="17"/>
      <c r="U20" t="str">
        <f>IF(COUNTA(Table27[[#This Row],[Employee Name]:[13. Skin is intact without open wounds or rashes]])=0,"",COUNTIF(Table27[[#This Row],[1. Checks that sink areas are supplied with soap and paper towels]:[13. Skin is intact without open wounds or rashes]],"NO"))</f>
        <v/>
      </c>
    </row>
    <row r="21" spans="2:21">
      <c r="B21" s="17"/>
      <c r="C21" s="17"/>
      <c r="D21" s="17"/>
      <c r="E21" s="18"/>
      <c r="F21" s="44"/>
      <c r="G21" s="17"/>
      <c r="H21" s="17"/>
      <c r="I21" s="17"/>
      <c r="J21" s="17"/>
      <c r="K21" s="17"/>
      <c r="L21" s="17"/>
      <c r="M21" s="17"/>
      <c r="N21" s="17"/>
      <c r="O21" s="17"/>
      <c r="P21" s="17"/>
      <c r="Q21" s="17"/>
      <c r="R21" s="17"/>
      <c r="S21" s="17"/>
      <c r="T21" s="17"/>
      <c r="U21" t="str">
        <f>IF(COUNTA(Table27[[#This Row],[Employee Name]:[13. Skin is intact without open wounds or rashes]])=0,"",COUNTIF(Table27[[#This Row],[1. Checks that sink areas are supplied with soap and paper towels]:[13. Skin is intact without open wounds or rashes]],"NO"))</f>
        <v/>
      </c>
    </row>
    <row r="22" spans="2:21">
      <c r="B22" s="17"/>
      <c r="C22" s="17"/>
      <c r="D22" s="17"/>
      <c r="E22" s="18"/>
      <c r="F22" s="44"/>
      <c r="G22" s="17"/>
      <c r="H22" s="17"/>
      <c r="I22" s="17"/>
      <c r="J22" s="17"/>
      <c r="K22" s="17"/>
      <c r="L22" s="17"/>
      <c r="M22" s="17"/>
      <c r="N22" s="17"/>
      <c r="O22" s="17"/>
      <c r="P22" s="17"/>
      <c r="Q22" s="17"/>
      <c r="R22" s="17"/>
      <c r="S22" s="17"/>
      <c r="T22" s="17"/>
      <c r="U22" t="str">
        <f>IF(COUNTA(Table27[[#This Row],[Employee Name]:[13. Skin is intact without open wounds or rashes]])=0,"",COUNTIF(Table27[[#This Row],[1. Checks that sink areas are supplied with soap and paper towels]:[13. Skin is intact without open wounds or rashes]],"NO"))</f>
        <v/>
      </c>
    </row>
    <row r="23" spans="2:21">
      <c r="B23" s="17"/>
      <c r="C23" s="17"/>
      <c r="D23" s="17"/>
      <c r="E23" s="18"/>
      <c r="F23" s="44"/>
      <c r="G23" s="17"/>
      <c r="H23" s="17"/>
      <c r="I23" s="17"/>
      <c r="J23" s="17"/>
      <c r="K23" s="17"/>
      <c r="L23" s="17"/>
      <c r="M23" s="17"/>
      <c r="N23" s="17"/>
      <c r="O23" s="17"/>
      <c r="P23" s="17"/>
      <c r="Q23" s="17"/>
      <c r="R23" s="17"/>
      <c r="S23" s="17"/>
      <c r="T23" s="17"/>
      <c r="U23" t="str">
        <f>IF(COUNTA(Table27[[#This Row],[Employee Name]:[13. Skin is intact without open wounds or rashes]])=0,"",COUNTIF(Table27[[#This Row],[1. Checks that sink areas are supplied with soap and paper towels]:[13. Skin is intact without open wounds or rashes]],"NO"))</f>
        <v/>
      </c>
    </row>
    <row r="24" spans="2:21">
      <c r="B24" s="17"/>
      <c r="C24" s="17"/>
      <c r="D24" s="17"/>
      <c r="E24" s="18"/>
      <c r="F24" s="44"/>
      <c r="G24" s="17"/>
      <c r="H24" s="17"/>
      <c r="I24" s="17"/>
      <c r="J24" s="17"/>
      <c r="K24" s="17"/>
      <c r="L24" s="17"/>
      <c r="M24" s="17"/>
      <c r="N24" s="17"/>
      <c r="O24" s="17"/>
      <c r="P24" s="17"/>
      <c r="Q24" s="17"/>
      <c r="R24" s="17"/>
      <c r="S24" s="17"/>
      <c r="T24" s="17"/>
      <c r="U24" t="str">
        <f>IF(COUNTA(Table27[[#This Row],[Employee Name]:[13. Skin is intact without open wounds or rashes]])=0,"",COUNTIF(Table27[[#This Row],[1. Checks that sink areas are supplied with soap and paper towels]:[13. Skin is intact without open wounds or rashes]],"NO"))</f>
        <v/>
      </c>
    </row>
    <row r="25" spans="2:21">
      <c r="B25" s="17"/>
      <c r="C25" s="17"/>
      <c r="D25" s="17"/>
      <c r="E25" s="18"/>
      <c r="F25" s="44"/>
      <c r="G25" s="17"/>
      <c r="H25" s="17"/>
      <c r="I25" s="17"/>
      <c r="J25" s="17"/>
      <c r="K25" s="17"/>
      <c r="L25" s="17"/>
      <c r="M25" s="17"/>
      <c r="N25" s="17"/>
      <c r="O25" s="17"/>
      <c r="P25" s="17"/>
      <c r="Q25" s="17"/>
      <c r="R25" s="17"/>
      <c r="S25" s="17"/>
      <c r="T25" s="17"/>
      <c r="U25" t="str">
        <f>IF(COUNTA(Table27[[#This Row],[Employee Name]:[13. Skin is intact without open wounds or rashes]])=0,"",COUNTIF(Table27[[#This Row],[1. Checks that sink areas are supplied with soap and paper towels]:[13. Skin is intact without open wounds or rashes]],"NO"))</f>
        <v/>
      </c>
    </row>
    <row r="26" spans="2:21">
      <c r="B26" s="17"/>
      <c r="C26" s="17"/>
      <c r="D26" s="17"/>
      <c r="E26" s="18"/>
      <c r="F26" s="44"/>
      <c r="G26" s="17"/>
      <c r="H26" s="17"/>
      <c r="I26" s="17"/>
      <c r="J26" s="17"/>
      <c r="K26" s="17"/>
      <c r="L26" s="17"/>
      <c r="M26" s="17"/>
      <c r="N26" s="17"/>
      <c r="O26" s="17"/>
      <c r="P26" s="17"/>
      <c r="Q26" s="17"/>
      <c r="R26" s="17"/>
      <c r="S26" s="17"/>
      <c r="T26" s="17"/>
      <c r="U26" t="str">
        <f>IF(COUNTA(Table27[[#This Row],[Employee Name]:[13. Skin is intact without open wounds or rashes]])=0,"",COUNTIF(Table27[[#This Row],[1. Checks that sink areas are supplied with soap and paper towels]:[13. Skin is intact without open wounds or rashes]],"NO"))</f>
        <v/>
      </c>
    </row>
    <row r="27" spans="2:21">
      <c r="B27" s="17"/>
      <c r="C27" s="17"/>
      <c r="D27" s="17"/>
      <c r="E27" s="18"/>
      <c r="F27" s="44"/>
      <c r="G27" s="17"/>
      <c r="H27" s="17"/>
      <c r="I27" s="17"/>
      <c r="J27" s="17"/>
      <c r="K27" s="17"/>
      <c r="L27" s="17"/>
      <c r="M27" s="17"/>
      <c r="N27" s="17"/>
      <c r="O27" s="17"/>
      <c r="P27" s="17"/>
      <c r="Q27" s="17"/>
      <c r="R27" s="17"/>
      <c r="S27" s="17"/>
      <c r="T27" s="17"/>
      <c r="U27" t="str">
        <f>IF(COUNTA(Table27[[#This Row],[Employee Name]:[13. Skin is intact without open wounds or rashes]])=0,"",COUNTIF(Table27[[#This Row],[1. Checks that sink areas are supplied with soap and paper towels]:[13. Skin is intact without open wounds or rashes]],"NO"))</f>
        <v/>
      </c>
    </row>
    <row r="28" spans="2:21">
      <c r="B28" s="17"/>
      <c r="C28" s="17"/>
      <c r="D28" s="17"/>
      <c r="E28" s="18"/>
      <c r="F28" s="44"/>
      <c r="G28" s="17"/>
      <c r="H28" s="17"/>
      <c r="I28" s="17"/>
      <c r="J28" s="17"/>
      <c r="K28" s="17"/>
      <c r="L28" s="17"/>
      <c r="M28" s="17"/>
      <c r="N28" s="17"/>
      <c r="O28" s="17"/>
      <c r="P28" s="17"/>
      <c r="Q28" s="17"/>
      <c r="R28" s="17"/>
      <c r="S28" s="17"/>
      <c r="T28" s="17"/>
      <c r="U28" t="str">
        <f>IF(COUNTA(Table27[[#This Row],[Employee Name]:[13. Skin is intact without open wounds or rashes]])=0,"",COUNTIF(Table27[[#This Row],[1. Checks that sink areas are supplied with soap and paper towels]:[13. Skin is intact without open wounds or rashes]],"NO"))</f>
        <v/>
      </c>
    </row>
    <row r="29" spans="2:21">
      <c r="B29" s="17"/>
      <c r="C29" s="17"/>
      <c r="D29" s="17"/>
      <c r="E29" s="18"/>
      <c r="F29" s="44"/>
      <c r="G29" s="17"/>
      <c r="H29" s="17"/>
      <c r="I29" s="17"/>
      <c r="J29" s="17"/>
      <c r="K29" s="17"/>
      <c r="L29" s="17"/>
      <c r="M29" s="17"/>
      <c r="N29" s="17"/>
      <c r="O29" s="17"/>
      <c r="P29" s="17"/>
      <c r="Q29" s="17"/>
      <c r="R29" s="17"/>
      <c r="S29" s="17"/>
      <c r="T29" s="17"/>
      <c r="U29" t="str">
        <f>IF(COUNTA(Table27[[#This Row],[Employee Name]:[13. Skin is intact without open wounds or rashes]])=0,"",COUNTIF(Table27[[#This Row],[1. Checks that sink areas are supplied with soap and paper towels]:[13. Skin is intact without open wounds or rashes]],"NO"))</f>
        <v/>
      </c>
    </row>
    <row r="30" spans="2:21">
      <c r="B30" s="17"/>
      <c r="C30" s="17"/>
      <c r="D30" s="17"/>
      <c r="E30" s="18"/>
      <c r="F30" s="44"/>
      <c r="G30" s="17"/>
      <c r="H30" s="17"/>
      <c r="I30" s="17"/>
      <c r="J30" s="17"/>
      <c r="K30" s="17"/>
      <c r="L30" s="17"/>
      <c r="M30" s="17"/>
      <c r="N30" s="17"/>
      <c r="O30" s="17"/>
      <c r="P30" s="17"/>
      <c r="Q30" s="17"/>
      <c r="R30" s="17"/>
      <c r="S30" s="17"/>
      <c r="T30" s="17"/>
      <c r="U30" t="str">
        <f>IF(COUNTA(Table27[[#This Row],[Employee Name]:[13. Skin is intact without open wounds or rashes]])=0,"",COUNTIF(Table27[[#This Row],[1. Checks that sink areas are supplied with soap and paper towels]:[13. Skin is intact without open wounds or rashes]],"NO"))</f>
        <v/>
      </c>
    </row>
    <row r="31" spans="2:21">
      <c r="B31" s="17"/>
      <c r="C31" s="17"/>
      <c r="D31" s="17"/>
      <c r="E31" s="18"/>
      <c r="F31" s="44"/>
      <c r="G31" s="17"/>
      <c r="H31" s="17"/>
      <c r="I31" s="17"/>
      <c r="J31" s="17"/>
      <c r="K31" s="17"/>
      <c r="L31" s="17"/>
      <c r="M31" s="17"/>
      <c r="N31" s="17"/>
      <c r="O31" s="17"/>
      <c r="P31" s="17"/>
      <c r="Q31" s="17"/>
      <c r="R31" s="17"/>
      <c r="S31" s="17"/>
      <c r="T31" s="17"/>
      <c r="U31" t="str">
        <f>IF(COUNTA(Table27[[#This Row],[Employee Name]:[13. Skin is intact without open wounds or rashes]])=0,"",COUNTIF(Table27[[#This Row],[1. Checks that sink areas are supplied with soap and paper towels]:[13. Skin is intact without open wounds or rashes]],"NO"))</f>
        <v/>
      </c>
    </row>
    <row r="32" spans="2:21">
      <c r="B32" s="17"/>
      <c r="C32" s="17"/>
      <c r="D32" s="17"/>
      <c r="E32" s="18"/>
      <c r="F32" s="44"/>
      <c r="G32" s="17"/>
      <c r="H32" s="17"/>
      <c r="I32" s="17"/>
      <c r="J32" s="17"/>
      <c r="K32" s="17"/>
      <c r="L32" s="17"/>
      <c r="M32" s="17"/>
      <c r="N32" s="17"/>
      <c r="O32" s="17"/>
      <c r="P32" s="17"/>
      <c r="Q32" s="17"/>
      <c r="R32" s="17"/>
      <c r="S32" s="17"/>
      <c r="T32" s="17"/>
      <c r="U32" t="str">
        <f>IF(COUNTA(Table27[[#This Row],[Employee Name]:[13. Skin is intact without open wounds or rashes]])=0,"",COUNTIF(Table27[[#This Row],[1. Checks that sink areas are supplied with soap and paper towels]:[13. Skin is intact without open wounds or rashes]],"NO"))</f>
        <v/>
      </c>
    </row>
    <row r="33" spans="2:21">
      <c r="B33" s="17"/>
      <c r="C33" s="17"/>
      <c r="D33" s="17"/>
      <c r="E33" s="18"/>
      <c r="F33" s="44"/>
      <c r="G33" s="17"/>
      <c r="H33" s="17"/>
      <c r="I33" s="17"/>
      <c r="J33" s="17"/>
      <c r="K33" s="17"/>
      <c r="L33" s="17"/>
      <c r="M33" s="17"/>
      <c r="N33" s="17"/>
      <c r="O33" s="17"/>
      <c r="P33" s="17"/>
      <c r="Q33" s="17"/>
      <c r="R33" s="17"/>
      <c r="S33" s="17"/>
      <c r="T33" s="17"/>
      <c r="U33" t="str">
        <f>IF(COUNTA(Table27[[#This Row],[Employee Name]:[13. Skin is intact without open wounds or rashes]])=0,"",COUNTIF(Table27[[#This Row],[1. Checks that sink areas are supplied with soap and paper towels]:[13. Skin is intact without open wounds or rashes]],"NO"))</f>
        <v/>
      </c>
    </row>
    <row r="34" spans="2:21">
      <c r="B34" s="17"/>
      <c r="C34" s="17"/>
      <c r="D34" s="17"/>
      <c r="E34" s="18"/>
      <c r="F34" s="44"/>
      <c r="G34" s="17"/>
      <c r="H34" s="17"/>
      <c r="I34" s="17"/>
      <c r="J34" s="17"/>
      <c r="K34" s="17"/>
      <c r="L34" s="17"/>
      <c r="M34" s="17"/>
      <c r="N34" s="17"/>
      <c r="O34" s="17"/>
      <c r="P34" s="17"/>
      <c r="Q34" s="17"/>
      <c r="R34" s="17"/>
      <c r="S34" s="17"/>
      <c r="T34" s="17"/>
      <c r="U34" t="str">
        <f>IF(COUNTA(Table27[[#This Row],[Employee Name]:[13. Skin is intact without open wounds or rashes]])=0,"",COUNTIF(Table27[[#This Row],[1. Checks that sink areas are supplied with soap and paper towels]:[13. Skin is intact without open wounds or rashes]],"NO"))</f>
        <v/>
      </c>
    </row>
    <row r="35" spans="2:21">
      <c r="B35" s="17"/>
      <c r="C35" s="17"/>
      <c r="D35" s="17"/>
      <c r="E35" s="18"/>
      <c r="F35" s="44"/>
      <c r="G35" s="17"/>
      <c r="H35" s="17"/>
      <c r="I35" s="17"/>
      <c r="J35" s="17"/>
      <c r="K35" s="17"/>
      <c r="L35" s="17"/>
      <c r="M35" s="17"/>
      <c r="N35" s="17"/>
      <c r="O35" s="17"/>
      <c r="P35" s="17"/>
      <c r="Q35" s="17"/>
      <c r="R35" s="17"/>
      <c r="S35" s="17"/>
      <c r="T35" s="17"/>
      <c r="U35" t="str">
        <f>IF(COUNTA(Table27[[#This Row],[Employee Name]:[13. Skin is intact without open wounds or rashes]])=0,"",COUNTIF(Table27[[#This Row],[1. Checks that sink areas are supplied with soap and paper towels]:[13. Skin is intact without open wounds or rashes]],"NO"))</f>
        <v/>
      </c>
    </row>
    <row r="36" spans="2:21">
      <c r="B36" s="17"/>
      <c r="C36" s="17"/>
      <c r="D36" s="17"/>
      <c r="E36" s="18"/>
      <c r="F36" s="44"/>
      <c r="G36" s="17"/>
      <c r="H36" s="17"/>
      <c r="I36" s="17"/>
      <c r="J36" s="17"/>
      <c r="K36" s="17"/>
      <c r="L36" s="17"/>
      <c r="M36" s="17"/>
      <c r="N36" s="17"/>
      <c r="O36" s="17"/>
      <c r="P36" s="17"/>
      <c r="Q36" s="17"/>
      <c r="R36" s="17"/>
      <c r="S36" s="17"/>
      <c r="T36" s="17"/>
      <c r="U36" t="str">
        <f>IF(COUNTA(Table27[[#This Row],[Employee Name]:[13. Skin is intact without open wounds or rashes]])=0,"",COUNTIF(Table27[[#This Row],[1. Checks that sink areas are supplied with soap and paper towels]:[13. Skin is intact without open wounds or rashes]],"NO"))</f>
        <v/>
      </c>
    </row>
    <row r="37" spans="2:21">
      <c r="B37" s="17"/>
      <c r="C37" s="17"/>
      <c r="D37" s="17"/>
      <c r="E37" s="18"/>
      <c r="F37" s="44"/>
      <c r="G37" s="17"/>
      <c r="H37" s="17"/>
      <c r="I37" s="17"/>
      <c r="J37" s="17"/>
      <c r="K37" s="17"/>
      <c r="L37" s="17"/>
      <c r="M37" s="17"/>
      <c r="N37" s="17"/>
      <c r="O37" s="17"/>
      <c r="P37" s="17"/>
      <c r="Q37" s="17"/>
      <c r="R37" s="17"/>
      <c r="S37" s="17"/>
      <c r="T37" s="17"/>
      <c r="U37" t="str">
        <f>IF(COUNTA(Table27[[#This Row],[Employee Name]:[13. Skin is intact without open wounds or rashes]])=0,"",COUNTIF(Table27[[#This Row],[1. Checks that sink areas are supplied with soap and paper towels]:[13. Skin is intact without open wounds or rashes]],"NO"))</f>
        <v/>
      </c>
    </row>
    <row r="38" spans="2:21">
      <c r="B38" s="17"/>
      <c r="C38" s="17"/>
      <c r="D38" s="17"/>
      <c r="E38" s="18"/>
      <c r="F38" s="44"/>
      <c r="G38" s="17"/>
      <c r="H38" s="17"/>
      <c r="I38" s="17"/>
      <c r="J38" s="17"/>
      <c r="K38" s="17"/>
      <c r="L38" s="17"/>
      <c r="M38" s="17"/>
      <c r="N38" s="17"/>
      <c r="O38" s="17"/>
      <c r="P38" s="17"/>
      <c r="Q38" s="17"/>
      <c r="R38" s="17"/>
      <c r="S38" s="17"/>
      <c r="T38" s="17"/>
      <c r="U38" t="str">
        <f>IF(COUNTA(Table27[[#This Row],[Employee Name]:[13. Skin is intact without open wounds or rashes]])=0,"",COUNTIF(Table27[[#This Row],[1. Checks that sink areas are supplied with soap and paper towels]:[13. Skin is intact without open wounds or rashes]],"NO"))</f>
        <v/>
      </c>
    </row>
    <row r="39" spans="2:21">
      <c r="B39" s="17"/>
      <c r="C39" s="17"/>
      <c r="D39" s="17"/>
      <c r="E39" s="18"/>
      <c r="F39" s="44"/>
      <c r="G39" s="17"/>
      <c r="H39" s="17"/>
      <c r="I39" s="17"/>
      <c r="J39" s="17"/>
      <c r="K39" s="17"/>
      <c r="L39" s="17"/>
      <c r="M39" s="17"/>
      <c r="N39" s="17"/>
      <c r="O39" s="17"/>
      <c r="P39" s="17"/>
      <c r="Q39" s="17"/>
      <c r="R39" s="17"/>
      <c r="S39" s="17"/>
      <c r="T39" s="17"/>
      <c r="U39" t="str">
        <f>IF(COUNTA(Table27[[#This Row],[Employee Name]:[13. Skin is intact without open wounds or rashes]])=0,"",COUNTIF(Table27[[#This Row],[1. Checks that sink areas are supplied with soap and paper towels]:[13. Skin is intact without open wounds or rashes]],"NO"))</f>
        <v/>
      </c>
    </row>
    <row r="40" spans="2:21">
      <c r="B40" s="17"/>
      <c r="C40" s="17"/>
      <c r="D40" s="17"/>
      <c r="E40" s="18"/>
      <c r="F40" s="44"/>
      <c r="G40" s="17"/>
      <c r="H40" s="17"/>
      <c r="I40" s="17"/>
      <c r="J40" s="17"/>
      <c r="K40" s="17"/>
      <c r="L40" s="17"/>
      <c r="M40" s="17"/>
      <c r="N40" s="17"/>
      <c r="O40" s="17"/>
      <c r="P40" s="17"/>
      <c r="Q40" s="17"/>
      <c r="R40" s="17"/>
      <c r="S40" s="17"/>
      <c r="T40" s="17"/>
      <c r="U40" t="str">
        <f>IF(COUNTA(Table27[[#This Row],[Employee Name]:[13. Skin is intact without open wounds or rashes]])=0,"",COUNTIF(Table27[[#This Row],[1. Checks that sink areas are supplied with soap and paper towels]:[13. Skin is intact without open wounds or rashes]],"NO"))</f>
        <v/>
      </c>
    </row>
    <row r="41" spans="2:21">
      <c r="B41" s="17"/>
      <c r="C41" s="17"/>
      <c r="D41" s="17"/>
      <c r="E41" s="18"/>
      <c r="F41" s="44"/>
      <c r="G41" s="17"/>
      <c r="H41" s="17"/>
      <c r="I41" s="17"/>
      <c r="J41" s="17"/>
      <c r="K41" s="17"/>
      <c r="L41" s="17"/>
      <c r="M41" s="17"/>
      <c r="N41" s="17"/>
      <c r="O41" s="17"/>
      <c r="P41" s="17"/>
      <c r="Q41" s="17"/>
      <c r="R41" s="17"/>
      <c r="S41" s="17"/>
      <c r="T41" s="17"/>
      <c r="U41" t="str">
        <f>IF(COUNTA(Table27[[#This Row],[Employee Name]:[13. Skin is intact without open wounds or rashes]])=0,"",COUNTIF(Table27[[#This Row],[1. Checks that sink areas are supplied with soap and paper towels]:[13. Skin is intact without open wounds or rashes]],"NO"))</f>
        <v/>
      </c>
    </row>
    <row r="42" spans="2:21">
      <c r="B42" s="17"/>
      <c r="C42" s="17"/>
      <c r="D42" s="17"/>
      <c r="E42" s="18"/>
      <c r="F42" s="44"/>
      <c r="G42" s="17"/>
      <c r="H42" s="17"/>
      <c r="I42" s="17"/>
      <c r="J42" s="17"/>
      <c r="K42" s="17"/>
      <c r="L42" s="17"/>
      <c r="M42" s="17"/>
      <c r="N42" s="17"/>
      <c r="O42" s="17"/>
      <c r="P42" s="17"/>
      <c r="Q42" s="17"/>
      <c r="R42" s="17"/>
      <c r="S42" s="17"/>
      <c r="T42" s="17"/>
      <c r="U42" t="str">
        <f>IF(COUNTA(Table27[[#This Row],[Employee Name]:[13. Skin is intact without open wounds or rashes]])=0,"",COUNTIF(Table27[[#This Row],[1. Checks that sink areas are supplied with soap and paper towels]:[13. Skin is intact without open wounds or rashes]],"NO"))</f>
        <v/>
      </c>
    </row>
    <row r="43" spans="2:21">
      <c r="B43" s="17"/>
      <c r="C43" s="17"/>
      <c r="D43" s="17"/>
      <c r="E43" s="18"/>
      <c r="F43" s="44"/>
      <c r="G43" s="17"/>
      <c r="H43" s="17"/>
      <c r="I43" s="17"/>
      <c r="J43" s="17"/>
      <c r="K43" s="17"/>
      <c r="L43" s="17"/>
      <c r="M43" s="17"/>
      <c r="N43" s="17"/>
      <c r="O43" s="17"/>
      <c r="P43" s="17"/>
      <c r="Q43" s="17"/>
      <c r="R43" s="17"/>
      <c r="S43" s="17"/>
      <c r="T43" s="17"/>
      <c r="U43" t="str">
        <f>IF(COUNTA(Table27[[#This Row],[Employee Name]:[13. Skin is intact without open wounds or rashes]])=0,"",COUNTIF(Table27[[#This Row],[1. Checks that sink areas are supplied with soap and paper towels]:[13. Skin is intact without open wounds or rashes]],"NO"))</f>
        <v/>
      </c>
    </row>
    <row r="44" spans="2:21">
      <c r="B44" s="17"/>
      <c r="C44" s="17"/>
      <c r="D44" s="17"/>
      <c r="E44" s="18"/>
      <c r="F44" s="44"/>
      <c r="G44" s="17"/>
      <c r="H44" s="17"/>
      <c r="I44" s="17"/>
      <c r="J44" s="17"/>
      <c r="K44" s="17"/>
      <c r="L44" s="17"/>
      <c r="M44" s="17"/>
      <c r="N44" s="17"/>
      <c r="O44" s="17"/>
      <c r="P44" s="17"/>
      <c r="Q44" s="17"/>
      <c r="R44" s="17"/>
      <c r="S44" s="17"/>
      <c r="T44" s="17"/>
      <c r="U44" t="str">
        <f>IF(COUNTA(Table27[[#This Row],[Employee Name]:[13. Skin is intact without open wounds or rashes]])=0,"",COUNTIF(Table27[[#This Row],[1. Checks that sink areas are supplied with soap and paper towels]:[13. Skin is intact without open wounds or rashes]],"NO"))</f>
        <v/>
      </c>
    </row>
    <row r="45" spans="2:21">
      <c r="B45" s="17"/>
      <c r="C45" s="17"/>
      <c r="D45" s="17"/>
      <c r="E45" s="18"/>
      <c r="F45" s="44"/>
      <c r="G45" s="17"/>
      <c r="H45" s="17"/>
      <c r="I45" s="17"/>
      <c r="J45" s="17"/>
      <c r="K45" s="17"/>
      <c r="L45" s="17"/>
      <c r="M45" s="17"/>
      <c r="N45" s="17"/>
      <c r="O45" s="17"/>
      <c r="P45" s="17"/>
      <c r="Q45" s="17"/>
      <c r="R45" s="17"/>
      <c r="S45" s="17"/>
      <c r="T45" s="17"/>
      <c r="U45" t="str">
        <f>IF(COUNTA(Table27[[#This Row],[Employee Name]:[13. Skin is intact without open wounds or rashes]])=0,"",COUNTIF(Table27[[#This Row],[1. Checks that sink areas are supplied with soap and paper towels]:[13. Skin is intact without open wounds or rashes]],"NO"))</f>
        <v/>
      </c>
    </row>
    <row r="46" spans="2:21">
      <c r="B46" s="17"/>
      <c r="C46" s="17"/>
      <c r="D46" s="17"/>
      <c r="E46" s="18"/>
      <c r="F46" s="44"/>
      <c r="G46" s="17"/>
      <c r="H46" s="17"/>
      <c r="I46" s="17"/>
      <c r="J46" s="17"/>
      <c r="K46" s="17"/>
      <c r="L46" s="17"/>
      <c r="M46" s="17"/>
      <c r="N46" s="17"/>
      <c r="O46" s="17"/>
      <c r="P46" s="17"/>
      <c r="Q46" s="17"/>
      <c r="R46" s="17"/>
      <c r="S46" s="17"/>
      <c r="T46" s="17"/>
      <c r="U46" t="str">
        <f>IF(COUNTA(Table27[[#This Row],[Employee Name]:[13. Skin is intact without open wounds or rashes]])=0,"",COUNTIF(Table27[[#This Row],[1. Checks that sink areas are supplied with soap and paper towels]:[13. Skin is intact without open wounds or rashes]],"NO"))</f>
        <v/>
      </c>
    </row>
    <row r="47" spans="2:21">
      <c r="B47" s="17"/>
      <c r="C47" s="17"/>
      <c r="D47" s="17"/>
      <c r="E47" s="18"/>
      <c r="F47" s="44"/>
      <c r="G47" s="17"/>
      <c r="H47" s="17"/>
      <c r="I47" s="17"/>
      <c r="J47" s="17"/>
      <c r="K47" s="17"/>
      <c r="L47" s="17"/>
      <c r="M47" s="17"/>
      <c r="N47" s="17"/>
      <c r="O47" s="17"/>
      <c r="P47" s="17"/>
      <c r="Q47" s="17"/>
      <c r="R47" s="17"/>
      <c r="S47" s="17"/>
      <c r="T47" s="17"/>
      <c r="U47" t="str">
        <f>IF(COUNTA(Table27[[#This Row],[Employee Name]:[13. Skin is intact without open wounds or rashes]])=0,"",COUNTIF(Table27[[#This Row],[1. Checks that sink areas are supplied with soap and paper towels]:[13. Skin is intact without open wounds or rashes]],"NO"))</f>
        <v/>
      </c>
    </row>
    <row r="48" spans="2:21">
      <c r="B48" s="17"/>
      <c r="C48" s="17"/>
      <c r="D48" s="17"/>
      <c r="E48" s="18"/>
      <c r="F48" s="44"/>
      <c r="G48" s="17"/>
      <c r="H48" s="17"/>
      <c r="I48" s="17"/>
      <c r="J48" s="17"/>
      <c r="K48" s="17"/>
      <c r="L48" s="17"/>
      <c r="M48" s="17"/>
      <c r="N48" s="17"/>
      <c r="O48" s="17"/>
      <c r="P48" s="17"/>
      <c r="Q48" s="17"/>
      <c r="R48" s="17"/>
      <c r="S48" s="17"/>
      <c r="T48" s="17"/>
      <c r="U48" t="str">
        <f>IF(COUNTA(Table27[[#This Row],[Employee Name]:[13. Skin is intact without open wounds or rashes]])=0,"",COUNTIF(Table27[[#This Row],[1. Checks that sink areas are supplied with soap and paper towels]:[13. Skin is intact without open wounds or rashes]],"NO"))</f>
        <v/>
      </c>
    </row>
    <row r="49" spans="2:21">
      <c r="B49" s="17"/>
      <c r="C49" s="17"/>
      <c r="D49" s="17"/>
      <c r="E49" s="18"/>
      <c r="F49" s="44"/>
      <c r="G49" s="17"/>
      <c r="H49" s="17"/>
      <c r="I49" s="17"/>
      <c r="J49" s="17"/>
      <c r="K49" s="17"/>
      <c r="L49" s="17"/>
      <c r="M49" s="17"/>
      <c r="N49" s="17"/>
      <c r="O49" s="17"/>
      <c r="P49" s="17"/>
      <c r="Q49" s="17"/>
      <c r="R49" s="17"/>
      <c r="S49" s="17"/>
      <c r="T49" s="17"/>
      <c r="U49" t="str">
        <f>IF(COUNTA(Table27[[#This Row],[Employee Name]:[13. Skin is intact without open wounds or rashes]])=0,"",COUNTIF(Table27[[#This Row],[1. Checks that sink areas are supplied with soap and paper towels]:[13. Skin is intact without open wounds or rashes]],"NO"))</f>
        <v/>
      </c>
    </row>
    <row r="50" spans="2:21">
      <c r="B50" s="17"/>
      <c r="C50" s="17"/>
      <c r="D50" s="17"/>
      <c r="E50" s="18"/>
      <c r="F50" s="44"/>
      <c r="G50" s="17"/>
      <c r="H50" s="17"/>
      <c r="I50" s="17"/>
      <c r="J50" s="17"/>
      <c r="K50" s="17"/>
      <c r="L50" s="17"/>
      <c r="M50" s="17"/>
      <c r="N50" s="17"/>
      <c r="O50" s="17"/>
      <c r="P50" s="17"/>
      <c r="Q50" s="17"/>
      <c r="R50" s="17"/>
      <c r="S50" s="17"/>
      <c r="T50" s="17"/>
      <c r="U50" t="str">
        <f>IF(COUNTA(Table27[[#This Row],[Employee Name]:[13. Skin is intact without open wounds or rashes]])=0,"",COUNTIF(Table27[[#This Row],[1. Checks that sink areas are supplied with soap and paper towels]:[13. Skin is intact without open wounds or rashes]],"NO"))</f>
        <v/>
      </c>
    </row>
    <row r="51" spans="2:21">
      <c r="B51" s="17"/>
      <c r="C51" s="17"/>
      <c r="D51" s="17"/>
      <c r="E51" s="18"/>
      <c r="F51" s="44"/>
      <c r="G51" s="17"/>
      <c r="H51" s="17"/>
      <c r="I51" s="17"/>
      <c r="J51" s="17"/>
      <c r="K51" s="17"/>
      <c r="L51" s="17"/>
      <c r="M51" s="17"/>
      <c r="N51" s="17"/>
      <c r="O51" s="17"/>
      <c r="P51" s="17"/>
      <c r="Q51" s="17"/>
      <c r="R51" s="17"/>
      <c r="S51" s="17"/>
      <c r="T51" s="17"/>
      <c r="U51" t="str">
        <f>IF(COUNTA(Table27[[#This Row],[Employee Name]:[13. Skin is intact without open wounds or rashes]])=0,"",COUNTIF(Table27[[#This Row],[1. Checks that sink areas are supplied with soap and paper towels]:[13. Skin is intact without open wounds or rashes]],"NO"))</f>
        <v/>
      </c>
    </row>
    <row r="52" spans="2:21">
      <c r="B52" s="17"/>
      <c r="C52" s="17"/>
      <c r="D52" s="17"/>
      <c r="E52" s="18"/>
      <c r="F52" s="44"/>
      <c r="G52" s="17"/>
      <c r="H52" s="17"/>
      <c r="I52" s="17"/>
      <c r="J52" s="17"/>
      <c r="K52" s="17"/>
      <c r="L52" s="17"/>
      <c r="M52" s="17"/>
      <c r="N52" s="17"/>
      <c r="O52" s="17"/>
      <c r="P52" s="17"/>
      <c r="Q52" s="17"/>
      <c r="R52" s="17"/>
      <c r="S52" s="17"/>
      <c r="T52" s="17"/>
      <c r="U52" t="str">
        <f>IF(COUNTA(Table27[[#This Row],[Employee Name]:[13. Skin is intact without open wounds or rashes]])=0,"",COUNTIF(Table27[[#This Row],[1. Checks that sink areas are supplied with soap and paper towels]:[13. Skin is intact without open wounds or rashes]],"NO"))</f>
        <v/>
      </c>
    </row>
    <row r="53" spans="2:21">
      <c r="B53" s="17"/>
      <c r="C53" s="17"/>
      <c r="D53" s="17"/>
      <c r="E53" s="18"/>
      <c r="F53" s="44"/>
      <c r="G53" s="17"/>
      <c r="H53" s="17"/>
      <c r="I53" s="17"/>
      <c r="J53" s="17"/>
      <c r="K53" s="17"/>
      <c r="L53" s="17"/>
      <c r="M53" s="17"/>
      <c r="N53" s="17"/>
      <c r="O53" s="17"/>
      <c r="P53" s="17"/>
      <c r="Q53" s="17"/>
      <c r="R53" s="17"/>
      <c r="S53" s="17"/>
      <c r="T53" s="17"/>
      <c r="U53" t="str">
        <f>IF(COUNTA(Table27[[#This Row],[Employee Name]:[13. Skin is intact without open wounds or rashes]])=0,"",COUNTIF(Table27[[#This Row],[1. Checks that sink areas are supplied with soap and paper towels]:[13. Skin is intact without open wounds or rashes]],"NO"))</f>
        <v/>
      </c>
    </row>
    <row r="54" spans="2:21">
      <c r="B54" s="17"/>
      <c r="C54" s="17"/>
      <c r="D54" s="17"/>
      <c r="E54" s="18"/>
      <c r="F54" s="44"/>
      <c r="G54" s="17"/>
      <c r="H54" s="17"/>
      <c r="I54" s="17"/>
      <c r="J54" s="17"/>
      <c r="K54" s="17"/>
      <c r="L54" s="17"/>
      <c r="M54" s="17"/>
      <c r="N54" s="17"/>
      <c r="O54" s="17"/>
      <c r="P54" s="17"/>
      <c r="Q54" s="17"/>
      <c r="R54" s="17"/>
      <c r="S54" s="17"/>
      <c r="T54" s="17"/>
      <c r="U54" t="str">
        <f>IF(COUNTA(Table27[[#This Row],[Employee Name]:[13. Skin is intact without open wounds or rashes]])=0,"",COUNTIF(Table27[[#This Row],[1. Checks that sink areas are supplied with soap and paper towels]:[13. Skin is intact without open wounds or rashes]],"NO"))</f>
        <v/>
      </c>
    </row>
    <row r="55" spans="2:21">
      <c r="B55" s="17"/>
      <c r="C55" s="17"/>
      <c r="D55" s="17"/>
      <c r="E55" s="18"/>
      <c r="F55" s="44"/>
      <c r="G55" s="17"/>
      <c r="H55" s="17"/>
      <c r="I55" s="17"/>
      <c r="J55" s="17"/>
      <c r="K55" s="17"/>
      <c r="L55" s="17"/>
      <c r="M55" s="17"/>
      <c r="N55" s="17"/>
      <c r="O55" s="17"/>
      <c r="P55" s="17"/>
      <c r="Q55" s="17"/>
      <c r="R55" s="17"/>
      <c r="S55" s="17"/>
      <c r="T55" s="17"/>
      <c r="U55" t="str">
        <f>IF(COUNTA(Table27[[#This Row],[Employee Name]:[13. Skin is intact without open wounds or rashes]])=0,"",COUNTIF(Table27[[#This Row],[1. Checks that sink areas are supplied with soap and paper towels]:[13. Skin is intact without open wounds or rashes]],"NO"))</f>
        <v/>
      </c>
    </row>
    <row r="56" spans="2:21">
      <c r="B56" s="17"/>
      <c r="C56" s="17"/>
      <c r="D56" s="17"/>
      <c r="E56" s="18"/>
      <c r="F56" s="44"/>
      <c r="G56" s="17"/>
      <c r="H56" s="17"/>
      <c r="I56" s="17"/>
      <c r="J56" s="17"/>
      <c r="K56" s="17"/>
      <c r="L56" s="17"/>
      <c r="M56" s="17"/>
      <c r="N56" s="17"/>
      <c r="O56" s="17"/>
      <c r="P56" s="17"/>
      <c r="Q56" s="17"/>
      <c r="R56" s="17"/>
      <c r="S56" s="17"/>
      <c r="T56" s="17"/>
      <c r="U56" t="str">
        <f>IF(COUNTA(Table27[[#This Row],[Employee Name]:[13. Skin is intact without open wounds or rashes]])=0,"",COUNTIF(Table27[[#This Row],[1. Checks that sink areas are supplied with soap and paper towels]:[13. Skin is intact without open wounds or rashes]],"NO"))</f>
        <v/>
      </c>
    </row>
    <row r="57" spans="2:21">
      <c r="B57" s="17"/>
      <c r="C57" s="17"/>
      <c r="D57" s="17"/>
      <c r="E57" s="18"/>
      <c r="F57" s="44"/>
      <c r="G57" s="17"/>
      <c r="H57" s="17"/>
      <c r="I57" s="17"/>
      <c r="J57" s="17"/>
      <c r="K57" s="17"/>
      <c r="L57" s="17"/>
      <c r="M57" s="17"/>
      <c r="N57" s="17"/>
      <c r="O57" s="17"/>
      <c r="P57" s="17"/>
      <c r="Q57" s="17"/>
      <c r="R57" s="17"/>
      <c r="S57" s="17"/>
      <c r="T57" s="17"/>
      <c r="U57" t="str">
        <f>IF(COUNTA(Table27[[#This Row],[Employee Name]:[13. Skin is intact without open wounds or rashes]])=0,"",COUNTIF(Table27[[#This Row],[1. Checks that sink areas are supplied with soap and paper towels]:[13. Skin is intact without open wounds or rashes]],"NO"))</f>
        <v/>
      </c>
    </row>
    <row r="58" spans="2:21">
      <c r="B58" s="17"/>
      <c r="C58" s="17"/>
      <c r="D58" s="17"/>
      <c r="E58" s="18"/>
      <c r="F58" s="44"/>
      <c r="G58" s="17"/>
      <c r="H58" s="17"/>
      <c r="I58" s="17"/>
      <c r="J58" s="17"/>
      <c r="K58" s="17"/>
      <c r="L58" s="17"/>
      <c r="M58" s="17"/>
      <c r="N58" s="17"/>
      <c r="O58" s="17"/>
      <c r="P58" s="17"/>
      <c r="Q58" s="17"/>
      <c r="R58" s="17"/>
      <c r="S58" s="17"/>
      <c r="T58" s="17"/>
      <c r="U58" t="str">
        <f>IF(COUNTA(Table27[[#This Row],[Employee Name]:[13. Skin is intact without open wounds or rashes]])=0,"",COUNTIF(Table27[[#This Row],[1. Checks that sink areas are supplied with soap and paper towels]:[13. Skin is intact without open wounds or rashes]],"NO"))</f>
        <v/>
      </c>
    </row>
    <row r="59" spans="2:21">
      <c r="B59" s="17"/>
      <c r="C59" s="17"/>
      <c r="D59" s="17"/>
      <c r="E59" s="18"/>
      <c r="F59" s="44"/>
      <c r="G59" s="17"/>
      <c r="H59" s="17"/>
      <c r="I59" s="17"/>
      <c r="J59" s="17"/>
      <c r="K59" s="17"/>
      <c r="L59" s="17"/>
      <c r="M59" s="17"/>
      <c r="N59" s="17"/>
      <c r="O59" s="17"/>
      <c r="P59" s="17"/>
      <c r="Q59" s="17"/>
      <c r="R59" s="17"/>
      <c r="S59" s="17"/>
      <c r="T59" s="17"/>
      <c r="U59" t="str">
        <f>IF(COUNTA(Table27[[#This Row],[Employee Name]:[13. Skin is intact without open wounds or rashes]])=0,"",COUNTIF(Table27[[#This Row],[1. Checks that sink areas are supplied with soap and paper towels]:[13. Skin is intact without open wounds or rashes]],"NO"))</f>
        <v/>
      </c>
    </row>
    <row r="60" spans="2:21">
      <c r="B60" s="17"/>
      <c r="C60" s="17"/>
      <c r="D60" s="17"/>
      <c r="E60" s="18"/>
      <c r="F60" s="44"/>
      <c r="G60" s="17"/>
      <c r="H60" s="17"/>
      <c r="I60" s="17"/>
      <c r="J60" s="17"/>
      <c r="K60" s="17"/>
      <c r="L60" s="17"/>
      <c r="M60" s="17"/>
      <c r="N60" s="17"/>
      <c r="O60" s="17"/>
      <c r="P60" s="17"/>
      <c r="Q60" s="17"/>
      <c r="R60" s="17"/>
      <c r="S60" s="17"/>
      <c r="T60" s="17"/>
      <c r="U60" t="str">
        <f>IF(COUNTA(Table27[[#This Row],[Employee Name]:[13. Skin is intact without open wounds or rashes]])=0,"",COUNTIF(Table27[[#This Row],[1. Checks that sink areas are supplied with soap and paper towels]:[13. Skin is intact without open wounds or rashes]],"NO"))</f>
        <v/>
      </c>
    </row>
    <row r="61" spans="2:21">
      <c r="B61" s="17"/>
      <c r="C61" s="17"/>
      <c r="D61" s="17"/>
      <c r="E61" s="18"/>
      <c r="F61" s="44"/>
      <c r="G61" s="17"/>
      <c r="H61" s="17"/>
      <c r="I61" s="17"/>
      <c r="J61" s="17"/>
      <c r="K61" s="17"/>
      <c r="L61" s="17"/>
      <c r="M61" s="17"/>
      <c r="N61" s="17"/>
      <c r="O61" s="17"/>
      <c r="P61" s="17"/>
      <c r="Q61" s="17"/>
      <c r="R61" s="17"/>
      <c r="S61" s="17"/>
      <c r="T61" s="17"/>
      <c r="U61" t="str">
        <f>IF(COUNTA(Table27[[#This Row],[Employee Name]:[13. Skin is intact without open wounds or rashes]])=0,"",COUNTIF(Table27[[#This Row],[1. Checks that sink areas are supplied with soap and paper towels]:[13. Skin is intact without open wounds or rashes]],"NO"))</f>
        <v/>
      </c>
    </row>
    <row r="62" spans="2:21">
      <c r="B62" s="17"/>
      <c r="C62" s="17"/>
      <c r="D62" s="17"/>
      <c r="E62" s="18"/>
      <c r="F62" s="44"/>
      <c r="G62" s="17"/>
      <c r="H62" s="17"/>
      <c r="I62" s="17"/>
      <c r="J62" s="17"/>
      <c r="K62" s="17"/>
      <c r="L62" s="17"/>
      <c r="M62" s="17"/>
      <c r="N62" s="17"/>
      <c r="O62" s="17"/>
      <c r="P62" s="17"/>
      <c r="Q62" s="17"/>
      <c r="R62" s="17"/>
      <c r="S62" s="17"/>
      <c r="T62" s="17"/>
      <c r="U62" t="str">
        <f>IF(COUNTA(Table27[[#This Row],[Employee Name]:[13. Skin is intact without open wounds or rashes]])=0,"",COUNTIF(Table27[[#This Row],[1. Checks that sink areas are supplied with soap and paper towels]:[13. Skin is intact without open wounds or rashes]],"NO"))</f>
        <v/>
      </c>
    </row>
    <row r="63" spans="2:21">
      <c r="B63" s="17"/>
      <c r="C63" s="17"/>
      <c r="D63" s="17"/>
      <c r="E63" s="18"/>
      <c r="F63" s="44"/>
      <c r="G63" s="17"/>
      <c r="H63" s="17"/>
      <c r="I63" s="17"/>
      <c r="J63" s="17"/>
      <c r="K63" s="17"/>
      <c r="L63" s="17"/>
      <c r="M63" s="17"/>
      <c r="N63" s="17"/>
      <c r="O63" s="17"/>
      <c r="P63" s="17"/>
      <c r="Q63" s="17"/>
      <c r="R63" s="17"/>
      <c r="S63" s="17"/>
      <c r="T63" s="17"/>
      <c r="U63" t="str">
        <f>IF(COUNTA(Table27[[#This Row],[Employee Name]:[13. Skin is intact without open wounds or rashes]])=0,"",COUNTIF(Table27[[#This Row],[1. Checks that sink areas are supplied with soap and paper towels]:[13. Skin is intact without open wounds or rashes]],"NO"))</f>
        <v/>
      </c>
    </row>
    <row r="64" spans="2:21">
      <c r="B64" s="17"/>
      <c r="C64" s="17"/>
      <c r="D64" s="17"/>
      <c r="E64" s="18"/>
      <c r="F64" s="44"/>
      <c r="G64" s="17"/>
      <c r="H64" s="17"/>
      <c r="I64" s="17"/>
      <c r="J64" s="17"/>
      <c r="K64" s="17"/>
      <c r="L64" s="17"/>
      <c r="M64" s="17"/>
      <c r="N64" s="17"/>
      <c r="O64" s="17"/>
      <c r="P64" s="17"/>
      <c r="Q64" s="17"/>
      <c r="R64" s="17"/>
      <c r="S64" s="17"/>
      <c r="T64" s="17"/>
      <c r="U64" t="str">
        <f>IF(COUNTA(Table27[[#This Row],[Employee Name]:[13. Skin is intact without open wounds or rashes]])=0,"",COUNTIF(Table27[[#This Row],[1. Checks that sink areas are supplied with soap and paper towels]:[13. Skin is intact without open wounds or rashes]],"NO"))</f>
        <v/>
      </c>
    </row>
    <row r="65" spans="2:21">
      <c r="B65" s="17"/>
      <c r="C65" s="17"/>
      <c r="D65" s="17"/>
      <c r="E65" s="18"/>
      <c r="F65" s="44"/>
      <c r="G65" s="17"/>
      <c r="H65" s="17"/>
      <c r="I65" s="17"/>
      <c r="J65" s="17"/>
      <c r="K65" s="17"/>
      <c r="L65" s="17"/>
      <c r="M65" s="17"/>
      <c r="N65" s="17"/>
      <c r="O65" s="17"/>
      <c r="P65" s="17"/>
      <c r="Q65" s="17"/>
      <c r="R65" s="17"/>
      <c r="S65" s="17"/>
      <c r="T65" s="17"/>
      <c r="U65" t="str">
        <f>IF(COUNTA(Table27[[#This Row],[Employee Name]:[13. Skin is intact without open wounds or rashes]])=0,"",COUNTIF(Table27[[#This Row],[1. Checks that sink areas are supplied with soap and paper towels]:[13. Skin is intact without open wounds or rashes]],"NO"))</f>
        <v/>
      </c>
    </row>
    <row r="66" spans="2:21">
      <c r="B66" s="17"/>
      <c r="C66" s="17"/>
      <c r="D66" s="17"/>
      <c r="E66" s="18"/>
      <c r="F66" s="44"/>
      <c r="G66" s="17"/>
      <c r="H66" s="17"/>
      <c r="I66" s="17"/>
      <c r="J66" s="17"/>
      <c r="K66" s="17"/>
      <c r="L66" s="17"/>
      <c r="M66" s="17"/>
      <c r="N66" s="17"/>
      <c r="O66" s="17"/>
      <c r="P66" s="17"/>
      <c r="Q66" s="17"/>
      <c r="R66" s="17"/>
      <c r="S66" s="17"/>
      <c r="T66" s="17"/>
      <c r="U66" t="str">
        <f>IF(COUNTA(Table27[[#This Row],[Employee Name]:[13. Skin is intact without open wounds or rashes]])=0,"",COUNTIF(Table27[[#This Row],[1. Checks that sink areas are supplied with soap and paper towels]:[13. Skin is intact without open wounds or rashes]],"NO"))</f>
        <v/>
      </c>
    </row>
    <row r="67" spans="2:21">
      <c r="B67" s="17"/>
      <c r="C67" s="17"/>
      <c r="D67" s="17"/>
      <c r="E67" s="18"/>
      <c r="F67" s="44"/>
      <c r="G67" s="17"/>
      <c r="H67" s="17"/>
      <c r="I67" s="17"/>
      <c r="J67" s="17"/>
      <c r="K67" s="17"/>
      <c r="L67" s="17"/>
      <c r="M67" s="17"/>
      <c r="N67" s="17"/>
      <c r="O67" s="17"/>
      <c r="P67" s="17"/>
      <c r="Q67" s="17"/>
      <c r="R67" s="17"/>
      <c r="S67" s="17"/>
      <c r="T67" s="17"/>
      <c r="U67" t="str">
        <f>IF(COUNTA(Table27[[#This Row],[Employee Name]:[13. Skin is intact without open wounds or rashes]])=0,"",COUNTIF(Table27[[#This Row],[1. Checks that sink areas are supplied with soap and paper towels]:[13. Skin is intact without open wounds or rashes]],"NO"))</f>
        <v/>
      </c>
    </row>
    <row r="68" spans="2:21">
      <c r="B68" s="17"/>
      <c r="C68" s="17"/>
      <c r="D68" s="17"/>
      <c r="E68" s="18"/>
      <c r="F68" s="44"/>
      <c r="G68" s="17"/>
      <c r="H68" s="17"/>
      <c r="I68" s="17"/>
      <c r="J68" s="17"/>
      <c r="K68" s="17"/>
      <c r="L68" s="17"/>
      <c r="M68" s="17"/>
      <c r="N68" s="17"/>
      <c r="O68" s="17"/>
      <c r="P68" s="17"/>
      <c r="Q68" s="17"/>
      <c r="R68" s="17"/>
      <c r="S68" s="17"/>
      <c r="T68" s="17"/>
      <c r="U68" t="str">
        <f>IF(COUNTA(Table27[[#This Row],[Employee Name]:[13. Skin is intact without open wounds or rashes]])=0,"",COUNTIF(Table27[[#This Row],[1. Checks that sink areas are supplied with soap and paper towels]:[13. Skin is intact without open wounds or rashes]],"NO"))</f>
        <v/>
      </c>
    </row>
    <row r="69" spans="2:21">
      <c r="B69" s="17"/>
      <c r="C69" s="17"/>
      <c r="D69" s="17"/>
      <c r="E69" s="18"/>
      <c r="F69" s="44"/>
      <c r="G69" s="17"/>
      <c r="H69" s="17"/>
      <c r="I69" s="17"/>
      <c r="J69" s="17"/>
      <c r="K69" s="17"/>
      <c r="L69" s="17"/>
      <c r="M69" s="17"/>
      <c r="N69" s="17"/>
      <c r="O69" s="17"/>
      <c r="P69" s="17"/>
      <c r="Q69" s="17"/>
      <c r="R69" s="17"/>
      <c r="S69" s="17"/>
      <c r="T69" s="17"/>
      <c r="U69" t="str">
        <f>IF(COUNTA(Table27[[#This Row],[Employee Name]:[13. Skin is intact without open wounds or rashes]])=0,"",COUNTIF(Table27[[#This Row],[1. Checks that sink areas are supplied with soap and paper towels]:[13. Skin is intact without open wounds or rashes]],"NO"))</f>
        <v/>
      </c>
    </row>
    <row r="70" spans="2:21">
      <c r="B70" s="17"/>
      <c r="C70" s="17"/>
      <c r="D70" s="17"/>
      <c r="E70" s="18"/>
      <c r="F70" s="44"/>
      <c r="G70" s="17"/>
      <c r="H70" s="17"/>
      <c r="I70" s="17"/>
      <c r="J70" s="17"/>
      <c r="K70" s="17"/>
      <c r="L70" s="17"/>
      <c r="M70" s="17"/>
      <c r="N70" s="17"/>
      <c r="O70" s="17"/>
      <c r="P70" s="17"/>
      <c r="Q70" s="17"/>
      <c r="R70" s="17"/>
      <c r="S70" s="17"/>
      <c r="T70" s="17"/>
      <c r="U70" t="str">
        <f>IF(COUNTA(Table27[[#This Row],[Employee Name]:[13. Skin is intact without open wounds or rashes]])=0,"",COUNTIF(Table27[[#This Row],[1. Checks that sink areas are supplied with soap and paper towels]:[13. Skin is intact without open wounds or rashes]],"NO"))</f>
        <v/>
      </c>
    </row>
    <row r="71" spans="2:21">
      <c r="B71" s="17"/>
      <c r="C71" s="17"/>
      <c r="D71" s="17"/>
      <c r="E71" s="18"/>
      <c r="F71" s="44"/>
      <c r="G71" s="17"/>
      <c r="H71" s="17"/>
      <c r="I71" s="17"/>
      <c r="J71" s="17"/>
      <c r="K71" s="17"/>
      <c r="L71" s="17"/>
      <c r="M71" s="17"/>
      <c r="N71" s="17"/>
      <c r="O71" s="17"/>
      <c r="P71" s="17"/>
      <c r="Q71" s="17"/>
      <c r="R71" s="17"/>
      <c r="S71" s="17"/>
      <c r="T71" s="17"/>
      <c r="U71" t="str">
        <f>IF(COUNTA(Table27[[#This Row],[Employee Name]:[13. Skin is intact without open wounds or rashes]])=0,"",COUNTIF(Table27[[#This Row],[1. Checks that sink areas are supplied with soap and paper towels]:[13. Skin is intact without open wounds or rashes]],"NO"))</f>
        <v/>
      </c>
    </row>
    <row r="72" spans="2:21">
      <c r="B72" s="17"/>
      <c r="C72" s="17"/>
      <c r="D72" s="17"/>
      <c r="E72" s="18"/>
      <c r="F72" s="44"/>
      <c r="G72" s="17"/>
      <c r="H72" s="17"/>
      <c r="I72" s="17"/>
      <c r="J72" s="17"/>
      <c r="K72" s="17"/>
      <c r="L72" s="17"/>
      <c r="M72" s="17"/>
      <c r="N72" s="17"/>
      <c r="O72" s="17"/>
      <c r="P72" s="17"/>
      <c r="Q72" s="17"/>
      <c r="R72" s="17"/>
      <c r="S72" s="17"/>
      <c r="T72" s="17"/>
      <c r="U72" t="str">
        <f>IF(COUNTA(Table27[[#This Row],[Employee Name]:[13. Skin is intact without open wounds or rashes]])=0,"",COUNTIF(Table27[[#This Row],[1. Checks that sink areas are supplied with soap and paper towels]:[13. Skin is intact without open wounds or rashes]],"NO"))</f>
        <v/>
      </c>
    </row>
    <row r="73" spans="2:21">
      <c r="B73" s="17"/>
      <c r="C73" s="17"/>
      <c r="D73" s="17"/>
      <c r="E73" s="18"/>
      <c r="F73" s="44"/>
      <c r="G73" s="17"/>
      <c r="H73" s="17"/>
      <c r="I73" s="17"/>
      <c r="J73" s="17"/>
      <c r="K73" s="17"/>
      <c r="L73" s="17"/>
      <c r="M73" s="17"/>
      <c r="N73" s="17"/>
      <c r="O73" s="17"/>
      <c r="P73" s="17"/>
      <c r="Q73" s="17"/>
      <c r="R73" s="17"/>
      <c r="S73" s="17"/>
      <c r="T73" s="17"/>
      <c r="U73" t="str">
        <f>IF(COUNTA(Table27[[#This Row],[Employee Name]:[13. Skin is intact without open wounds or rashes]])=0,"",COUNTIF(Table27[[#This Row],[1. Checks that sink areas are supplied with soap and paper towels]:[13. Skin is intact without open wounds or rashes]],"NO"))</f>
        <v/>
      </c>
    </row>
    <row r="74" spans="2:21">
      <c r="B74" s="17"/>
      <c r="C74" s="17"/>
      <c r="D74" s="17"/>
      <c r="E74" s="18"/>
      <c r="F74" s="44"/>
      <c r="G74" s="17"/>
      <c r="H74" s="17"/>
      <c r="I74" s="17"/>
      <c r="J74" s="17"/>
      <c r="K74" s="17"/>
      <c r="L74" s="17"/>
      <c r="M74" s="17"/>
      <c r="N74" s="17"/>
      <c r="O74" s="17"/>
      <c r="P74" s="17"/>
      <c r="Q74" s="17"/>
      <c r="R74" s="17"/>
      <c r="S74" s="17"/>
      <c r="T74" s="17"/>
      <c r="U74" t="str">
        <f>IF(COUNTA(Table27[[#This Row],[Employee Name]:[13. Skin is intact without open wounds or rashes]])=0,"",COUNTIF(Table27[[#This Row],[1. Checks that sink areas are supplied with soap and paper towels]:[13. Skin is intact without open wounds or rashes]],"NO"))</f>
        <v/>
      </c>
    </row>
    <row r="75" spans="2:21">
      <c r="B75" s="17"/>
      <c r="C75" s="17"/>
      <c r="D75" s="17"/>
      <c r="E75" s="18"/>
      <c r="F75" s="44"/>
      <c r="G75" s="17"/>
      <c r="H75" s="17"/>
      <c r="I75" s="17"/>
      <c r="J75" s="17"/>
      <c r="K75" s="17"/>
      <c r="L75" s="17"/>
      <c r="M75" s="17"/>
      <c r="N75" s="17"/>
      <c r="O75" s="17"/>
      <c r="P75" s="17"/>
      <c r="Q75" s="17"/>
      <c r="R75" s="17"/>
      <c r="S75" s="17"/>
      <c r="T75" s="17"/>
      <c r="U75" t="str">
        <f>IF(COUNTA(Table27[[#This Row],[Employee Name]:[13. Skin is intact without open wounds or rashes]])=0,"",COUNTIF(Table27[[#This Row],[1. Checks that sink areas are supplied with soap and paper towels]:[13. Skin is intact without open wounds or rashes]],"NO"))</f>
        <v/>
      </c>
    </row>
    <row r="76" spans="2:21">
      <c r="B76" s="17"/>
      <c r="C76" s="17"/>
      <c r="D76" s="17"/>
      <c r="E76" s="18"/>
      <c r="F76" s="44"/>
      <c r="G76" s="17"/>
      <c r="H76" s="17"/>
      <c r="I76" s="17"/>
      <c r="J76" s="17"/>
      <c r="K76" s="17"/>
      <c r="L76" s="17"/>
      <c r="M76" s="17"/>
      <c r="N76" s="17"/>
      <c r="O76" s="17"/>
      <c r="P76" s="17"/>
      <c r="Q76" s="17"/>
      <c r="R76" s="17"/>
      <c r="S76" s="17"/>
      <c r="T76" s="17"/>
      <c r="U76" t="str">
        <f>IF(COUNTA(Table27[[#This Row],[Employee Name]:[13. Skin is intact without open wounds or rashes]])=0,"",COUNTIF(Table27[[#This Row],[1. Checks that sink areas are supplied with soap and paper towels]:[13. Skin is intact without open wounds or rashes]],"NO"))</f>
        <v/>
      </c>
    </row>
    <row r="77" spans="2:21">
      <c r="B77" s="17"/>
      <c r="C77" s="17"/>
      <c r="D77" s="17"/>
      <c r="E77" s="18"/>
      <c r="F77" s="44"/>
      <c r="G77" s="17"/>
      <c r="H77" s="17"/>
      <c r="I77" s="17"/>
      <c r="J77" s="17"/>
      <c r="K77" s="17"/>
      <c r="L77" s="17"/>
      <c r="M77" s="17"/>
      <c r="N77" s="17"/>
      <c r="O77" s="17"/>
      <c r="P77" s="17"/>
      <c r="Q77" s="17"/>
      <c r="R77" s="17"/>
      <c r="S77" s="17"/>
      <c r="T77" s="17"/>
      <c r="U77" t="str">
        <f>IF(COUNTA(Table27[[#This Row],[Employee Name]:[13. Skin is intact without open wounds or rashes]])=0,"",COUNTIF(Table27[[#This Row],[1. Checks that sink areas are supplied with soap and paper towels]:[13. Skin is intact without open wounds or rashes]],"NO"))</f>
        <v/>
      </c>
    </row>
    <row r="78" spans="2:21">
      <c r="B78" s="17"/>
      <c r="C78" s="17"/>
      <c r="D78" s="17"/>
      <c r="E78" s="18"/>
      <c r="F78" s="44"/>
      <c r="G78" s="17"/>
      <c r="H78" s="17"/>
      <c r="I78" s="17"/>
      <c r="J78" s="17"/>
      <c r="K78" s="17"/>
      <c r="L78" s="17"/>
      <c r="M78" s="17"/>
      <c r="N78" s="17"/>
      <c r="O78" s="17"/>
      <c r="P78" s="17"/>
      <c r="Q78" s="17"/>
      <c r="R78" s="17"/>
      <c r="S78" s="17"/>
      <c r="T78" s="17"/>
      <c r="U78" t="str">
        <f>IF(COUNTA(Table27[[#This Row],[Employee Name]:[13. Skin is intact without open wounds or rashes]])=0,"",COUNTIF(Table27[[#This Row],[1. Checks that sink areas are supplied with soap and paper towels]:[13. Skin is intact without open wounds or rashes]],"NO"))</f>
        <v/>
      </c>
    </row>
    <row r="79" spans="2:21">
      <c r="B79" s="17"/>
      <c r="C79" s="17"/>
      <c r="D79" s="17"/>
      <c r="E79" s="18"/>
      <c r="F79" s="44"/>
      <c r="G79" s="17"/>
      <c r="H79" s="17"/>
      <c r="I79" s="17"/>
      <c r="J79" s="17"/>
      <c r="K79" s="17"/>
      <c r="L79" s="17"/>
      <c r="M79" s="17"/>
      <c r="N79" s="17"/>
      <c r="O79" s="17"/>
      <c r="P79" s="17"/>
      <c r="Q79" s="17"/>
      <c r="R79" s="17"/>
      <c r="S79" s="17"/>
      <c r="T79" s="17"/>
      <c r="U79" t="str">
        <f>IF(COUNTA(Table27[[#This Row],[Employee Name]:[13. Skin is intact without open wounds or rashes]])=0,"",COUNTIF(Table27[[#This Row],[1. Checks that sink areas are supplied with soap and paper towels]:[13. Skin is intact without open wounds or rashes]],"NO"))</f>
        <v/>
      </c>
    </row>
    <row r="80" spans="2:21">
      <c r="B80" s="17"/>
      <c r="C80" s="17"/>
      <c r="D80" s="17"/>
      <c r="E80" s="18"/>
      <c r="F80" s="44"/>
      <c r="G80" s="17"/>
      <c r="H80" s="17"/>
      <c r="I80" s="17"/>
      <c r="J80" s="17"/>
      <c r="K80" s="17"/>
      <c r="L80" s="17"/>
      <c r="M80" s="17"/>
      <c r="N80" s="17"/>
      <c r="O80" s="17"/>
      <c r="P80" s="17"/>
      <c r="Q80" s="17"/>
      <c r="R80" s="17"/>
      <c r="S80" s="17"/>
      <c r="T80" s="17"/>
      <c r="U80" t="str">
        <f>IF(COUNTA(Table27[[#This Row],[Employee Name]:[13. Skin is intact without open wounds or rashes]])=0,"",COUNTIF(Table27[[#This Row],[1. Checks that sink areas are supplied with soap and paper towels]:[13. Skin is intact without open wounds or rashes]],"NO"))</f>
        <v/>
      </c>
    </row>
    <row r="81" spans="2:21">
      <c r="B81" s="17"/>
      <c r="C81" s="17"/>
      <c r="D81" s="17"/>
      <c r="E81" s="18"/>
      <c r="F81" s="44"/>
      <c r="G81" s="17"/>
      <c r="H81" s="17"/>
      <c r="I81" s="17"/>
      <c r="J81" s="17"/>
      <c r="K81" s="17"/>
      <c r="L81" s="17"/>
      <c r="M81" s="17"/>
      <c r="N81" s="17"/>
      <c r="O81" s="17"/>
      <c r="P81" s="17"/>
      <c r="Q81" s="17"/>
      <c r="R81" s="17"/>
      <c r="S81" s="17"/>
      <c r="T81" s="17"/>
      <c r="U81" t="str">
        <f>IF(COUNTA(Table27[[#This Row],[Employee Name]:[13. Skin is intact without open wounds or rashes]])=0,"",COUNTIF(Table27[[#This Row],[1. Checks that sink areas are supplied with soap and paper towels]:[13. Skin is intact without open wounds or rashes]],"NO"))</f>
        <v/>
      </c>
    </row>
    <row r="82" spans="2:21">
      <c r="B82" s="17"/>
      <c r="C82" s="17"/>
      <c r="D82" s="17"/>
      <c r="E82" s="18"/>
      <c r="F82" s="44"/>
      <c r="G82" s="17"/>
      <c r="H82" s="17"/>
      <c r="I82" s="17"/>
      <c r="J82" s="17"/>
      <c r="K82" s="17"/>
      <c r="L82" s="17"/>
      <c r="M82" s="17"/>
      <c r="N82" s="17"/>
      <c r="O82" s="17"/>
      <c r="P82" s="17"/>
      <c r="Q82" s="17"/>
      <c r="R82" s="17"/>
      <c r="S82" s="17"/>
      <c r="T82" s="17"/>
      <c r="U82" t="str">
        <f>IF(COUNTA(Table27[[#This Row],[Employee Name]:[13. Skin is intact without open wounds or rashes]])=0,"",COUNTIF(Table27[[#This Row],[1. Checks that sink areas are supplied with soap and paper towels]:[13. Skin is intact without open wounds or rashes]],"NO"))</f>
        <v/>
      </c>
    </row>
    <row r="83" spans="2:21">
      <c r="B83" s="17"/>
      <c r="C83" s="17"/>
      <c r="D83" s="17"/>
      <c r="E83" s="18"/>
      <c r="F83" s="44"/>
      <c r="G83" s="17"/>
      <c r="H83" s="17"/>
      <c r="I83" s="17"/>
      <c r="J83" s="17"/>
      <c r="K83" s="17"/>
      <c r="L83" s="17"/>
      <c r="M83" s="17"/>
      <c r="N83" s="17"/>
      <c r="O83" s="17"/>
      <c r="P83" s="17"/>
      <c r="Q83" s="17"/>
      <c r="R83" s="17"/>
      <c r="S83" s="17"/>
      <c r="T83" s="17"/>
      <c r="U83" t="str">
        <f>IF(COUNTA(Table27[[#This Row],[Employee Name]:[13. Skin is intact without open wounds or rashes]])=0,"",COUNTIF(Table27[[#This Row],[1. Checks that sink areas are supplied with soap and paper towels]:[13. Skin is intact without open wounds or rashes]],"NO"))</f>
        <v/>
      </c>
    </row>
    <row r="84" spans="2:21">
      <c r="B84" s="17"/>
      <c r="C84" s="17"/>
      <c r="D84" s="17"/>
      <c r="E84" s="18"/>
      <c r="F84" s="44"/>
      <c r="G84" s="17"/>
      <c r="H84" s="17"/>
      <c r="I84" s="17"/>
      <c r="J84" s="17"/>
      <c r="K84" s="17"/>
      <c r="L84" s="17"/>
      <c r="M84" s="17"/>
      <c r="N84" s="17"/>
      <c r="O84" s="17"/>
      <c r="P84" s="17"/>
      <c r="Q84" s="17"/>
      <c r="R84" s="17"/>
      <c r="S84" s="17"/>
      <c r="T84" s="17"/>
      <c r="U84" t="str">
        <f>IF(COUNTA(Table27[[#This Row],[Employee Name]:[13. Skin is intact without open wounds or rashes]])=0,"",COUNTIF(Table27[[#This Row],[1. Checks that sink areas are supplied with soap and paper towels]:[13. Skin is intact without open wounds or rashes]],"NO"))</f>
        <v/>
      </c>
    </row>
    <row r="85" spans="2:21">
      <c r="B85" s="17"/>
      <c r="C85" s="17"/>
      <c r="D85" s="17"/>
      <c r="E85" s="18"/>
      <c r="F85" s="44"/>
      <c r="G85" s="17"/>
      <c r="H85" s="17"/>
      <c r="I85" s="17"/>
      <c r="J85" s="17"/>
      <c r="K85" s="17"/>
      <c r="L85" s="17"/>
      <c r="M85" s="17"/>
      <c r="N85" s="17"/>
      <c r="O85" s="17"/>
      <c r="P85" s="17"/>
      <c r="Q85" s="17"/>
      <c r="R85" s="17"/>
      <c r="S85" s="17"/>
      <c r="T85" s="17"/>
      <c r="U85" t="str">
        <f>IF(COUNTA(Table27[[#This Row],[Employee Name]:[13. Skin is intact without open wounds or rashes]])=0,"",COUNTIF(Table27[[#This Row],[1. Checks that sink areas are supplied with soap and paper towels]:[13. Skin is intact without open wounds or rashes]],"NO"))</f>
        <v/>
      </c>
    </row>
    <row r="86" spans="2:21">
      <c r="B86" s="17"/>
      <c r="C86" s="17"/>
      <c r="D86" s="17"/>
      <c r="E86" s="18"/>
      <c r="F86" s="44"/>
      <c r="G86" s="17"/>
      <c r="H86" s="17"/>
      <c r="I86" s="17"/>
      <c r="J86" s="17"/>
      <c r="K86" s="17"/>
      <c r="L86" s="17"/>
      <c r="M86" s="17"/>
      <c r="N86" s="17"/>
      <c r="O86" s="17"/>
      <c r="P86" s="17"/>
      <c r="Q86" s="17"/>
      <c r="R86" s="17"/>
      <c r="S86" s="17"/>
      <c r="T86" s="17"/>
      <c r="U86" t="str">
        <f>IF(COUNTA(Table27[[#This Row],[Employee Name]:[13. Skin is intact without open wounds or rashes]])=0,"",COUNTIF(Table27[[#This Row],[1. Checks that sink areas are supplied with soap and paper towels]:[13. Skin is intact without open wounds or rashes]],"NO"))</f>
        <v/>
      </c>
    </row>
    <row r="87" spans="2:21">
      <c r="B87" s="17"/>
      <c r="C87" s="17"/>
      <c r="D87" s="17"/>
      <c r="E87" s="18"/>
      <c r="F87" s="44"/>
      <c r="G87" s="17"/>
      <c r="H87" s="17"/>
      <c r="I87" s="17"/>
      <c r="J87" s="17"/>
      <c r="K87" s="17"/>
      <c r="L87" s="17"/>
      <c r="M87" s="17"/>
      <c r="N87" s="17"/>
      <c r="O87" s="17"/>
      <c r="P87" s="17"/>
      <c r="Q87" s="17"/>
      <c r="R87" s="17"/>
      <c r="S87" s="17"/>
      <c r="T87" s="17"/>
      <c r="U87" t="str">
        <f>IF(COUNTA(Table27[[#This Row],[Employee Name]:[13. Skin is intact without open wounds or rashes]])=0,"",COUNTIF(Table27[[#This Row],[1. Checks that sink areas are supplied with soap and paper towels]:[13. Skin is intact without open wounds or rashes]],"NO"))</f>
        <v/>
      </c>
    </row>
    <row r="88" spans="2:21">
      <c r="B88" s="17"/>
      <c r="C88" s="17"/>
      <c r="D88" s="17"/>
      <c r="E88" s="18"/>
      <c r="F88" s="44"/>
      <c r="G88" s="17"/>
      <c r="H88" s="17"/>
      <c r="I88" s="17"/>
      <c r="J88" s="17"/>
      <c r="K88" s="17"/>
      <c r="L88" s="17"/>
      <c r="M88" s="17"/>
      <c r="N88" s="17"/>
      <c r="O88" s="17"/>
      <c r="P88" s="17"/>
      <c r="Q88" s="17"/>
      <c r="R88" s="17"/>
      <c r="S88" s="17"/>
      <c r="T88" s="17"/>
      <c r="U88" t="str">
        <f>IF(COUNTA(Table27[[#This Row],[Employee Name]:[13. Skin is intact without open wounds or rashes]])=0,"",COUNTIF(Table27[[#This Row],[1. Checks that sink areas are supplied with soap and paper towels]:[13. Skin is intact without open wounds or rashes]],"NO"))</f>
        <v/>
      </c>
    </row>
    <row r="89" spans="2:21">
      <c r="B89" s="17"/>
      <c r="C89" s="17"/>
      <c r="D89" s="17"/>
      <c r="E89" s="18"/>
      <c r="F89" s="44"/>
      <c r="G89" s="17"/>
      <c r="H89" s="17"/>
      <c r="I89" s="17"/>
      <c r="J89" s="17"/>
      <c r="K89" s="17"/>
      <c r="L89" s="17"/>
      <c r="M89" s="17"/>
      <c r="N89" s="17"/>
      <c r="O89" s="17"/>
      <c r="P89" s="17"/>
      <c r="Q89" s="17"/>
      <c r="R89" s="17"/>
      <c r="S89" s="17"/>
      <c r="T89" s="17"/>
      <c r="U89" t="str">
        <f>IF(COUNTA(Table27[[#This Row],[Employee Name]:[13. Skin is intact without open wounds or rashes]])=0,"",COUNTIF(Table27[[#This Row],[1. Checks that sink areas are supplied with soap and paper towels]:[13. Skin is intact without open wounds or rashes]],"NO"))</f>
        <v/>
      </c>
    </row>
    <row r="90" spans="2:21">
      <c r="B90" s="17"/>
      <c r="C90" s="17"/>
      <c r="D90" s="17"/>
      <c r="E90" s="18"/>
      <c r="F90" s="44"/>
      <c r="G90" s="17"/>
      <c r="H90" s="17"/>
      <c r="I90" s="17"/>
      <c r="J90" s="17"/>
      <c r="K90" s="17"/>
      <c r="L90" s="17"/>
      <c r="M90" s="17"/>
      <c r="N90" s="17"/>
      <c r="O90" s="17"/>
      <c r="P90" s="17"/>
      <c r="Q90" s="17"/>
      <c r="R90" s="17"/>
      <c r="S90" s="17"/>
      <c r="T90" s="17"/>
      <c r="U90" t="str">
        <f>IF(COUNTA(Table27[[#This Row],[Employee Name]:[13. Skin is intact without open wounds or rashes]])=0,"",COUNTIF(Table27[[#This Row],[1. Checks that sink areas are supplied with soap and paper towels]:[13. Skin is intact without open wounds or rashes]],"NO"))</f>
        <v/>
      </c>
    </row>
    <row r="91" spans="2:21">
      <c r="B91" s="17"/>
      <c r="C91" s="17"/>
      <c r="D91" s="17"/>
      <c r="E91" s="18"/>
      <c r="F91" s="44"/>
      <c r="G91" s="17"/>
      <c r="H91" s="17"/>
      <c r="I91" s="17"/>
      <c r="J91" s="17"/>
      <c r="K91" s="17"/>
      <c r="L91" s="17"/>
      <c r="M91" s="17"/>
      <c r="N91" s="17"/>
      <c r="O91" s="17"/>
      <c r="P91" s="17"/>
      <c r="Q91" s="17"/>
      <c r="R91" s="17"/>
      <c r="S91" s="17"/>
      <c r="T91" s="17"/>
      <c r="U91" t="str">
        <f>IF(COUNTA(Table27[[#This Row],[Employee Name]:[13. Skin is intact without open wounds or rashes]])=0,"",COUNTIF(Table27[[#This Row],[1. Checks that sink areas are supplied with soap and paper towels]:[13. Skin is intact without open wounds or rashes]],"NO"))</f>
        <v/>
      </c>
    </row>
    <row r="92" spans="2:21">
      <c r="B92" s="17"/>
      <c r="C92" s="17"/>
      <c r="D92" s="17"/>
      <c r="E92" s="18"/>
      <c r="F92" s="44"/>
      <c r="G92" s="17"/>
      <c r="H92" s="17"/>
      <c r="I92" s="17"/>
      <c r="J92" s="17"/>
      <c r="K92" s="17"/>
      <c r="L92" s="17"/>
      <c r="M92" s="17"/>
      <c r="N92" s="17"/>
      <c r="O92" s="17"/>
      <c r="P92" s="17"/>
      <c r="Q92" s="17"/>
      <c r="R92" s="17"/>
      <c r="S92" s="17"/>
      <c r="T92" s="17"/>
      <c r="U92" t="str">
        <f>IF(COUNTA(Table27[[#This Row],[Employee Name]:[13. Skin is intact without open wounds or rashes]])=0,"",COUNTIF(Table27[[#This Row],[1. Checks that sink areas are supplied with soap and paper towels]:[13. Skin is intact without open wounds or rashes]],"NO"))</f>
        <v/>
      </c>
    </row>
    <row r="93" spans="2:21">
      <c r="B93" s="17"/>
      <c r="C93" s="17"/>
      <c r="D93" s="17"/>
      <c r="E93" s="18"/>
      <c r="F93" s="44"/>
      <c r="G93" s="17"/>
      <c r="H93" s="17"/>
      <c r="I93" s="17"/>
      <c r="J93" s="17"/>
      <c r="K93" s="17"/>
      <c r="L93" s="17"/>
      <c r="M93" s="17"/>
      <c r="N93" s="17"/>
      <c r="O93" s="17"/>
      <c r="P93" s="17"/>
      <c r="Q93" s="17"/>
      <c r="R93" s="17"/>
      <c r="S93" s="17"/>
      <c r="T93" s="17"/>
      <c r="U93" t="str">
        <f>IF(COUNTA(Table27[[#This Row],[Employee Name]:[13. Skin is intact without open wounds or rashes]])=0,"",COUNTIF(Table27[[#This Row],[1. Checks that sink areas are supplied with soap and paper towels]:[13. Skin is intact without open wounds or rashes]],"NO"))</f>
        <v/>
      </c>
    </row>
    <row r="94" spans="2:21">
      <c r="B94" s="17"/>
      <c r="C94" s="17"/>
      <c r="D94" s="17"/>
      <c r="E94" s="18"/>
      <c r="F94" s="44"/>
      <c r="G94" s="17"/>
      <c r="H94" s="17"/>
      <c r="I94" s="17"/>
      <c r="J94" s="17"/>
      <c r="K94" s="17"/>
      <c r="L94" s="17"/>
      <c r="M94" s="17"/>
      <c r="N94" s="17"/>
      <c r="O94" s="17"/>
      <c r="P94" s="17"/>
      <c r="Q94" s="17"/>
      <c r="R94" s="17"/>
      <c r="S94" s="17"/>
      <c r="T94" s="17"/>
      <c r="U94" t="str">
        <f>IF(COUNTA(Table27[[#This Row],[Employee Name]:[13. Skin is intact without open wounds or rashes]])=0,"",COUNTIF(Table27[[#This Row],[1. Checks that sink areas are supplied with soap and paper towels]:[13. Skin is intact without open wounds or rashes]],"NO"))</f>
        <v/>
      </c>
    </row>
    <row r="95" spans="2:21">
      <c r="B95" s="17"/>
      <c r="C95" s="17"/>
      <c r="D95" s="17"/>
      <c r="E95" s="18"/>
      <c r="F95" s="44"/>
      <c r="G95" s="17"/>
      <c r="H95" s="17"/>
      <c r="I95" s="17"/>
      <c r="J95" s="17"/>
      <c r="K95" s="17"/>
      <c r="L95" s="17"/>
      <c r="M95" s="17"/>
      <c r="N95" s="17"/>
      <c r="O95" s="17"/>
      <c r="P95" s="17"/>
      <c r="Q95" s="17"/>
      <c r="R95" s="17"/>
      <c r="S95" s="17"/>
      <c r="T95" s="17"/>
      <c r="U95" t="str">
        <f>IF(COUNTA(Table27[[#This Row],[Employee Name]:[13. Skin is intact without open wounds or rashes]])=0,"",COUNTIF(Table27[[#This Row],[1. Checks that sink areas are supplied with soap and paper towels]:[13. Skin is intact without open wounds or rashes]],"NO"))</f>
        <v/>
      </c>
    </row>
    <row r="96" spans="2:21">
      <c r="B96" s="17"/>
      <c r="C96" s="17"/>
      <c r="D96" s="17"/>
      <c r="E96" s="18"/>
      <c r="F96" s="44"/>
      <c r="G96" s="17"/>
      <c r="H96" s="17"/>
      <c r="I96" s="17"/>
      <c r="J96" s="17"/>
      <c r="K96" s="17"/>
      <c r="L96" s="17"/>
      <c r="M96" s="17"/>
      <c r="N96" s="17"/>
      <c r="O96" s="17"/>
      <c r="P96" s="17"/>
      <c r="Q96" s="17"/>
      <c r="R96" s="17"/>
      <c r="S96" s="17"/>
      <c r="T96" s="17"/>
      <c r="U96" t="str">
        <f>IF(COUNTA(Table27[[#This Row],[Employee Name]:[13. Skin is intact without open wounds or rashes]])=0,"",COUNTIF(Table27[[#This Row],[1. Checks that sink areas are supplied with soap and paper towels]:[13. Skin is intact without open wounds or rashes]],"NO"))</f>
        <v/>
      </c>
    </row>
    <row r="97" spans="2:21">
      <c r="B97" s="17"/>
      <c r="C97" s="17"/>
      <c r="D97" s="17"/>
      <c r="E97" s="18"/>
      <c r="F97" s="44"/>
      <c r="G97" s="17"/>
      <c r="H97" s="17"/>
      <c r="I97" s="17"/>
      <c r="J97" s="17"/>
      <c r="K97" s="17"/>
      <c r="L97" s="17"/>
      <c r="M97" s="17"/>
      <c r="N97" s="17"/>
      <c r="O97" s="17"/>
      <c r="P97" s="17"/>
      <c r="Q97" s="17"/>
      <c r="R97" s="17"/>
      <c r="S97" s="17"/>
      <c r="T97" s="17"/>
      <c r="U97" t="str">
        <f>IF(COUNTA(Table27[[#This Row],[Employee Name]:[13. Skin is intact without open wounds or rashes]])=0,"",COUNTIF(Table27[[#This Row],[1. Checks that sink areas are supplied with soap and paper towels]:[13. Skin is intact without open wounds or rashes]],"NO"))</f>
        <v/>
      </c>
    </row>
    <row r="98" spans="2:21">
      <c r="B98" s="17"/>
      <c r="C98" s="17"/>
      <c r="D98" s="17"/>
      <c r="E98" s="18"/>
      <c r="F98" s="44"/>
      <c r="G98" s="17"/>
      <c r="H98" s="17"/>
      <c r="I98" s="17"/>
      <c r="J98" s="17"/>
      <c r="K98" s="17"/>
      <c r="L98" s="17"/>
      <c r="M98" s="17"/>
      <c r="N98" s="17"/>
      <c r="O98" s="17"/>
      <c r="P98" s="17"/>
      <c r="Q98" s="17"/>
      <c r="R98" s="17"/>
      <c r="S98" s="17"/>
      <c r="T98" s="17"/>
      <c r="U98" t="str">
        <f>IF(COUNTA(Table27[[#This Row],[Employee Name]:[13. Skin is intact without open wounds or rashes]])=0,"",COUNTIF(Table27[[#This Row],[1. Checks that sink areas are supplied with soap and paper towels]:[13. Skin is intact without open wounds or rashes]],"NO"))</f>
        <v/>
      </c>
    </row>
    <row r="99" spans="2:21">
      <c r="B99" s="17"/>
      <c r="C99" s="17"/>
      <c r="D99" s="17"/>
      <c r="E99" s="18"/>
      <c r="F99" s="44"/>
      <c r="G99" s="17"/>
      <c r="H99" s="17"/>
      <c r="I99" s="17"/>
      <c r="J99" s="17"/>
      <c r="K99" s="17"/>
      <c r="L99" s="17"/>
      <c r="M99" s="17"/>
      <c r="N99" s="17"/>
      <c r="O99" s="17"/>
      <c r="P99" s="17"/>
      <c r="Q99" s="17"/>
      <c r="R99" s="17"/>
      <c r="S99" s="17"/>
      <c r="T99" s="17"/>
      <c r="U99" t="str">
        <f>IF(COUNTA(Table27[[#This Row],[Employee Name]:[13. Skin is intact without open wounds or rashes]])=0,"",COUNTIF(Table27[[#This Row],[1. Checks that sink areas are supplied with soap and paper towels]:[13. Skin is intact without open wounds or rashes]],"NO"))</f>
        <v/>
      </c>
    </row>
    <row r="100" spans="2:21">
      <c r="B100" s="17"/>
      <c r="C100" s="17"/>
      <c r="D100" s="17"/>
      <c r="E100" s="18"/>
      <c r="F100" s="44"/>
      <c r="G100" s="17"/>
      <c r="H100" s="17"/>
      <c r="I100" s="17"/>
      <c r="J100" s="17"/>
      <c r="K100" s="17"/>
      <c r="L100" s="17"/>
      <c r="M100" s="17"/>
      <c r="N100" s="17"/>
      <c r="O100" s="17"/>
      <c r="P100" s="17"/>
      <c r="Q100" s="17"/>
      <c r="R100" s="17"/>
      <c r="S100" s="17"/>
      <c r="T100" s="17"/>
      <c r="U100" t="str">
        <f>IF(COUNTA(Table27[[#This Row],[Employee Name]:[13. Skin is intact without open wounds or rashes]])=0,"",COUNTIF(Table27[[#This Row],[1. Checks that sink areas are supplied with soap and paper towels]:[13. Skin is intact without open wounds or rashes]],"NO"))</f>
        <v/>
      </c>
    </row>
    <row r="101" spans="2:21">
      <c r="B101" s="17"/>
      <c r="C101" s="17"/>
      <c r="D101" s="17"/>
      <c r="E101" s="18"/>
      <c r="F101" s="44"/>
      <c r="G101" s="17"/>
      <c r="H101" s="17"/>
      <c r="I101" s="17"/>
      <c r="J101" s="17"/>
      <c r="K101" s="17"/>
      <c r="L101" s="17"/>
      <c r="M101" s="17"/>
      <c r="N101" s="17"/>
      <c r="O101" s="17"/>
      <c r="P101" s="17"/>
      <c r="Q101" s="17"/>
      <c r="R101" s="17"/>
      <c r="S101" s="17"/>
      <c r="T101" s="17"/>
      <c r="U101" t="str">
        <f>IF(COUNTA(Table27[[#This Row],[Employee Name]:[13. Skin is intact without open wounds or rashes]])=0,"",COUNTIF(Table27[[#This Row],[1. Checks that sink areas are supplied with soap and paper towels]:[13. Skin is intact without open wounds or rashes]],"NO"))</f>
        <v/>
      </c>
    </row>
    <row r="102" spans="2:21">
      <c r="B102" s="17"/>
      <c r="C102" s="17"/>
      <c r="D102" s="17"/>
      <c r="E102" s="18"/>
      <c r="F102" s="44"/>
      <c r="G102" s="17"/>
      <c r="H102" s="17"/>
      <c r="I102" s="17"/>
      <c r="J102" s="17"/>
      <c r="K102" s="17"/>
      <c r="L102" s="17"/>
      <c r="M102" s="17"/>
      <c r="N102" s="17"/>
      <c r="O102" s="17"/>
      <c r="P102" s="17"/>
      <c r="Q102" s="17"/>
      <c r="R102" s="17"/>
      <c r="S102" s="17"/>
      <c r="T102" s="17"/>
      <c r="U102" t="str">
        <f>IF(COUNTA(Table27[[#This Row],[Employee Name]:[13. Skin is intact without open wounds or rashes]])=0,"",COUNTIF(Table27[[#This Row],[1. Checks that sink areas are supplied with soap and paper towels]:[13. Skin is intact without open wounds or rashes]],"NO"))</f>
        <v/>
      </c>
    </row>
    <row r="103" spans="2:21">
      <c r="B103" s="17"/>
      <c r="C103" s="17"/>
      <c r="D103" s="17"/>
      <c r="E103" s="18"/>
      <c r="F103" s="44"/>
      <c r="G103" s="17"/>
      <c r="H103" s="17"/>
      <c r="I103" s="17"/>
      <c r="J103" s="17"/>
      <c r="K103" s="17"/>
      <c r="L103" s="17"/>
      <c r="M103" s="17"/>
      <c r="N103" s="17"/>
      <c r="O103" s="17"/>
      <c r="P103" s="17"/>
      <c r="Q103" s="17"/>
      <c r="R103" s="17"/>
      <c r="S103" s="17"/>
      <c r="T103" s="17"/>
      <c r="U103" t="str">
        <f>IF(COUNTA(Table27[[#This Row],[Employee Name]:[13. Skin is intact without open wounds or rashes]])=0,"",COUNTIF(Table27[[#This Row],[1. Checks that sink areas are supplied with soap and paper towels]:[13. Skin is intact without open wounds or rashes]],"NO"))</f>
        <v/>
      </c>
    </row>
    <row r="104" spans="2:21">
      <c r="B104" s="17"/>
      <c r="C104" s="17"/>
      <c r="D104" s="17"/>
      <c r="E104" s="18"/>
      <c r="F104" s="44"/>
      <c r="G104" s="17"/>
      <c r="H104" s="17"/>
      <c r="I104" s="17"/>
      <c r="J104" s="17"/>
      <c r="K104" s="17"/>
      <c r="L104" s="17"/>
      <c r="M104" s="17"/>
      <c r="N104" s="17"/>
      <c r="O104" s="17"/>
      <c r="P104" s="17"/>
      <c r="Q104" s="17"/>
      <c r="R104" s="17"/>
      <c r="S104" s="17"/>
      <c r="T104" s="17"/>
      <c r="U104" t="str">
        <f>IF(COUNTA(Table27[[#This Row],[Employee Name]:[13. Skin is intact without open wounds or rashes]])=0,"",COUNTIF(Table27[[#This Row],[1. Checks that sink areas are supplied with soap and paper towels]:[13. Skin is intact without open wounds or rashes]],"NO"))</f>
        <v/>
      </c>
    </row>
    <row r="105" spans="2:21">
      <c r="B105" s="17"/>
      <c r="C105" s="17"/>
      <c r="D105" s="17"/>
      <c r="E105" s="18"/>
      <c r="F105" s="44"/>
      <c r="G105" s="17"/>
      <c r="H105" s="17"/>
      <c r="I105" s="17"/>
      <c r="J105" s="17"/>
      <c r="K105" s="17"/>
      <c r="L105" s="17"/>
      <c r="M105" s="17"/>
      <c r="N105" s="17"/>
      <c r="O105" s="17"/>
      <c r="P105" s="17"/>
      <c r="Q105" s="17"/>
      <c r="R105" s="17"/>
      <c r="S105" s="17"/>
      <c r="T105" s="17"/>
      <c r="U105" t="str">
        <f>IF(COUNTA(Table27[[#This Row],[Employee Name]:[13. Skin is intact without open wounds or rashes]])=0,"",COUNTIF(Table27[[#This Row],[1. Checks that sink areas are supplied with soap and paper towels]:[13. Skin is intact without open wounds or rashes]],"NO"))</f>
        <v/>
      </c>
    </row>
    <row r="106" spans="2:21">
      <c r="B106" s="17"/>
      <c r="C106" s="17"/>
      <c r="D106" s="17"/>
      <c r="E106" s="18"/>
      <c r="F106" s="44"/>
      <c r="G106" s="17"/>
      <c r="H106" s="17"/>
      <c r="I106" s="17"/>
      <c r="J106" s="17"/>
      <c r="K106" s="17"/>
      <c r="L106" s="17"/>
      <c r="M106" s="17"/>
      <c r="N106" s="17"/>
      <c r="O106" s="17"/>
      <c r="P106" s="17"/>
      <c r="Q106" s="17"/>
      <c r="R106" s="17"/>
      <c r="S106" s="17"/>
      <c r="T106" s="17"/>
      <c r="U106" t="str">
        <f>IF(COUNTA(Table27[[#This Row],[Employee Name]:[13. Skin is intact without open wounds or rashes]])=0,"",COUNTIF(Table27[[#This Row],[1. Checks that sink areas are supplied with soap and paper towels]:[13. Skin is intact without open wounds or rashes]],"NO"))</f>
        <v/>
      </c>
    </row>
    <row r="107" spans="2:21">
      <c r="B107" s="17"/>
      <c r="C107" s="17"/>
      <c r="D107" s="17"/>
      <c r="E107" s="18"/>
      <c r="F107" s="44"/>
      <c r="G107" s="17"/>
      <c r="H107" s="17"/>
      <c r="I107" s="17"/>
      <c r="J107" s="17"/>
      <c r="K107" s="17"/>
      <c r="L107" s="17"/>
      <c r="M107" s="17"/>
      <c r="N107" s="17"/>
      <c r="O107" s="17"/>
      <c r="P107" s="17"/>
      <c r="Q107" s="17"/>
      <c r="R107" s="17"/>
      <c r="S107" s="17"/>
      <c r="T107" s="17"/>
      <c r="U107" t="str">
        <f>IF(COUNTA(Table27[[#This Row],[Employee Name]:[13. Skin is intact without open wounds or rashes]])=0,"",COUNTIF(Table27[[#This Row],[1. Checks that sink areas are supplied with soap and paper towels]:[13. Skin is intact without open wounds or rashes]],"NO"))</f>
        <v/>
      </c>
    </row>
    <row r="108" spans="2:21">
      <c r="B108" s="17"/>
      <c r="C108" s="17"/>
      <c r="D108" s="17"/>
      <c r="E108" s="18"/>
      <c r="F108" s="44"/>
      <c r="G108" s="17"/>
      <c r="H108" s="17"/>
      <c r="I108" s="17"/>
      <c r="J108" s="17"/>
      <c r="K108" s="17"/>
      <c r="L108" s="17"/>
      <c r="M108" s="17"/>
      <c r="N108" s="17"/>
      <c r="O108" s="17"/>
      <c r="P108" s="17"/>
      <c r="Q108" s="17"/>
      <c r="R108" s="17"/>
      <c r="S108" s="17"/>
      <c r="T108" s="17"/>
      <c r="U108" t="str">
        <f>IF(COUNTA(Table27[[#This Row],[Employee Name]:[13. Skin is intact without open wounds or rashes]])=0,"",COUNTIF(Table27[[#This Row],[1. Checks that sink areas are supplied with soap and paper towels]:[13. Skin is intact without open wounds or rashes]],"NO"))</f>
        <v/>
      </c>
    </row>
    <row r="109" spans="2:21">
      <c r="B109" s="17"/>
      <c r="C109" s="17"/>
      <c r="D109" s="17"/>
      <c r="E109" s="18"/>
      <c r="F109" s="44"/>
      <c r="G109" s="17"/>
      <c r="H109" s="17"/>
      <c r="I109" s="17"/>
      <c r="J109" s="17"/>
      <c r="K109" s="17"/>
      <c r="L109" s="17"/>
      <c r="M109" s="17"/>
      <c r="N109" s="17"/>
      <c r="O109" s="17"/>
      <c r="P109" s="17"/>
      <c r="Q109" s="17"/>
      <c r="R109" s="17"/>
      <c r="S109" s="17"/>
      <c r="T109" s="17"/>
      <c r="U109" t="str">
        <f>IF(COUNTA(Table27[[#This Row],[Employee Name]:[13. Skin is intact without open wounds or rashes]])=0,"",COUNTIF(Table27[[#This Row],[1. Checks that sink areas are supplied with soap and paper towels]:[13. Skin is intact without open wounds or rashes]],"NO"))</f>
        <v/>
      </c>
    </row>
    <row r="110" spans="2:21">
      <c r="B110" s="17"/>
      <c r="C110" s="17"/>
      <c r="D110" s="17"/>
      <c r="E110" s="18"/>
      <c r="F110" s="44"/>
      <c r="G110" s="17"/>
      <c r="H110" s="17"/>
      <c r="I110" s="17"/>
      <c r="J110" s="17"/>
      <c r="K110" s="17"/>
      <c r="L110" s="17"/>
      <c r="M110" s="17"/>
      <c r="N110" s="17"/>
      <c r="O110" s="17"/>
      <c r="P110" s="17"/>
      <c r="Q110" s="17"/>
      <c r="R110" s="17"/>
      <c r="S110" s="17"/>
      <c r="T110" s="17"/>
      <c r="U110" t="str">
        <f>IF(COUNTA(Table27[[#This Row],[Employee Name]:[13. Skin is intact without open wounds or rashes]])=0,"",COUNTIF(Table27[[#This Row],[1. Checks that sink areas are supplied with soap and paper towels]:[13. Skin is intact without open wounds or rashes]],"NO"))</f>
        <v/>
      </c>
    </row>
    <row r="111" spans="2:21">
      <c r="B111" s="17"/>
      <c r="C111" s="17"/>
      <c r="D111" s="17"/>
      <c r="E111" s="18"/>
      <c r="F111" s="44"/>
      <c r="G111" s="17"/>
      <c r="H111" s="17"/>
      <c r="I111" s="17"/>
      <c r="J111" s="17"/>
      <c r="K111" s="17"/>
      <c r="L111" s="17"/>
      <c r="M111" s="17"/>
      <c r="N111" s="17"/>
      <c r="O111" s="17"/>
      <c r="P111" s="17"/>
      <c r="Q111" s="17"/>
      <c r="R111" s="17"/>
      <c r="S111" s="17"/>
      <c r="T111" s="17"/>
      <c r="U111" t="str">
        <f>IF(COUNTA(Table27[[#This Row],[Employee Name]:[13. Skin is intact without open wounds or rashes]])=0,"",COUNTIF(Table27[[#This Row],[1. Checks that sink areas are supplied with soap and paper towels]:[13. Skin is intact without open wounds or rashes]],"NO"))</f>
        <v/>
      </c>
    </row>
    <row r="112" spans="2:21">
      <c r="B112" s="17"/>
      <c r="C112" s="17"/>
      <c r="D112" s="17"/>
      <c r="E112" s="18"/>
      <c r="F112" s="44"/>
      <c r="G112" s="17"/>
      <c r="H112" s="17"/>
      <c r="I112" s="17"/>
      <c r="J112" s="17"/>
      <c r="K112" s="17"/>
      <c r="L112" s="17"/>
      <c r="M112" s="17"/>
      <c r="N112" s="17"/>
      <c r="O112" s="17"/>
      <c r="P112" s="17"/>
      <c r="Q112" s="17"/>
      <c r="R112" s="17"/>
      <c r="S112" s="17"/>
      <c r="T112" s="17"/>
      <c r="U112" t="str">
        <f>IF(COUNTA(Table27[[#This Row],[Employee Name]:[13. Skin is intact without open wounds or rashes]])=0,"",COUNTIF(Table27[[#This Row],[1. Checks that sink areas are supplied with soap and paper towels]:[13. Skin is intact without open wounds or rashes]],"NO"))</f>
        <v/>
      </c>
    </row>
    <row r="113" spans="2:21">
      <c r="B113" s="17"/>
      <c r="C113" s="17"/>
      <c r="D113" s="17"/>
      <c r="E113" s="18"/>
      <c r="F113" s="44"/>
      <c r="G113" s="17"/>
      <c r="H113" s="17"/>
      <c r="I113" s="17"/>
      <c r="J113" s="17"/>
      <c r="K113" s="17"/>
      <c r="L113" s="17"/>
      <c r="M113" s="17"/>
      <c r="N113" s="17"/>
      <c r="O113" s="17"/>
      <c r="P113" s="17"/>
      <c r="Q113" s="17"/>
      <c r="R113" s="17"/>
      <c r="S113" s="17"/>
      <c r="T113" s="17"/>
      <c r="U113" t="str">
        <f>IF(COUNTA(Table27[[#This Row],[Employee Name]:[13. Skin is intact without open wounds or rashes]])=0,"",COUNTIF(Table27[[#This Row],[1. Checks that sink areas are supplied with soap and paper towels]:[13. Skin is intact without open wounds or rashes]],"NO"))</f>
        <v/>
      </c>
    </row>
    <row r="114" spans="2:21">
      <c r="B114" s="17"/>
      <c r="C114" s="17"/>
      <c r="D114" s="17"/>
      <c r="E114" s="18"/>
      <c r="F114" s="44"/>
      <c r="G114" s="17"/>
      <c r="H114" s="17"/>
      <c r="I114" s="17"/>
      <c r="J114" s="17"/>
      <c r="K114" s="17"/>
      <c r="L114" s="17"/>
      <c r="M114" s="17"/>
      <c r="N114" s="17"/>
      <c r="O114" s="17"/>
      <c r="P114" s="17"/>
      <c r="Q114" s="17"/>
      <c r="R114" s="17"/>
      <c r="S114" s="17"/>
      <c r="T114" s="17"/>
      <c r="U114" t="str">
        <f>IF(COUNTA(Table27[[#This Row],[Employee Name]:[13. Skin is intact without open wounds or rashes]])=0,"",COUNTIF(Table27[[#This Row],[1. Checks that sink areas are supplied with soap and paper towels]:[13. Skin is intact without open wounds or rashes]],"NO"))</f>
        <v/>
      </c>
    </row>
    <row r="115" spans="2:21">
      <c r="B115" s="17"/>
      <c r="C115" s="17"/>
      <c r="D115" s="17"/>
      <c r="E115" s="18"/>
      <c r="F115" s="44"/>
      <c r="G115" s="17"/>
      <c r="H115" s="17"/>
      <c r="I115" s="17"/>
      <c r="J115" s="17"/>
      <c r="K115" s="17"/>
      <c r="L115" s="17"/>
      <c r="M115" s="17"/>
      <c r="N115" s="17"/>
      <c r="O115" s="17"/>
      <c r="P115" s="17"/>
      <c r="Q115" s="17"/>
      <c r="R115" s="17"/>
      <c r="S115" s="17"/>
      <c r="T115" s="17"/>
      <c r="U115" t="str">
        <f>IF(COUNTA(Table27[[#This Row],[Employee Name]:[13. Skin is intact without open wounds or rashes]])=0,"",COUNTIF(Table27[[#This Row],[1. Checks that sink areas are supplied with soap and paper towels]:[13. Skin is intact without open wounds or rashes]],"NO"))</f>
        <v/>
      </c>
    </row>
    <row r="116" spans="2:21">
      <c r="B116" s="17"/>
      <c r="C116" s="17"/>
      <c r="D116" s="17"/>
      <c r="E116" s="18"/>
      <c r="F116" s="44"/>
      <c r="G116" s="17"/>
      <c r="H116" s="17"/>
      <c r="I116" s="17"/>
      <c r="J116" s="17"/>
      <c r="K116" s="17"/>
      <c r="L116" s="17"/>
      <c r="M116" s="17"/>
      <c r="N116" s="17"/>
      <c r="O116" s="17"/>
      <c r="P116" s="17"/>
      <c r="Q116" s="17"/>
      <c r="R116" s="17"/>
      <c r="S116" s="17"/>
      <c r="T116" s="17"/>
      <c r="U116" t="str">
        <f>IF(COUNTA(Table27[[#This Row],[Employee Name]:[13. Skin is intact without open wounds or rashes]])=0,"",COUNTIF(Table27[[#This Row],[1. Checks that sink areas are supplied with soap and paper towels]:[13. Skin is intact without open wounds or rashes]],"NO"))</f>
        <v/>
      </c>
    </row>
    <row r="117" spans="2:21">
      <c r="B117" s="17"/>
      <c r="C117" s="17"/>
      <c r="D117" s="17"/>
      <c r="E117" s="18"/>
      <c r="F117" s="44"/>
      <c r="G117" s="17"/>
      <c r="H117" s="17"/>
      <c r="I117" s="17"/>
      <c r="J117" s="17"/>
      <c r="K117" s="17"/>
      <c r="L117" s="17"/>
      <c r="M117" s="17"/>
      <c r="N117" s="17"/>
      <c r="O117" s="17"/>
      <c r="P117" s="17"/>
      <c r="Q117" s="17"/>
      <c r="R117" s="17"/>
      <c r="S117" s="17"/>
      <c r="T117" s="17"/>
      <c r="U117" t="str">
        <f>IF(COUNTA(Table27[[#This Row],[Employee Name]:[13. Skin is intact without open wounds or rashes]])=0,"",COUNTIF(Table27[[#This Row],[1. Checks that sink areas are supplied with soap and paper towels]:[13. Skin is intact without open wounds or rashes]],"NO"))</f>
        <v/>
      </c>
    </row>
    <row r="118" spans="2:21">
      <c r="B118" s="17"/>
      <c r="C118" s="17"/>
      <c r="D118" s="17"/>
      <c r="E118" s="18"/>
      <c r="F118" s="44"/>
      <c r="G118" s="17"/>
      <c r="H118" s="17"/>
      <c r="I118" s="17"/>
      <c r="J118" s="17"/>
      <c r="K118" s="17"/>
      <c r="L118" s="17"/>
      <c r="M118" s="17"/>
      <c r="N118" s="17"/>
      <c r="O118" s="17"/>
      <c r="P118" s="17"/>
      <c r="Q118" s="17"/>
      <c r="R118" s="17"/>
      <c r="S118" s="17"/>
      <c r="T118" s="17"/>
      <c r="U118" t="str">
        <f>IF(COUNTA(Table27[[#This Row],[Employee Name]:[13. Skin is intact without open wounds or rashes]])=0,"",COUNTIF(Table27[[#This Row],[1. Checks that sink areas are supplied with soap and paper towels]:[13. Skin is intact without open wounds or rashes]],"NO"))</f>
        <v/>
      </c>
    </row>
    <row r="119" spans="2:21">
      <c r="B119" s="17"/>
      <c r="C119" s="17"/>
      <c r="D119" s="17"/>
      <c r="E119" s="18"/>
      <c r="F119" s="44"/>
      <c r="G119" s="17"/>
      <c r="H119" s="17"/>
      <c r="I119" s="17"/>
      <c r="J119" s="17"/>
      <c r="K119" s="17"/>
      <c r="L119" s="17"/>
      <c r="M119" s="17"/>
      <c r="N119" s="17"/>
      <c r="O119" s="17"/>
      <c r="P119" s="17"/>
      <c r="Q119" s="17"/>
      <c r="R119" s="17"/>
      <c r="S119" s="17"/>
      <c r="T119" s="17"/>
      <c r="U119" t="str">
        <f>IF(COUNTA(Table27[[#This Row],[Employee Name]:[13. Skin is intact without open wounds or rashes]])=0,"",COUNTIF(Table27[[#This Row],[1. Checks that sink areas are supplied with soap and paper towels]:[13. Skin is intact without open wounds or rashes]],"NO"))</f>
        <v/>
      </c>
    </row>
    <row r="120" spans="2:21">
      <c r="B120" s="17"/>
      <c r="C120" s="17"/>
      <c r="D120" s="17"/>
      <c r="E120" s="18"/>
      <c r="F120" s="44"/>
      <c r="G120" s="17"/>
      <c r="H120" s="17"/>
      <c r="I120" s="17"/>
      <c r="J120" s="17"/>
      <c r="K120" s="17"/>
      <c r="L120" s="17"/>
      <c r="M120" s="17"/>
      <c r="N120" s="17"/>
      <c r="O120" s="17"/>
      <c r="P120" s="17"/>
      <c r="Q120" s="17"/>
      <c r="R120" s="17"/>
      <c r="S120" s="17"/>
      <c r="T120" s="17"/>
      <c r="U120" t="str">
        <f>IF(COUNTA(Table27[[#This Row],[Employee Name]:[13. Skin is intact without open wounds or rashes]])=0,"",COUNTIF(Table27[[#This Row],[1. Checks that sink areas are supplied with soap and paper towels]:[13. Skin is intact without open wounds or rashes]],"NO"))</f>
        <v/>
      </c>
    </row>
    <row r="121" spans="2:21">
      <c r="B121" s="17"/>
      <c r="C121" s="17"/>
      <c r="D121" s="17"/>
      <c r="E121" s="18"/>
      <c r="F121" s="44"/>
      <c r="G121" s="17"/>
      <c r="H121" s="17"/>
      <c r="I121" s="17"/>
      <c r="J121" s="17"/>
      <c r="K121" s="17"/>
      <c r="L121" s="17"/>
      <c r="M121" s="17"/>
      <c r="N121" s="17"/>
      <c r="O121" s="17"/>
      <c r="P121" s="17"/>
      <c r="Q121" s="17"/>
      <c r="R121" s="17"/>
      <c r="S121" s="17"/>
      <c r="T121" s="17"/>
      <c r="U121" t="str">
        <f>IF(COUNTA(Table27[[#This Row],[Employee Name]:[13. Skin is intact without open wounds or rashes]])=0,"",COUNTIF(Table27[[#This Row],[1. Checks that sink areas are supplied with soap and paper towels]:[13. Skin is intact without open wounds or rashes]],"NO"))</f>
        <v/>
      </c>
    </row>
    <row r="122" spans="2:21">
      <c r="B122" s="17"/>
      <c r="C122" s="17"/>
      <c r="D122" s="17"/>
      <c r="E122" s="18"/>
      <c r="F122" s="44"/>
      <c r="G122" s="17"/>
      <c r="H122" s="17"/>
      <c r="I122" s="17"/>
      <c r="J122" s="17"/>
      <c r="K122" s="17"/>
      <c r="L122" s="17"/>
      <c r="M122" s="17"/>
      <c r="N122" s="17"/>
      <c r="O122" s="17"/>
      <c r="P122" s="17"/>
      <c r="Q122" s="17"/>
      <c r="R122" s="17"/>
      <c r="S122" s="17"/>
      <c r="T122" s="17"/>
      <c r="U122" t="str">
        <f>IF(COUNTA(Table27[[#This Row],[Employee Name]:[13. Skin is intact without open wounds or rashes]])=0,"",COUNTIF(Table27[[#This Row],[1. Checks that sink areas are supplied with soap and paper towels]:[13. Skin is intact without open wounds or rashes]],"NO"))</f>
        <v/>
      </c>
    </row>
    <row r="123" spans="2:21">
      <c r="B123" s="17"/>
      <c r="C123" s="17"/>
      <c r="D123" s="17"/>
      <c r="E123" s="18"/>
      <c r="F123" s="44"/>
      <c r="G123" s="17"/>
      <c r="H123" s="17"/>
      <c r="I123" s="17"/>
      <c r="J123" s="17"/>
      <c r="K123" s="17"/>
      <c r="L123" s="17"/>
      <c r="M123" s="17"/>
      <c r="N123" s="17"/>
      <c r="O123" s="17"/>
      <c r="P123" s="17"/>
      <c r="Q123" s="17"/>
      <c r="R123" s="17"/>
      <c r="S123" s="17"/>
      <c r="T123" s="17"/>
      <c r="U123" t="str">
        <f>IF(COUNTA(Table27[[#This Row],[Employee Name]:[13. Skin is intact without open wounds or rashes]])=0,"",COUNTIF(Table27[[#This Row],[1. Checks that sink areas are supplied with soap and paper towels]:[13. Skin is intact without open wounds or rashes]],"NO"))</f>
        <v/>
      </c>
    </row>
    <row r="124" spans="2:21">
      <c r="B124" s="17"/>
      <c r="C124" s="17"/>
      <c r="D124" s="17"/>
      <c r="E124" s="18"/>
      <c r="F124" s="44"/>
      <c r="G124" s="17"/>
      <c r="H124" s="17"/>
      <c r="I124" s="17"/>
      <c r="J124" s="17"/>
      <c r="K124" s="17"/>
      <c r="L124" s="17"/>
      <c r="M124" s="17"/>
      <c r="N124" s="17"/>
      <c r="O124" s="17"/>
      <c r="P124" s="17"/>
      <c r="Q124" s="17"/>
      <c r="R124" s="17"/>
      <c r="S124" s="17"/>
      <c r="T124" s="17"/>
      <c r="U124" t="str">
        <f>IF(COUNTA(Table27[[#This Row],[Employee Name]:[13. Skin is intact without open wounds or rashes]])=0,"",COUNTIF(Table27[[#This Row],[1. Checks that sink areas are supplied with soap and paper towels]:[13. Skin is intact without open wounds or rashes]],"NO"))</f>
        <v/>
      </c>
    </row>
    <row r="125" spans="2:21">
      <c r="B125" s="17"/>
      <c r="C125" s="17"/>
      <c r="D125" s="17"/>
      <c r="E125" s="18"/>
      <c r="F125" s="44"/>
      <c r="G125" s="17"/>
      <c r="H125" s="17"/>
      <c r="I125" s="17"/>
      <c r="J125" s="17"/>
      <c r="K125" s="17"/>
      <c r="L125" s="17"/>
      <c r="M125" s="17"/>
      <c r="N125" s="17"/>
      <c r="O125" s="17"/>
      <c r="P125" s="17"/>
      <c r="Q125" s="17"/>
      <c r="R125" s="17"/>
      <c r="S125" s="17"/>
      <c r="T125" s="17"/>
      <c r="U125" t="str">
        <f>IF(COUNTA(Table27[[#This Row],[Employee Name]:[13. Skin is intact without open wounds or rashes]])=0,"",COUNTIF(Table27[[#This Row],[1. Checks that sink areas are supplied with soap and paper towels]:[13. Skin is intact without open wounds or rashes]],"NO"))</f>
        <v/>
      </c>
    </row>
    <row r="126" spans="2:21">
      <c r="B126" s="17"/>
      <c r="C126" s="17"/>
      <c r="D126" s="17"/>
      <c r="E126" s="18"/>
      <c r="F126" s="44"/>
      <c r="G126" s="17"/>
      <c r="H126" s="17"/>
      <c r="I126" s="17"/>
      <c r="J126" s="17"/>
      <c r="K126" s="17"/>
      <c r="L126" s="17"/>
      <c r="M126" s="17"/>
      <c r="N126" s="17"/>
      <c r="O126" s="17"/>
      <c r="P126" s="17"/>
      <c r="Q126" s="17"/>
      <c r="R126" s="17"/>
      <c r="S126" s="17"/>
      <c r="T126" s="17"/>
      <c r="U126" t="str">
        <f>IF(COUNTA(Table27[[#This Row],[Employee Name]:[13. Skin is intact without open wounds or rashes]])=0,"",COUNTIF(Table27[[#This Row],[1. Checks that sink areas are supplied with soap and paper towels]:[13. Skin is intact without open wounds or rashes]],"NO"))</f>
        <v/>
      </c>
    </row>
    <row r="127" spans="2:21">
      <c r="B127" s="17"/>
      <c r="C127" s="17"/>
      <c r="D127" s="17"/>
      <c r="E127" s="18"/>
      <c r="F127" s="44"/>
      <c r="G127" s="17"/>
      <c r="H127" s="17"/>
      <c r="I127" s="17"/>
      <c r="J127" s="17"/>
      <c r="K127" s="17"/>
      <c r="L127" s="17"/>
      <c r="M127" s="17"/>
      <c r="N127" s="17"/>
      <c r="O127" s="17"/>
      <c r="P127" s="17"/>
      <c r="Q127" s="17"/>
      <c r="R127" s="17"/>
      <c r="S127" s="17"/>
      <c r="T127" s="17"/>
      <c r="U127" t="str">
        <f>IF(COUNTA(Table27[[#This Row],[Employee Name]:[13. Skin is intact without open wounds or rashes]])=0,"",COUNTIF(Table27[[#This Row],[1. Checks that sink areas are supplied with soap and paper towels]:[13. Skin is intact without open wounds or rashes]],"NO"))</f>
        <v/>
      </c>
    </row>
    <row r="128" spans="2:21">
      <c r="B128" s="17"/>
      <c r="C128" s="17"/>
      <c r="D128" s="17"/>
      <c r="E128" s="18"/>
      <c r="F128" s="44"/>
      <c r="G128" s="17"/>
      <c r="H128" s="17"/>
      <c r="I128" s="17"/>
      <c r="J128" s="17"/>
      <c r="K128" s="17"/>
      <c r="L128" s="17"/>
      <c r="M128" s="17"/>
      <c r="N128" s="17"/>
      <c r="O128" s="17"/>
      <c r="P128" s="17"/>
      <c r="Q128" s="17"/>
      <c r="R128" s="17"/>
      <c r="S128" s="17"/>
      <c r="T128" s="17"/>
      <c r="U128" t="str">
        <f>IF(COUNTA(Table27[[#This Row],[Employee Name]:[13. Skin is intact without open wounds or rashes]])=0,"",COUNTIF(Table27[[#This Row],[1. Checks that sink areas are supplied with soap and paper towels]:[13. Skin is intact without open wounds or rashes]],"NO"))</f>
        <v/>
      </c>
    </row>
    <row r="129" spans="2:21">
      <c r="B129" s="17"/>
      <c r="C129" s="17"/>
      <c r="D129" s="17"/>
      <c r="E129" s="18"/>
      <c r="F129" s="44"/>
      <c r="G129" s="17"/>
      <c r="H129" s="17"/>
      <c r="I129" s="17"/>
      <c r="J129" s="17"/>
      <c r="K129" s="17"/>
      <c r="L129" s="17"/>
      <c r="M129" s="17"/>
      <c r="N129" s="17"/>
      <c r="O129" s="17"/>
      <c r="P129" s="17"/>
      <c r="Q129" s="17"/>
      <c r="R129" s="17"/>
      <c r="S129" s="17"/>
      <c r="T129" s="17"/>
      <c r="U129" t="str">
        <f>IF(COUNTA(Table27[[#This Row],[Employee Name]:[13. Skin is intact without open wounds or rashes]])=0,"",COUNTIF(Table27[[#This Row],[1. Checks that sink areas are supplied with soap and paper towels]:[13. Skin is intact without open wounds or rashes]],"NO"))</f>
        <v/>
      </c>
    </row>
    <row r="130" spans="2:21">
      <c r="B130" s="17"/>
      <c r="C130" s="17"/>
      <c r="D130" s="17"/>
      <c r="E130" s="18"/>
      <c r="F130" s="44"/>
      <c r="G130" s="17"/>
      <c r="H130" s="17"/>
      <c r="I130" s="17"/>
      <c r="J130" s="17"/>
      <c r="K130" s="17"/>
      <c r="L130" s="17"/>
      <c r="M130" s="17"/>
      <c r="N130" s="17"/>
      <c r="O130" s="17"/>
      <c r="P130" s="17"/>
      <c r="Q130" s="17"/>
      <c r="R130" s="17"/>
      <c r="S130" s="17"/>
      <c r="T130" s="17"/>
      <c r="U130" t="str">
        <f>IF(COUNTA(Table27[[#This Row],[Employee Name]:[13. Skin is intact without open wounds or rashes]])=0,"",COUNTIF(Table27[[#This Row],[1. Checks that sink areas are supplied with soap and paper towels]:[13. Skin is intact without open wounds or rashes]],"NO"))</f>
        <v/>
      </c>
    </row>
    <row r="131" spans="2:21">
      <c r="B131" s="17"/>
      <c r="C131" s="17"/>
      <c r="D131" s="17"/>
      <c r="E131" s="18"/>
      <c r="F131" s="44"/>
      <c r="G131" s="17"/>
      <c r="H131" s="17"/>
      <c r="I131" s="17"/>
      <c r="J131" s="17"/>
      <c r="K131" s="17"/>
      <c r="L131" s="17"/>
      <c r="M131" s="17"/>
      <c r="N131" s="17"/>
      <c r="O131" s="17"/>
      <c r="P131" s="17"/>
      <c r="Q131" s="17"/>
      <c r="R131" s="17"/>
      <c r="S131" s="17"/>
      <c r="T131" s="17"/>
      <c r="U131" t="str">
        <f>IF(COUNTA(Table27[[#This Row],[Employee Name]:[13. Skin is intact without open wounds or rashes]])=0,"",COUNTIF(Table27[[#This Row],[1. Checks that sink areas are supplied with soap and paper towels]:[13. Skin is intact without open wounds or rashes]],"NO"))</f>
        <v/>
      </c>
    </row>
    <row r="132" spans="2:21">
      <c r="B132" s="17"/>
      <c r="C132" s="17"/>
      <c r="D132" s="17"/>
      <c r="E132" s="18"/>
      <c r="F132" s="44"/>
      <c r="G132" s="17"/>
      <c r="H132" s="17"/>
      <c r="I132" s="17"/>
      <c r="J132" s="17"/>
      <c r="K132" s="17"/>
      <c r="L132" s="17"/>
      <c r="M132" s="17"/>
      <c r="N132" s="17"/>
      <c r="O132" s="17"/>
      <c r="P132" s="17"/>
      <c r="Q132" s="17"/>
      <c r="R132" s="17"/>
      <c r="S132" s="17"/>
      <c r="T132" s="17"/>
      <c r="U132" t="str">
        <f>IF(COUNTA(Table27[[#This Row],[Employee Name]:[13. Skin is intact without open wounds or rashes]])=0,"",COUNTIF(Table27[[#This Row],[1. Checks that sink areas are supplied with soap and paper towels]:[13. Skin is intact without open wounds or rashes]],"NO"))</f>
        <v/>
      </c>
    </row>
    <row r="133" spans="2:21">
      <c r="B133" s="17"/>
      <c r="C133" s="17"/>
      <c r="D133" s="17"/>
      <c r="E133" s="18"/>
      <c r="F133" s="44"/>
      <c r="G133" s="17"/>
      <c r="H133" s="17"/>
      <c r="I133" s="17"/>
      <c r="J133" s="17"/>
      <c r="K133" s="17"/>
      <c r="L133" s="17"/>
      <c r="M133" s="17"/>
      <c r="N133" s="17"/>
      <c r="O133" s="17"/>
      <c r="P133" s="17"/>
      <c r="Q133" s="17"/>
      <c r="R133" s="17"/>
      <c r="S133" s="17"/>
      <c r="T133" s="17"/>
      <c r="U133" t="str">
        <f>IF(COUNTA(Table27[[#This Row],[Employee Name]:[13. Skin is intact without open wounds or rashes]])=0,"",COUNTIF(Table27[[#This Row],[1. Checks that sink areas are supplied with soap and paper towels]:[13. Skin is intact without open wounds or rashes]],"NO"))</f>
        <v/>
      </c>
    </row>
    <row r="134" spans="2:21">
      <c r="B134" s="17"/>
      <c r="C134" s="17"/>
      <c r="D134" s="17"/>
      <c r="E134" s="18"/>
      <c r="F134" s="44"/>
      <c r="G134" s="17"/>
      <c r="H134" s="17"/>
      <c r="I134" s="17"/>
      <c r="J134" s="17"/>
      <c r="K134" s="17"/>
      <c r="L134" s="17"/>
      <c r="M134" s="17"/>
      <c r="N134" s="17"/>
      <c r="O134" s="17"/>
      <c r="P134" s="17"/>
      <c r="Q134" s="17"/>
      <c r="R134" s="17"/>
      <c r="S134" s="17"/>
      <c r="T134" s="17"/>
      <c r="U134" t="str">
        <f>IF(COUNTA(Table27[[#This Row],[Employee Name]:[13. Skin is intact without open wounds or rashes]])=0,"",COUNTIF(Table27[[#This Row],[1. Checks that sink areas are supplied with soap and paper towels]:[13. Skin is intact without open wounds or rashes]],"NO"))</f>
        <v/>
      </c>
    </row>
    <row r="135" spans="2:21">
      <c r="B135" s="17"/>
      <c r="C135" s="17"/>
      <c r="D135" s="17"/>
      <c r="E135" s="18"/>
      <c r="F135" s="44"/>
      <c r="G135" s="17"/>
      <c r="H135" s="17"/>
      <c r="I135" s="17"/>
      <c r="J135" s="17"/>
      <c r="K135" s="17"/>
      <c r="L135" s="17"/>
      <c r="M135" s="17"/>
      <c r="N135" s="17"/>
      <c r="O135" s="17"/>
      <c r="P135" s="17"/>
      <c r="Q135" s="17"/>
      <c r="R135" s="17"/>
      <c r="S135" s="17"/>
      <c r="T135" s="17"/>
      <c r="U135" t="str">
        <f>IF(COUNTA(Table27[[#This Row],[Employee Name]:[13. Skin is intact without open wounds or rashes]])=0,"",COUNTIF(Table27[[#This Row],[1. Checks that sink areas are supplied with soap and paper towels]:[13. Skin is intact without open wounds or rashes]],"NO"))</f>
        <v/>
      </c>
    </row>
    <row r="136" spans="2:21">
      <c r="B136" s="17"/>
      <c r="C136" s="17"/>
      <c r="D136" s="17"/>
      <c r="E136" s="18"/>
      <c r="F136" s="44"/>
      <c r="G136" s="17"/>
      <c r="H136" s="17"/>
      <c r="I136" s="17"/>
      <c r="J136" s="17"/>
      <c r="K136" s="17"/>
      <c r="L136" s="17"/>
      <c r="M136" s="17"/>
      <c r="N136" s="17"/>
      <c r="O136" s="17"/>
      <c r="P136" s="17"/>
      <c r="Q136" s="17"/>
      <c r="R136" s="17"/>
      <c r="S136" s="17"/>
      <c r="T136" s="17"/>
      <c r="U136" t="str">
        <f>IF(COUNTA(Table27[[#This Row],[Employee Name]:[13. Skin is intact without open wounds or rashes]])=0,"",COUNTIF(Table27[[#This Row],[1. Checks that sink areas are supplied with soap and paper towels]:[13. Skin is intact without open wounds or rashes]],"NO"))</f>
        <v/>
      </c>
    </row>
    <row r="137" spans="2:21">
      <c r="B137" s="17"/>
      <c r="C137" s="17"/>
      <c r="D137" s="17"/>
      <c r="E137" s="18"/>
      <c r="F137" s="44"/>
      <c r="G137" s="17"/>
      <c r="H137" s="17"/>
      <c r="I137" s="17"/>
      <c r="J137" s="17"/>
      <c r="K137" s="17"/>
      <c r="L137" s="17"/>
      <c r="M137" s="17"/>
      <c r="N137" s="17"/>
      <c r="O137" s="17"/>
      <c r="P137" s="17"/>
      <c r="Q137" s="17"/>
      <c r="R137" s="17"/>
      <c r="S137" s="17"/>
      <c r="T137" s="17"/>
      <c r="U137" t="str">
        <f>IF(COUNTA(Table27[[#This Row],[Employee Name]:[13. Skin is intact without open wounds or rashes]])=0,"",COUNTIF(Table27[[#This Row],[1. Checks that sink areas are supplied with soap and paper towels]:[13. Skin is intact without open wounds or rashes]],"NO"))</f>
        <v/>
      </c>
    </row>
    <row r="138" spans="2:21">
      <c r="B138" s="17"/>
      <c r="C138" s="17"/>
      <c r="D138" s="17"/>
      <c r="E138" s="18"/>
      <c r="F138" s="44"/>
      <c r="G138" s="17"/>
      <c r="H138" s="17"/>
      <c r="I138" s="17"/>
      <c r="J138" s="17"/>
      <c r="K138" s="17"/>
      <c r="L138" s="17"/>
      <c r="M138" s="17"/>
      <c r="N138" s="17"/>
      <c r="O138" s="17"/>
      <c r="P138" s="17"/>
      <c r="Q138" s="17"/>
      <c r="R138" s="17"/>
      <c r="S138" s="17"/>
      <c r="T138" s="17"/>
      <c r="U138" t="str">
        <f>IF(COUNTA(Table27[[#This Row],[Employee Name]:[13. Skin is intact without open wounds or rashes]])=0,"",COUNTIF(Table27[[#This Row],[1. Checks that sink areas are supplied with soap and paper towels]:[13. Skin is intact without open wounds or rashes]],"NO"))</f>
        <v/>
      </c>
    </row>
    <row r="139" spans="2:21">
      <c r="B139" s="17"/>
      <c r="C139" s="17"/>
      <c r="D139" s="17"/>
      <c r="E139" s="18"/>
      <c r="F139" s="44"/>
      <c r="G139" s="17"/>
      <c r="H139" s="17"/>
      <c r="I139" s="17"/>
      <c r="J139" s="17"/>
      <c r="K139" s="17"/>
      <c r="L139" s="17"/>
      <c r="M139" s="17"/>
      <c r="N139" s="17"/>
      <c r="O139" s="17"/>
      <c r="P139" s="17"/>
      <c r="Q139" s="17"/>
      <c r="R139" s="17"/>
      <c r="S139" s="17"/>
      <c r="T139" s="17"/>
      <c r="U139" t="str">
        <f>IF(COUNTA(Table27[[#This Row],[Employee Name]:[13. Skin is intact without open wounds or rashes]])=0,"",COUNTIF(Table27[[#This Row],[1. Checks that sink areas are supplied with soap and paper towels]:[13. Skin is intact without open wounds or rashes]],"NO"))</f>
        <v/>
      </c>
    </row>
    <row r="140" spans="2:21">
      <c r="B140" s="17"/>
      <c r="C140" s="17"/>
      <c r="D140" s="17"/>
      <c r="E140" s="18"/>
      <c r="F140" s="44"/>
      <c r="G140" s="17"/>
      <c r="H140" s="17"/>
      <c r="I140" s="17"/>
      <c r="J140" s="17"/>
      <c r="K140" s="17"/>
      <c r="L140" s="17"/>
      <c r="M140" s="17"/>
      <c r="N140" s="17"/>
      <c r="O140" s="17"/>
      <c r="P140" s="17"/>
      <c r="Q140" s="17"/>
      <c r="R140" s="17"/>
      <c r="S140" s="17"/>
      <c r="T140" s="17"/>
      <c r="U140" t="str">
        <f>IF(COUNTA(Table27[[#This Row],[Employee Name]:[13. Skin is intact without open wounds or rashes]])=0,"",COUNTIF(Table27[[#This Row],[1. Checks that sink areas are supplied with soap and paper towels]:[13. Skin is intact without open wounds or rashes]],"NO"))</f>
        <v/>
      </c>
    </row>
    <row r="141" spans="2:21">
      <c r="B141" s="17"/>
      <c r="C141" s="17"/>
      <c r="D141" s="17"/>
      <c r="E141" s="18"/>
      <c r="F141" s="44"/>
      <c r="G141" s="17"/>
      <c r="H141" s="17"/>
      <c r="I141" s="17"/>
      <c r="J141" s="17"/>
      <c r="K141" s="17"/>
      <c r="L141" s="17"/>
      <c r="M141" s="17"/>
      <c r="N141" s="17"/>
      <c r="O141" s="17"/>
      <c r="P141" s="17"/>
      <c r="Q141" s="17"/>
      <c r="R141" s="17"/>
      <c r="S141" s="17"/>
      <c r="T141" s="17"/>
      <c r="U141" t="str">
        <f>IF(COUNTA(Table27[[#This Row],[Employee Name]:[13. Skin is intact without open wounds or rashes]])=0,"",COUNTIF(Table27[[#This Row],[1. Checks that sink areas are supplied with soap and paper towels]:[13. Skin is intact without open wounds or rashes]],"NO"))</f>
        <v/>
      </c>
    </row>
    <row r="142" spans="2:21">
      <c r="B142" s="17"/>
      <c r="C142" s="17"/>
      <c r="D142" s="17"/>
      <c r="E142" s="18"/>
      <c r="F142" s="44"/>
      <c r="G142" s="17"/>
      <c r="H142" s="17"/>
      <c r="I142" s="17"/>
      <c r="J142" s="17"/>
      <c r="K142" s="17"/>
      <c r="L142" s="17"/>
      <c r="M142" s="17"/>
      <c r="N142" s="17"/>
      <c r="O142" s="17"/>
      <c r="P142" s="17"/>
      <c r="Q142" s="17"/>
      <c r="R142" s="17"/>
      <c r="S142" s="17"/>
      <c r="T142" s="17"/>
      <c r="U142" t="str">
        <f>IF(COUNTA(Table27[[#This Row],[Employee Name]:[13. Skin is intact without open wounds or rashes]])=0,"",COUNTIF(Table27[[#This Row],[1. Checks that sink areas are supplied with soap and paper towels]:[13. Skin is intact without open wounds or rashes]],"NO"))</f>
        <v/>
      </c>
    </row>
    <row r="143" spans="2:21">
      <c r="B143" s="17"/>
      <c r="C143" s="17"/>
      <c r="D143" s="17"/>
      <c r="E143" s="18"/>
      <c r="F143" s="44"/>
      <c r="G143" s="17"/>
      <c r="H143" s="17"/>
      <c r="I143" s="17"/>
      <c r="J143" s="17"/>
      <c r="K143" s="17"/>
      <c r="L143" s="17"/>
      <c r="M143" s="17"/>
      <c r="N143" s="17"/>
      <c r="O143" s="17"/>
      <c r="P143" s="17"/>
      <c r="Q143" s="17"/>
      <c r="R143" s="17"/>
      <c r="S143" s="17"/>
      <c r="T143" s="17"/>
      <c r="U143" t="str">
        <f>IF(COUNTA(Table27[[#This Row],[Employee Name]:[13. Skin is intact without open wounds or rashes]])=0,"",COUNTIF(Table27[[#This Row],[1. Checks that sink areas are supplied with soap and paper towels]:[13. Skin is intact without open wounds or rashes]],"NO"))</f>
        <v/>
      </c>
    </row>
    <row r="144" spans="2:21">
      <c r="B144" s="17"/>
      <c r="C144" s="17"/>
      <c r="D144" s="17"/>
      <c r="E144" s="18"/>
      <c r="F144" s="44"/>
      <c r="G144" s="17"/>
      <c r="H144" s="17"/>
      <c r="I144" s="17"/>
      <c r="J144" s="17"/>
      <c r="K144" s="17"/>
      <c r="L144" s="17"/>
      <c r="M144" s="17"/>
      <c r="N144" s="17"/>
      <c r="O144" s="17"/>
      <c r="P144" s="17"/>
      <c r="Q144" s="17"/>
      <c r="R144" s="17"/>
      <c r="S144" s="17"/>
      <c r="T144" s="17"/>
      <c r="U144" t="str">
        <f>IF(COUNTA(Table27[[#This Row],[Employee Name]:[13. Skin is intact without open wounds or rashes]])=0,"",COUNTIF(Table27[[#This Row],[1. Checks that sink areas are supplied with soap and paper towels]:[13. Skin is intact without open wounds or rashes]],"NO"))</f>
        <v/>
      </c>
    </row>
    <row r="145" spans="2:21">
      <c r="B145" s="17"/>
      <c r="C145" s="17"/>
      <c r="D145" s="17"/>
      <c r="E145" s="18"/>
      <c r="F145" s="44"/>
      <c r="G145" s="17"/>
      <c r="H145" s="17"/>
      <c r="I145" s="17"/>
      <c r="J145" s="17"/>
      <c r="K145" s="17"/>
      <c r="L145" s="17"/>
      <c r="M145" s="17"/>
      <c r="N145" s="17"/>
      <c r="O145" s="17"/>
      <c r="P145" s="17"/>
      <c r="Q145" s="17"/>
      <c r="R145" s="17"/>
      <c r="S145" s="17"/>
      <c r="T145" s="17"/>
      <c r="U145" t="str">
        <f>IF(COUNTA(Table27[[#This Row],[Employee Name]:[13. Skin is intact without open wounds or rashes]])=0,"",COUNTIF(Table27[[#This Row],[1. Checks that sink areas are supplied with soap and paper towels]:[13. Skin is intact without open wounds or rashes]],"NO"))</f>
        <v/>
      </c>
    </row>
    <row r="146" spans="2:21">
      <c r="B146" s="17"/>
      <c r="C146" s="17"/>
      <c r="D146" s="17"/>
      <c r="E146" s="18"/>
      <c r="F146" s="44"/>
      <c r="G146" s="17"/>
      <c r="H146" s="17"/>
      <c r="I146" s="17"/>
      <c r="J146" s="17"/>
      <c r="K146" s="17"/>
      <c r="L146" s="17"/>
      <c r="M146" s="17"/>
      <c r="N146" s="17"/>
      <c r="O146" s="17"/>
      <c r="P146" s="17"/>
      <c r="Q146" s="17"/>
      <c r="R146" s="17"/>
      <c r="S146" s="17"/>
      <c r="T146" s="17"/>
      <c r="U146" t="str">
        <f>IF(COUNTA(Table27[[#This Row],[Employee Name]:[13. Skin is intact without open wounds or rashes]])=0,"",COUNTIF(Table27[[#This Row],[1. Checks that sink areas are supplied with soap and paper towels]:[13. Skin is intact without open wounds or rashes]],"NO"))</f>
        <v/>
      </c>
    </row>
    <row r="147" spans="2:21">
      <c r="B147" s="17"/>
      <c r="C147" s="17"/>
      <c r="D147" s="17"/>
      <c r="E147" s="18"/>
      <c r="F147" s="44"/>
      <c r="G147" s="17"/>
      <c r="H147" s="17"/>
      <c r="I147" s="17"/>
      <c r="J147" s="17"/>
      <c r="K147" s="17"/>
      <c r="L147" s="17"/>
      <c r="M147" s="17"/>
      <c r="N147" s="17"/>
      <c r="O147" s="17"/>
      <c r="P147" s="17"/>
      <c r="Q147" s="17"/>
      <c r="R147" s="17"/>
      <c r="S147" s="17"/>
      <c r="T147" s="17"/>
      <c r="U147" t="str">
        <f>IF(COUNTA(Table27[[#This Row],[Employee Name]:[13. Skin is intact without open wounds or rashes]])=0,"",COUNTIF(Table27[[#This Row],[1. Checks that sink areas are supplied with soap and paper towels]:[13. Skin is intact without open wounds or rashes]],"NO"))</f>
        <v/>
      </c>
    </row>
    <row r="148" spans="2:21">
      <c r="B148" s="17"/>
      <c r="C148" s="17"/>
      <c r="D148" s="17"/>
      <c r="E148" s="18"/>
      <c r="F148" s="44"/>
      <c r="G148" s="17"/>
      <c r="H148" s="17"/>
      <c r="I148" s="17"/>
      <c r="J148" s="17"/>
      <c r="K148" s="17"/>
      <c r="L148" s="17"/>
      <c r="M148" s="17"/>
      <c r="N148" s="17"/>
      <c r="O148" s="17"/>
      <c r="P148" s="17"/>
      <c r="Q148" s="17"/>
      <c r="R148" s="17"/>
      <c r="S148" s="17"/>
      <c r="T148" s="17"/>
      <c r="U148" t="str">
        <f>IF(COUNTA(Table27[[#This Row],[Employee Name]:[13. Skin is intact without open wounds or rashes]])=0,"",COUNTIF(Table27[[#This Row],[1. Checks that sink areas are supplied with soap and paper towels]:[13. Skin is intact without open wounds or rashes]],"NO"))</f>
        <v/>
      </c>
    </row>
    <row r="149" spans="2:21">
      <c r="B149" s="17"/>
      <c r="C149" s="17"/>
      <c r="D149" s="17"/>
      <c r="E149" s="18"/>
      <c r="F149" s="44"/>
      <c r="G149" s="17"/>
      <c r="H149" s="17"/>
      <c r="I149" s="17"/>
      <c r="J149" s="17"/>
      <c r="K149" s="17"/>
      <c r="L149" s="17"/>
      <c r="M149" s="17"/>
      <c r="N149" s="17"/>
      <c r="O149" s="17"/>
      <c r="P149" s="17"/>
      <c r="Q149" s="17"/>
      <c r="R149" s="17"/>
      <c r="S149" s="17"/>
      <c r="T149" s="17"/>
      <c r="U149" t="str">
        <f>IF(COUNTA(Table27[[#This Row],[Employee Name]:[13. Skin is intact without open wounds or rashes]])=0,"",COUNTIF(Table27[[#This Row],[1. Checks that sink areas are supplied with soap and paper towels]:[13. Skin is intact without open wounds or rashes]],"NO"))</f>
        <v/>
      </c>
    </row>
    <row r="150" spans="2:21">
      <c r="B150" s="17"/>
      <c r="C150" s="17"/>
      <c r="D150" s="17"/>
      <c r="E150" s="18"/>
      <c r="F150" s="44"/>
      <c r="G150" s="17"/>
      <c r="H150" s="17"/>
      <c r="I150" s="17"/>
      <c r="J150" s="17"/>
      <c r="K150" s="17"/>
      <c r="L150" s="17"/>
      <c r="M150" s="17"/>
      <c r="N150" s="17"/>
      <c r="O150" s="17"/>
      <c r="P150" s="17"/>
      <c r="Q150" s="17"/>
      <c r="R150" s="17"/>
      <c r="S150" s="17"/>
      <c r="T150" s="17"/>
      <c r="U150" t="str">
        <f>IF(COUNTA(Table27[[#This Row],[Employee Name]:[13. Skin is intact without open wounds or rashes]])=0,"",COUNTIF(Table27[[#This Row],[1. Checks that sink areas are supplied with soap and paper towels]:[13. Skin is intact without open wounds or rashes]],"NO"))</f>
        <v/>
      </c>
    </row>
    <row r="151" spans="2:21">
      <c r="B151" s="17"/>
      <c r="C151" s="17"/>
      <c r="D151" s="17"/>
      <c r="E151" s="18"/>
      <c r="F151" s="44"/>
      <c r="G151" s="17"/>
      <c r="H151" s="17"/>
      <c r="I151" s="17"/>
      <c r="J151" s="17"/>
      <c r="K151" s="17"/>
      <c r="L151" s="17"/>
      <c r="M151" s="17"/>
      <c r="N151" s="17"/>
      <c r="O151" s="17"/>
      <c r="P151" s="17"/>
      <c r="Q151" s="17"/>
      <c r="R151" s="17"/>
      <c r="S151" s="17"/>
      <c r="T151" s="17"/>
      <c r="U151" t="str">
        <f>IF(COUNTA(Table27[[#This Row],[Employee Name]:[13. Skin is intact without open wounds or rashes]])=0,"",COUNTIF(Table27[[#This Row],[1. Checks that sink areas are supplied with soap and paper towels]:[13. Skin is intact without open wounds or rashes]],"NO"))</f>
        <v/>
      </c>
    </row>
    <row r="152" spans="2:21">
      <c r="B152" s="17"/>
      <c r="C152" s="17"/>
      <c r="D152" s="17"/>
      <c r="E152" s="18"/>
      <c r="F152" s="44"/>
      <c r="G152" s="17"/>
      <c r="H152" s="17"/>
      <c r="I152" s="17"/>
      <c r="J152" s="17"/>
      <c r="K152" s="17"/>
      <c r="L152" s="17"/>
      <c r="M152" s="17"/>
      <c r="N152" s="17"/>
      <c r="O152" s="17"/>
      <c r="P152" s="17"/>
      <c r="Q152" s="17"/>
      <c r="R152" s="17"/>
      <c r="S152" s="17"/>
      <c r="T152" s="17"/>
      <c r="U152" t="str">
        <f>IF(COUNTA(Table27[[#This Row],[Employee Name]:[13. Skin is intact without open wounds or rashes]])=0,"",COUNTIF(Table27[[#This Row],[1. Checks that sink areas are supplied with soap and paper towels]:[13. Skin is intact without open wounds or rashes]],"NO"))</f>
        <v/>
      </c>
    </row>
    <row r="153" spans="2:21">
      <c r="B153" s="17"/>
      <c r="C153" s="17"/>
      <c r="D153" s="17"/>
      <c r="E153" s="18"/>
      <c r="F153" s="44"/>
      <c r="G153" s="17"/>
      <c r="H153" s="17"/>
      <c r="I153" s="17"/>
      <c r="J153" s="17"/>
      <c r="K153" s="17"/>
      <c r="L153" s="17"/>
      <c r="M153" s="17"/>
      <c r="N153" s="17"/>
      <c r="O153" s="17"/>
      <c r="P153" s="17"/>
      <c r="Q153" s="17"/>
      <c r="R153" s="17"/>
      <c r="S153" s="17"/>
      <c r="T153" s="17"/>
      <c r="U153" t="str">
        <f>IF(COUNTA(Table27[[#This Row],[Employee Name]:[13. Skin is intact without open wounds or rashes]])=0,"",COUNTIF(Table27[[#This Row],[1. Checks that sink areas are supplied with soap and paper towels]:[13. Skin is intact without open wounds or rashes]],"NO"))</f>
        <v/>
      </c>
    </row>
    <row r="154" spans="2:21">
      <c r="B154" s="17"/>
      <c r="C154" s="17"/>
      <c r="D154" s="17"/>
      <c r="E154" s="18"/>
      <c r="F154" s="44"/>
      <c r="G154" s="17"/>
      <c r="H154" s="17"/>
      <c r="I154" s="17"/>
      <c r="J154" s="17"/>
      <c r="K154" s="17"/>
      <c r="L154" s="17"/>
      <c r="M154" s="17"/>
      <c r="N154" s="17"/>
      <c r="O154" s="17"/>
      <c r="P154" s="17"/>
      <c r="Q154" s="17"/>
      <c r="R154" s="17"/>
      <c r="S154" s="17"/>
      <c r="T154" s="17"/>
      <c r="U154" t="str">
        <f>IF(COUNTA(Table27[[#This Row],[Employee Name]:[13. Skin is intact without open wounds or rashes]])=0,"",COUNTIF(Table27[[#This Row],[1. Checks that sink areas are supplied with soap and paper towels]:[13. Skin is intact without open wounds or rashes]],"NO"))</f>
        <v/>
      </c>
    </row>
    <row r="155" spans="2:21">
      <c r="B155" s="17"/>
      <c r="C155" s="17"/>
      <c r="D155" s="17"/>
      <c r="E155" s="18"/>
      <c r="F155" s="44"/>
      <c r="G155" s="17"/>
      <c r="H155" s="17"/>
      <c r="I155" s="17"/>
      <c r="J155" s="17"/>
      <c r="K155" s="17"/>
      <c r="L155" s="17"/>
      <c r="M155" s="17"/>
      <c r="N155" s="17"/>
      <c r="O155" s="17"/>
      <c r="P155" s="17"/>
      <c r="Q155" s="17"/>
      <c r="R155" s="17"/>
      <c r="S155" s="17"/>
      <c r="T155" s="17"/>
      <c r="U155" t="str">
        <f>IF(COUNTA(Table27[[#This Row],[Employee Name]:[13. Skin is intact without open wounds or rashes]])=0,"",COUNTIF(Table27[[#This Row],[1. Checks that sink areas are supplied with soap and paper towels]:[13. Skin is intact without open wounds or rashes]],"NO"))</f>
        <v/>
      </c>
    </row>
    <row r="156" spans="2:21">
      <c r="B156" s="17"/>
      <c r="C156" s="17"/>
      <c r="D156" s="17"/>
      <c r="E156" s="18"/>
      <c r="F156" s="44"/>
      <c r="G156" s="17"/>
      <c r="H156" s="17"/>
      <c r="I156" s="17"/>
      <c r="J156" s="17"/>
      <c r="K156" s="17"/>
      <c r="L156" s="17"/>
      <c r="M156" s="17"/>
      <c r="N156" s="17"/>
      <c r="O156" s="17"/>
      <c r="P156" s="17"/>
      <c r="Q156" s="17"/>
      <c r="R156" s="17"/>
      <c r="S156" s="17"/>
      <c r="T156" s="17"/>
      <c r="U156" t="str">
        <f>IF(COUNTA(Table27[[#This Row],[Employee Name]:[13. Skin is intact without open wounds or rashes]])=0,"",COUNTIF(Table27[[#This Row],[1. Checks that sink areas are supplied with soap and paper towels]:[13. Skin is intact without open wounds or rashes]],"NO"))</f>
        <v/>
      </c>
    </row>
    <row r="157" spans="2:21">
      <c r="B157" s="17"/>
      <c r="C157" s="17"/>
      <c r="D157" s="17"/>
      <c r="E157" s="18"/>
      <c r="F157" s="44"/>
      <c r="G157" s="17"/>
      <c r="H157" s="17"/>
      <c r="I157" s="17"/>
      <c r="J157" s="17"/>
      <c r="K157" s="17"/>
      <c r="L157" s="17"/>
      <c r="M157" s="17"/>
      <c r="N157" s="17"/>
      <c r="O157" s="17"/>
      <c r="P157" s="17"/>
      <c r="Q157" s="17"/>
      <c r="R157" s="17"/>
      <c r="S157" s="17"/>
      <c r="T157" s="17"/>
      <c r="U157" t="str">
        <f>IF(COUNTA(Table27[[#This Row],[Employee Name]:[13. Skin is intact without open wounds or rashes]])=0,"",COUNTIF(Table27[[#This Row],[1. Checks that sink areas are supplied with soap and paper towels]:[13. Skin is intact without open wounds or rashes]],"NO"))</f>
        <v/>
      </c>
    </row>
    <row r="158" spans="2:21">
      <c r="B158" s="17"/>
      <c r="C158" s="17"/>
      <c r="D158" s="17"/>
      <c r="E158" s="18"/>
      <c r="F158" s="44"/>
      <c r="G158" s="17"/>
      <c r="H158" s="17"/>
      <c r="I158" s="17"/>
      <c r="J158" s="17"/>
      <c r="K158" s="17"/>
      <c r="L158" s="17"/>
      <c r="M158" s="17"/>
      <c r="N158" s="17"/>
      <c r="O158" s="17"/>
      <c r="P158" s="17"/>
      <c r="Q158" s="17"/>
      <c r="R158" s="17"/>
      <c r="S158" s="17"/>
      <c r="T158" s="17"/>
      <c r="U158" t="str">
        <f>IF(COUNTA(Table27[[#This Row],[Employee Name]:[13. Skin is intact without open wounds or rashes]])=0,"",COUNTIF(Table27[[#This Row],[1. Checks that sink areas are supplied with soap and paper towels]:[13. Skin is intact without open wounds or rashes]],"NO"))</f>
        <v/>
      </c>
    </row>
    <row r="159" spans="2:21">
      <c r="B159" s="17"/>
      <c r="C159" s="17"/>
      <c r="D159" s="17"/>
      <c r="E159" s="18"/>
      <c r="F159" s="44"/>
      <c r="G159" s="17"/>
      <c r="H159" s="17"/>
      <c r="I159" s="17"/>
      <c r="J159" s="17"/>
      <c r="K159" s="17"/>
      <c r="L159" s="17"/>
      <c r="M159" s="17"/>
      <c r="N159" s="17"/>
      <c r="O159" s="17"/>
      <c r="P159" s="17"/>
      <c r="Q159" s="17"/>
      <c r="R159" s="17"/>
      <c r="S159" s="17"/>
      <c r="T159" s="17"/>
      <c r="U159" t="str">
        <f>IF(COUNTA(Table27[[#This Row],[Employee Name]:[13. Skin is intact without open wounds or rashes]])=0,"",COUNTIF(Table27[[#This Row],[1. Checks that sink areas are supplied with soap and paper towels]:[13. Skin is intact without open wounds or rashes]],"NO"))</f>
        <v/>
      </c>
    </row>
    <row r="160" spans="2:21">
      <c r="B160" s="17"/>
      <c r="C160" s="17"/>
      <c r="D160" s="17"/>
      <c r="E160" s="18"/>
      <c r="F160" s="44"/>
      <c r="G160" s="17"/>
      <c r="H160" s="17"/>
      <c r="I160" s="17"/>
      <c r="J160" s="17"/>
      <c r="K160" s="17"/>
      <c r="L160" s="17"/>
      <c r="M160" s="17"/>
      <c r="N160" s="17"/>
      <c r="O160" s="17"/>
      <c r="P160" s="17"/>
      <c r="Q160" s="17"/>
      <c r="R160" s="17"/>
      <c r="S160" s="17"/>
      <c r="T160" s="17"/>
      <c r="U160" t="str">
        <f>IF(COUNTA(Table27[[#This Row],[Employee Name]:[13. Skin is intact without open wounds or rashes]])=0,"",COUNTIF(Table27[[#This Row],[1. Checks that sink areas are supplied with soap and paper towels]:[13. Skin is intact without open wounds or rashes]],"NO"))</f>
        <v/>
      </c>
    </row>
    <row r="161" spans="2:21">
      <c r="B161" s="17"/>
      <c r="C161" s="17"/>
      <c r="D161" s="17"/>
      <c r="E161" s="18"/>
      <c r="F161" s="44"/>
      <c r="G161" s="17"/>
      <c r="H161" s="17"/>
      <c r="I161" s="17"/>
      <c r="J161" s="17"/>
      <c r="K161" s="17"/>
      <c r="L161" s="17"/>
      <c r="M161" s="17"/>
      <c r="N161" s="17"/>
      <c r="O161" s="17"/>
      <c r="P161" s="17"/>
      <c r="Q161" s="17"/>
      <c r="R161" s="17"/>
      <c r="S161" s="17"/>
      <c r="T161" s="17"/>
      <c r="U161" t="str">
        <f>IF(COUNTA(Table27[[#This Row],[Employee Name]:[13. Skin is intact without open wounds or rashes]])=0,"",COUNTIF(Table27[[#This Row],[1. Checks that sink areas are supplied with soap and paper towels]:[13. Skin is intact without open wounds or rashes]],"NO"))</f>
        <v/>
      </c>
    </row>
    <row r="162" spans="2:21">
      <c r="B162" s="17"/>
      <c r="C162" s="17"/>
      <c r="D162" s="17"/>
      <c r="E162" s="18"/>
      <c r="F162" s="44"/>
      <c r="G162" s="17"/>
      <c r="H162" s="17"/>
      <c r="I162" s="17"/>
      <c r="J162" s="17"/>
      <c r="K162" s="17"/>
      <c r="L162" s="17"/>
      <c r="M162" s="17"/>
      <c r="N162" s="17"/>
      <c r="O162" s="17"/>
      <c r="P162" s="17"/>
      <c r="Q162" s="17"/>
      <c r="R162" s="17"/>
      <c r="S162" s="17"/>
      <c r="T162" s="17"/>
      <c r="U162" t="str">
        <f>IF(COUNTA(Table27[[#This Row],[Employee Name]:[13. Skin is intact without open wounds or rashes]])=0,"",COUNTIF(Table27[[#This Row],[1. Checks that sink areas are supplied with soap and paper towels]:[13. Skin is intact without open wounds or rashes]],"NO"))</f>
        <v/>
      </c>
    </row>
    <row r="163" spans="2:21">
      <c r="B163" s="17"/>
      <c r="C163" s="17"/>
      <c r="D163" s="17"/>
      <c r="E163" s="18"/>
      <c r="F163" s="44"/>
      <c r="G163" s="17"/>
      <c r="H163" s="17"/>
      <c r="I163" s="17"/>
      <c r="J163" s="17"/>
      <c r="K163" s="17"/>
      <c r="L163" s="17"/>
      <c r="M163" s="17"/>
      <c r="N163" s="17"/>
      <c r="O163" s="17"/>
      <c r="P163" s="17"/>
      <c r="Q163" s="17"/>
      <c r="R163" s="17"/>
      <c r="S163" s="17"/>
      <c r="T163" s="17"/>
      <c r="U163" t="str">
        <f>IF(COUNTA(Table27[[#This Row],[Employee Name]:[13. Skin is intact without open wounds or rashes]])=0,"",COUNTIF(Table27[[#This Row],[1. Checks that sink areas are supplied with soap and paper towels]:[13. Skin is intact without open wounds or rashes]],"NO"))</f>
        <v/>
      </c>
    </row>
    <row r="164" spans="2:21">
      <c r="B164" s="17"/>
      <c r="C164" s="17"/>
      <c r="D164" s="17"/>
      <c r="E164" s="18"/>
      <c r="F164" s="44"/>
      <c r="G164" s="17"/>
      <c r="H164" s="17"/>
      <c r="I164" s="17"/>
      <c r="J164" s="17"/>
      <c r="K164" s="17"/>
      <c r="L164" s="17"/>
      <c r="M164" s="17"/>
      <c r="N164" s="17"/>
      <c r="O164" s="17"/>
      <c r="P164" s="17"/>
      <c r="Q164" s="17"/>
      <c r="R164" s="17"/>
      <c r="S164" s="17"/>
      <c r="T164" s="17"/>
      <c r="U164" t="str">
        <f>IF(COUNTA(Table27[[#This Row],[Employee Name]:[13. Skin is intact without open wounds or rashes]])=0,"",COUNTIF(Table27[[#This Row],[1. Checks that sink areas are supplied with soap and paper towels]:[13. Skin is intact without open wounds or rashes]],"NO"))</f>
        <v/>
      </c>
    </row>
    <row r="165" spans="2:21">
      <c r="B165" s="17"/>
      <c r="C165" s="17"/>
      <c r="D165" s="17"/>
      <c r="E165" s="18"/>
      <c r="F165" s="44"/>
      <c r="G165" s="17"/>
      <c r="H165" s="17"/>
      <c r="I165" s="17"/>
      <c r="J165" s="17"/>
      <c r="K165" s="17"/>
      <c r="L165" s="17"/>
      <c r="M165" s="17"/>
      <c r="N165" s="17"/>
      <c r="O165" s="17"/>
      <c r="P165" s="17"/>
      <c r="Q165" s="17"/>
      <c r="R165" s="17"/>
      <c r="S165" s="17"/>
      <c r="T165" s="17"/>
      <c r="U165" t="str">
        <f>IF(COUNTA(Table27[[#This Row],[Employee Name]:[13. Skin is intact without open wounds or rashes]])=0,"",COUNTIF(Table27[[#This Row],[1. Checks that sink areas are supplied with soap and paper towels]:[13. Skin is intact without open wounds or rashes]],"NO"))</f>
        <v/>
      </c>
    </row>
    <row r="166" spans="2:21">
      <c r="B166" s="17"/>
      <c r="C166" s="17"/>
      <c r="D166" s="17"/>
      <c r="E166" s="18"/>
      <c r="F166" s="44"/>
      <c r="G166" s="17"/>
      <c r="H166" s="17"/>
      <c r="I166" s="17"/>
      <c r="J166" s="17"/>
      <c r="K166" s="17"/>
      <c r="L166" s="17"/>
      <c r="M166" s="17"/>
      <c r="N166" s="17"/>
      <c r="O166" s="17"/>
      <c r="P166" s="17"/>
      <c r="Q166" s="17"/>
      <c r="R166" s="17"/>
      <c r="S166" s="17"/>
      <c r="T166" s="17"/>
      <c r="U166" t="str">
        <f>IF(COUNTA(Table27[[#This Row],[Employee Name]:[13. Skin is intact without open wounds or rashes]])=0,"",COUNTIF(Table27[[#This Row],[1. Checks that sink areas are supplied with soap and paper towels]:[13. Skin is intact without open wounds or rashes]],"NO"))</f>
        <v/>
      </c>
    </row>
    <row r="167" spans="2:21">
      <c r="B167" s="17"/>
      <c r="C167" s="17"/>
      <c r="D167" s="17"/>
      <c r="E167" s="18"/>
      <c r="F167" s="44"/>
      <c r="G167" s="17"/>
      <c r="H167" s="17"/>
      <c r="I167" s="17"/>
      <c r="J167" s="17"/>
      <c r="K167" s="17"/>
      <c r="L167" s="17"/>
      <c r="M167" s="17"/>
      <c r="N167" s="17"/>
      <c r="O167" s="17"/>
      <c r="P167" s="17"/>
      <c r="Q167" s="17"/>
      <c r="R167" s="17"/>
      <c r="S167" s="17"/>
      <c r="T167" s="17"/>
      <c r="U167" t="str">
        <f>IF(COUNTA(Table27[[#This Row],[Employee Name]:[13. Skin is intact without open wounds or rashes]])=0,"",COUNTIF(Table27[[#This Row],[1. Checks that sink areas are supplied with soap and paper towels]:[13. Skin is intact without open wounds or rashes]],"NO"))</f>
        <v/>
      </c>
    </row>
    <row r="168" spans="2:21">
      <c r="B168" s="17"/>
      <c r="C168" s="17"/>
      <c r="D168" s="17"/>
      <c r="E168" s="18"/>
      <c r="F168" s="44"/>
      <c r="G168" s="17"/>
      <c r="H168" s="17"/>
      <c r="I168" s="17"/>
      <c r="J168" s="17"/>
      <c r="K168" s="17"/>
      <c r="L168" s="17"/>
      <c r="M168" s="17"/>
      <c r="N168" s="17"/>
      <c r="O168" s="17"/>
      <c r="P168" s="17"/>
      <c r="Q168" s="17"/>
      <c r="R168" s="17"/>
      <c r="S168" s="17"/>
      <c r="T168" s="17"/>
      <c r="U168" t="str">
        <f>IF(COUNTA(Table27[[#This Row],[Employee Name]:[13. Skin is intact without open wounds or rashes]])=0,"",COUNTIF(Table27[[#This Row],[1. Checks that sink areas are supplied with soap and paper towels]:[13. Skin is intact without open wounds or rashes]],"NO"))</f>
        <v/>
      </c>
    </row>
    <row r="169" spans="2:21">
      <c r="B169" s="17"/>
      <c r="C169" s="17"/>
      <c r="D169" s="17"/>
      <c r="E169" s="18"/>
      <c r="F169" s="44"/>
      <c r="G169" s="17"/>
      <c r="H169" s="17"/>
      <c r="I169" s="17"/>
      <c r="J169" s="17"/>
      <c r="K169" s="17"/>
      <c r="L169" s="17"/>
      <c r="M169" s="17"/>
      <c r="N169" s="17"/>
      <c r="O169" s="17"/>
      <c r="P169" s="17"/>
      <c r="Q169" s="17"/>
      <c r="R169" s="17"/>
      <c r="S169" s="17"/>
      <c r="T169" s="17"/>
      <c r="U169" t="str">
        <f>IF(COUNTA(Table27[[#This Row],[Employee Name]:[13. Skin is intact without open wounds or rashes]])=0,"",COUNTIF(Table27[[#This Row],[1. Checks that sink areas are supplied with soap and paper towels]:[13. Skin is intact without open wounds or rashes]],"NO"))</f>
        <v/>
      </c>
    </row>
    <row r="170" spans="2:21">
      <c r="B170" s="17"/>
      <c r="C170" s="17"/>
      <c r="D170" s="17"/>
      <c r="E170" s="18"/>
      <c r="F170" s="44"/>
      <c r="G170" s="17"/>
      <c r="H170" s="17"/>
      <c r="I170" s="17"/>
      <c r="J170" s="17"/>
      <c r="K170" s="17"/>
      <c r="L170" s="17"/>
      <c r="M170" s="17"/>
      <c r="N170" s="17"/>
      <c r="O170" s="17"/>
      <c r="P170" s="17"/>
      <c r="Q170" s="17"/>
      <c r="R170" s="17"/>
      <c r="S170" s="17"/>
      <c r="T170" s="17"/>
      <c r="U170" t="str">
        <f>IF(COUNTA(Table27[[#This Row],[Employee Name]:[13. Skin is intact without open wounds or rashes]])=0,"",COUNTIF(Table27[[#This Row],[1. Checks that sink areas are supplied with soap and paper towels]:[13. Skin is intact without open wounds or rashes]],"NO"))</f>
        <v/>
      </c>
    </row>
    <row r="171" spans="2:21">
      <c r="B171" s="17"/>
      <c r="C171" s="17"/>
      <c r="D171" s="17"/>
      <c r="E171" s="18"/>
      <c r="F171" s="44"/>
      <c r="G171" s="17"/>
      <c r="H171" s="17"/>
      <c r="I171" s="17"/>
      <c r="J171" s="17"/>
      <c r="K171" s="17"/>
      <c r="L171" s="17"/>
      <c r="M171" s="17"/>
      <c r="N171" s="17"/>
      <c r="O171" s="17"/>
      <c r="P171" s="17"/>
      <c r="Q171" s="17"/>
      <c r="R171" s="17"/>
      <c r="S171" s="17"/>
      <c r="T171" s="17"/>
      <c r="U171" t="str">
        <f>IF(COUNTA(Table27[[#This Row],[Employee Name]:[13. Skin is intact without open wounds or rashes]])=0,"",COUNTIF(Table27[[#This Row],[1. Checks that sink areas are supplied with soap and paper towels]:[13. Skin is intact without open wounds or rashes]],"NO"))</f>
        <v/>
      </c>
    </row>
    <row r="172" spans="2:21">
      <c r="B172" s="17"/>
      <c r="C172" s="17"/>
      <c r="D172" s="17"/>
      <c r="E172" s="18"/>
      <c r="F172" s="44"/>
      <c r="G172" s="17"/>
      <c r="H172" s="17"/>
      <c r="I172" s="17"/>
      <c r="J172" s="17"/>
      <c r="K172" s="17"/>
      <c r="L172" s="17"/>
      <c r="M172" s="17"/>
      <c r="N172" s="17"/>
      <c r="O172" s="17"/>
      <c r="P172" s="17"/>
      <c r="Q172" s="17"/>
      <c r="R172" s="17"/>
      <c r="S172" s="17"/>
      <c r="T172" s="17"/>
      <c r="U172" t="str">
        <f>IF(COUNTA(Table27[[#This Row],[Employee Name]:[13. Skin is intact without open wounds or rashes]])=0,"",COUNTIF(Table27[[#This Row],[1. Checks that sink areas are supplied with soap and paper towels]:[13. Skin is intact without open wounds or rashes]],"NO"))</f>
        <v/>
      </c>
    </row>
    <row r="173" spans="2:21">
      <c r="B173" s="17"/>
      <c r="C173" s="17"/>
      <c r="D173" s="17"/>
      <c r="E173" s="18"/>
      <c r="F173" s="44"/>
      <c r="G173" s="17"/>
      <c r="H173" s="17"/>
      <c r="I173" s="17"/>
      <c r="J173" s="17"/>
      <c r="K173" s="17"/>
      <c r="L173" s="17"/>
      <c r="M173" s="17"/>
      <c r="N173" s="17"/>
      <c r="O173" s="17"/>
      <c r="P173" s="17"/>
      <c r="Q173" s="17"/>
      <c r="R173" s="17"/>
      <c r="S173" s="17"/>
      <c r="T173" s="17"/>
      <c r="U173" t="str">
        <f>IF(COUNTA(Table27[[#This Row],[Employee Name]:[13. Skin is intact without open wounds or rashes]])=0,"",COUNTIF(Table27[[#This Row],[1. Checks that sink areas are supplied with soap and paper towels]:[13. Skin is intact without open wounds or rashes]],"NO"))</f>
        <v/>
      </c>
    </row>
    <row r="174" spans="2:21">
      <c r="B174" s="17"/>
      <c r="C174" s="17"/>
      <c r="D174" s="17"/>
      <c r="E174" s="18"/>
      <c r="F174" s="44"/>
      <c r="G174" s="17"/>
      <c r="H174" s="17"/>
      <c r="I174" s="17"/>
      <c r="J174" s="17"/>
      <c r="K174" s="17"/>
      <c r="L174" s="17"/>
      <c r="M174" s="17"/>
      <c r="N174" s="17"/>
      <c r="O174" s="17"/>
      <c r="P174" s="17"/>
      <c r="Q174" s="17"/>
      <c r="R174" s="17"/>
      <c r="S174" s="17"/>
      <c r="T174" s="17"/>
      <c r="U174" t="str">
        <f>IF(COUNTA(Table27[[#This Row],[Employee Name]:[13. Skin is intact without open wounds or rashes]])=0,"",COUNTIF(Table27[[#This Row],[1. Checks that sink areas are supplied with soap and paper towels]:[13. Skin is intact without open wounds or rashes]],"NO"))</f>
        <v/>
      </c>
    </row>
    <row r="175" spans="2:21">
      <c r="B175" s="17"/>
      <c r="C175" s="17"/>
      <c r="D175" s="17"/>
      <c r="E175" s="18"/>
      <c r="F175" s="44"/>
      <c r="G175" s="17"/>
      <c r="H175" s="17"/>
      <c r="I175" s="17"/>
      <c r="J175" s="17"/>
      <c r="K175" s="17"/>
      <c r="L175" s="17"/>
      <c r="M175" s="17"/>
      <c r="N175" s="17"/>
      <c r="O175" s="17"/>
      <c r="P175" s="17"/>
      <c r="Q175" s="17"/>
      <c r="R175" s="17"/>
      <c r="S175" s="17"/>
      <c r="T175" s="17"/>
      <c r="U175" t="str">
        <f>IF(COUNTA(Table27[[#This Row],[Employee Name]:[13. Skin is intact without open wounds or rashes]])=0,"",COUNTIF(Table27[[#This Row],[1. Checks that sink areas are supplied with soap and paper towels]:[13. Skin is intact without open wounds or rashes]],"NO"))</f>
        <v/>
      </c>
    </row>
    <row r="176" spans="2:21">
      <c r="B176" s="17"/>
      <c r="C176" s="17"/>
      <c r="D176" s="17"/>
      <c r="E176" s="18"/>
      <c r="F176" s="44"/>
      <c r="G176" s="17"/>
      <c r="H176" s="17"/>
      <c r="I176" s="17"/>
      <c r="J176" s="17"/>
      <c r="K176" s="17"/>
      <c r="L176" s="17"/>
      <c r="M176" s="17"/>
      <c r="N176" s="17"/>
      <c r="O176" s="17"/>
      <c r="P176" s="17"/>
      <c r="Q176" s="17"/>
      <c r="R176" s="17"/>
      <c r="S176" s="17"/>
      <c r="T176" s="17"/>
      <c r="U176" t="str">
        <f>IF(COUNTA(Table27[[#This Row],[Employee Name]:[13. Skin is intact without open wounds or rashes]])=0,"",COUNTIF(Table27[[#This Row],[1. Checks that sink areas are supplied with soap and paper towels]:[13. Skin is intact without open wounds or rashes]],"NO"))</f>
        <v/>
      </c>
    </row>
    <row r="177" spans="2:21">
      <c r="B177" s="17"/>
      <c r="C177" s="17"/>
      <c r="D177" s="17"/>
      <c r="E177" s="18"/>
      <c r="F177" s="44"/>
      <c r="G177" s="17"/>
      <c r="H177" s="17"/>
      <c r="I177" s="17"/>
      <c r="J177" s="17"/>
      <c r="K177" s="17"/>
      <c r="L177" s="17"/>
      <c r="M177" s="17"/>
      <c r="N177" s="17"/>
      <c r="O177" s="17"/>
      <c r="P177" s="17"/>
      <c r="Q177" s="17"/>
      <c r="R177" s="17"/>
      <c r="S177" s="17"/>
      <c r="T177" s="17"/>
      <c r="U177" t="str">
        <f>IF(COUNTA(Table27[[#This Row],[Employee Name]:[13. Skin is intact without open wounds or rashes]])=0,"",COUNTIF(Table27[[#This Row],[1. Checks that sink areas are supplied with soap and paper towels]:[13. Skin is intact without open wounds or rashes]],"NO"))</f>
        <v/>
      </c>
    </row>
    <row r="178" spans="2:21">
      <c r="B178" s="17"/>
      <c r="C178" s="17"/>
      <c r="D178" s="17"/>
      <c r="E178" s="18"/>
      <c r="F178" s="44"/>
      <c r="G178" s="17"/>
      <c r="H178" s="17"/>
      <c r="I178" s="17"/>
      <c r="J178" s="17"/>
      <c r="K178" s="17"/>
      <c r="L178" s="17"/>
      <c r="M178" s="17"/>
      <c r="N178" s="17"/>
      <c r="O178" s="17"/>
      <c r="P178" s="17"/>
      <c r="Q178" s="17"/>
      <c r="R178" s="17"/>
      <c r="S178" s="17"/>
      <c r="T178" s="17"/>
      <c r="U178" t="str">
        <f>IF(COUNTA(Table27[[#This Row],[Employee Name]:[13. Skin is intact without open wounds or rashes]])=0,"",COUNTIF(Table27[[#This Row],[1. Checks that sink areas are supplied with soap and paper towels]:[13. Skin is intact without open wounds or rashes]],"NO"))</f>
        <v/>
      </c>
    </row>
    <row r="179" spans="2:21">
      <c r="B179" s="17"/>
      <c r="C179" s="17"/>
      <c r="D179" s="17"/>
      <c r="E179" s="18"/>
      <c r="F179" s="44"/>
      <c r="G179" s="17"/>
      <c r="H179" s="17"/>
      <c r="I179" s="17"/>
      <c r="J179" s="17"/>
      <c r="K179" s="17"/>
      <c r="L179" s="17"/>
      <c r="M179" s="17"/>
      <c r="N179" s="17"/>
      <c r="O179" s="17"/>
      <c r="P179" s="17"/>
      <c r="Q179" s="17"/>
      <c r="R179" s="17"/>
      <c r="S179" s="17"/>
      <c r="T179" s="17"/>
      <c r="U179" t="str">
        <f>IF(COUNTA(Table27[[#This Row],[Employee Name]:[13. Skin is intact without open wounds or rashes]])=0,"",COUNTIF(Table27[[#This Row],[1. Checks that sink areas are supplied with soap and paper towels]:[13. Skin is intact without open wounds or rashes]],"NO"))</f>
        <v/>
      </c>
    </row>
    <row r="180" spans="2:21">
      <c r="B180" s="17"/>
      <c r="C180" s="17"/>
      <c r="D180" s="17"/>
      <c r="E180" s="18"/>
      <c r="F180" s="44"/>
      <c r="G180" s="17"/>
      <c r="H180" s="17"/>
      <c r="I180" s="17"/>
      <c r="J180" s="17"/>
      <c r="K180" s="17"/>
      <c r="L180" s="17"/>
      <c r="M180" s="17"/>
      <c r="N180" s="17"/>
      <c r="O180" s="17"/>
      <c r="P180" s="17"/>
      <c r="Q180" s="17"/>
      <c r="R180" s="17"/>
      <c r="S180" s="17"/>
      <c r="T180" s="17"/>
      <c r="U180" t="str">
        <f>IF(COUNTA(Table27[[#This Row],[Employee Name]:[13. Skin is intact without open wounds or rashes]])=0,"",COUNTIF(Table27[[#This Row],[1. Checks that sink areas are supplied with soap and paper towels]:[13. Skin is intact without open wounds or rashes]],"NO"))</f>
        <v/>
      </c>
    </row>
    <row r="181" spans="2:21">
      <c r="B181" s="17"/>
      <c r="C181" s="17"/>
      <c r="D181" s="17"/>
      <c r="E181" s="18"/>
      <c r="F181" s="44"/>
      <c r="G181" s="17"/>
      <c r="H181" s="17"/>
      <c r="I181" s="17"/>
      <c r="J181" s="17"/>
      <c r="K181" s="17"/>
      <c r="L181" s="17"/>
      <c r="M181" s="17"/>
      <c r="N181" s="17"/>
      <c r="O181" s="17"/>
      <c r="P181" s="17"/>
      <c r="Q181" s="17"/>
      <c r="R181" s="17"/>
      <c r="S181" s="17"/>
      <c r="T181" s="17"/>
      <c r="U181" t="str">
        <f>IF(COUNTA(Table27[[#This Row],[Employee Name]:[13. Skin is intact without open wounds or rashes]])=0,"",COUNTIF(Table27[[#This Row],[1. Checks that sink areas are supplied with soap and paper towels]:[13. Skin is intact without open wounds or rashes]],"NO"))</f>
        <v/>
      </c>
    </row>
    <row r="182" spans="2:21">
      <c r="B182" s="17"/>
      <c r="C182" s="17"/>
      <c r="D182" s="17"/>
      <c r="E182" s="18"/>
      <c r="F182" s="44"/>
      <c r="G182" s="17"/>
      <c r="H182" s="17"/>
      <c r="I182" s="17"/>
      <c r="J182" s="17"/>
      <c r="K182" s="17"/>
      <c r="L182" s="17"/>
      <c r="M182" s="17"/>
      <c r="N182" s="17"/>
      <c r="O182" s="17"/>
      <c r="P182" s="17"/>
      <c r="Q182" s="17"/>
      <c r="R182" s="17"/>
      <c r="S182" s="17"/>
      <c r="T182" s="17"/>
      <c r="U182" t="str">
        <f>IF(COUNTA(Table27[[#This Row],[Employee Name]:[13. Skin is intact without open wounds or rashes]])=0,"",COUNTIF(Table27[[#This Row],[1. Checks that sink areas are supplied with soap and paper towels]:[13. Skin is intact without open wounds or rashes]],"NO"))</f>
        <v/>
      </c>
    </row>
    <row r="183" spans="2:21">
      <c r="B183" s="17"/>
      <c r="C183" s="17"/>
      <c r="D183" s="17"/>
      <c r="E183" s="18"/>
      <c r="F183" s="44"/>
      <c r="G183" s="17"/>
      <c r="H183" s="17"/>
      <c r="I183" s="17"/>
      <c r="J183" s="17"/>
      <c r="K183" s="17"/>
      <c r="L183" s="17"/>
      <c r="M183" s="17"/>
      <c r="N183" s="17"/>
      <c r="O183" s="17"/>
      <c r="P183" s="17"/>
      <c r="Q183" s="17"/>
      <c r="R183" s="17"/>
      <c r="S183" s="17"/>
      <c r="T183" s="17"/>
      <c r="U183" t="str">
        <f>IF(COUNTA(Table27[[#This Row],[Employee Name]:[13. Skin is intact without open wounds or rashes]])=0,"",COUNTIF(Table27[[#This Row],[1. Checks that sink areas are supplied with soap and paper towels]:[13. Skin is intact without open wounds or rashes]],"NO"))</f>
        <v/>
      </c>
    </row>
    <row r="184" spans="2:21">
      <c r="B184" s="17"/>
      <c r="C184" s="17"/>
      <c r="D184" s="17"/>
      <c r="E184" s="18"/>
      <c r="F184" s="44"/>
      <c r="G184" s="17"/>
      <c r="H184" s="17"/>
      <c r="I184" s="17"/>
      <c r="J184" s="17"/>
      <c r="K184" s="17"/>
      <c r="L184" s="17"/>
      <c r="M184" s="17"/>
      <c r="N184" s="17"/>
      <c r="O184" s="17"/>
      <c r="P184" s="17"/>
      <c r="Q184" s="17"/>
      <c r="R184" s="17"/>
      <c r="S184" s="17"/>
      <c r="T184" s="17"/>
      <c r="U184" t="str">
        <f>IF(COUNTA(Table27[[#This Row],[Employee Name]:[13. Skin is intact without open wounds or rashes]])=0,"",COUNTIF(Table27[[#This Row],[1. Checks that sink areas are supplied with soap and paper towels]:[13. Skin is intact without open wounds or rashes]],"NO"))</f>
        <v/>
      </c>
    </row>
    <row r="185" spans="2:21">
      <c r="B185" s="17"/>
      <c r="C185" s="17"/>
      <c r="D185" s="17"/>
      <c r="E185" s="18"/>
      <c r="F185" s="44"/>
      <c r="G185" s="17"/>
      <c r="H185" s="17"/>
      <c r="I185" s="17"/>
      <c r="J185" s="17"/>
      <c r="K185" s="17"/>
      <c r="L185" s="17"/>
      <c r="M185" s="17"/>
      <c r="N185" s="17"/>
      <c r="O185" s="17"/>
      <c r="P185" s="17"/>
      <c r="Q185" s="17"/>
      <c r="R185" s="17"/>
      <c r="S185" s="17"/>
      <c r="T185" s="17"/>
      <c r="U185" t="str">
        <f>IF(COUNTA(Table27[[#This Row],[Employee Name]:[13. Skin is intact without open wounds or rashes]])=0,"",COUNTIF(Table27[[#This Row],[1. Checks that sink areas are supplied with soap and paper towels]:[13. Skin is intact without open wounds or rashes]],"NO"))</f>
        <v/>
      </c>
    </row>
    <row r="186" spans="2:21">
      <c r="B186" s="17"/>
      <c r="C186" s="17"/>
      <c r="D186" s="17"/>
      <c r="E186" s="18"/>
      <c r="F186" s="44"/>
      <c r="G186" s="17"/>
      <c r="H186" s="17"/>
      <c r="I186" s="17"/>
      <c r="J186" s="17"/>
      <c r="K186" s="17"/>
      <c r="L186" s="17"/>
      <c r="M186" s="17"/>
      <c r="N186" s="17"/>
      <c r="O186" s="17"/>
      <c r="P186" s="17"/>
      <c r="Q186" s="17"/>
      <c r="R186" s="17"/>
      <c r="S186" s="17"/>
      <c r="T186" s="17"/>
      <c r="U186" t="str">
        <f>IF(COUNTA(Table27[[#This Row],[Employee Name]:[13. Skin is intact without open wounds or rashes]])=0,"",COUNTIF(Table27[[#This Row],[1. Checks that sink areas are supplied with soap and paper towels]:[13. Skin is intact without open wounds or rashes]],"NO"))</f>
        <v/>
      </c>
    </row>
    <row r="187" spans="2:21">
      <c r="B187" s="17"/>
      <c r="C187" s="17"/>
      <c r="D187" s="17"/>
      <c r="E187" s="18"/>
      <c r="F187" s="44"/>
      <c r="G187" s="17"/>
      <c r="H187" s="17"/>
      <c r="I187" s="17"/>
      <c r="J187" s="17"/>
      <c r="K187" s="17"/>
      <c r="L187" s="17"/>
      <c r="M187" s="17"/>
      <c r="N187" s="17"/>
      <c r="O187" s="17"/>
      <c r="P187" s="17"/>
      <c r="Q187" s="17"/>
      <c r="R187" s="17"/>
      <c r="S187" s="17"/>
      <c r="T187" s="17"/>
      <c r="U187" t="str">
        <f>IF(COUNTA(Table27[[#This Row],[Employee Name]:[13. Skin is intact without open wounds or rashes]])=0,"",COUNTIF(Table27[[#This Row],[1. Checks that sink areas are supplied with soap and paper towels]:[13. Skin is intact without open wounds or rashes]],"NO"))</f>
        <v/>
      </c>
    </row>
    <row r="188" spans="2:21">
      <c r="B188" s="17"/>
      <c r="C188" s="17"/>
      <c r="D188" s="17"/>
      <c r="E188" s="18"/>
      <c r="F188" s="44"/>
      <c r="G188" s="17"/>
      <c r="H188" s="17"/>
      <c r="I188" s="17"/>
      <c r="J188" s="17"/>
      <c r="K188" s="17"/>
      <c r="L188" s="17"/>
      <c r="M188" s="17"/>
      <c r="N188" s="17"/>
      <c r="O188" s="17"/>
      <c r="P188" s="17"/>
      <c r="Q188" s="17"/>
      <c r="R188" s="17"/>
      <c r="S188" s="17"/>
      <c r="T188" s="17"/>
      <c r="U188" t="str">
        <f>IF(COUNTA(Table27[[#This Row],[Employee Name]:[13. Skin is intact without open wounds or rashes]])=0,"",COUNTIF(Table27[[#This Row],[1. Checks that sink areas are supplied with soap and paper towels]:[13. Skin is intact without open wounds or rashes]],"NO"))</f>
        <v/>
      </c>
    </row>
    <row r="189" spans="2:21">
      <c r="B189" s="17"/>
      <c r="C189" s="17"/>
      <c r="D189" s="17"/>
      <c r="E189" s="18"/>
      <c r="F189" s="44"/>
      <c r="G189" s="17"/>
      <c r="H189" s="17"/>
      <c r="I189" s="17"/>
      <c r="J189" s="17"/>
      <c r="K189" s="17"/>
      <c r="L189" s="17"/>
      <c r="M189" s="17"/>
      <c r="N189" s="17"/>
      <c r="O189" s="17"/>
      <c r="P189" s="17"/>
      <c r="Q189" s="17"/>
      <c r="R189" s="17"/>
      <c r="S189" s="17"/>
      <c r="T189" s="17"/>
      <c r="U189" t="str">
        <f>IF(COUNTA(Table27[[#This Row],[Employee Name]:[13. Skin is intact without open wounds or rashes]])=0,"",COUNTIF(Table27[[#This Row],[1. Checks that sink areas are supplied with soap and paper towels]:[13. Skin is intact without open wounds or rashes]],"NO"))</f>
        <v/>
      </c>
    </row>
    <row r="190" spans="2:21">
      <c r="B190" s="17"/>
      <c r="C190" s="17"/>
      <c r="D190" s="17"/>
      <c r="E190" s="18"/>
      <c r="F190" s="44"/>
      <c r="G190" s="17"/>
      <c r="H190" s="17"/>
      <c r="I190" s="17"/>
      <c r="J190" s="17"/>
      <c r="K190" s="17"/>
      <c r="L190" s="17"/>
      <c r="M190" s="17"/>
      <c r="N190" s="17"/>
      <c r="O190" s="17"/>
      <c r="P190" s="17"/>
      <c r="Q190" s="17"/>
      <c r="R190" s="17"/>
      <c r="S190" s="17"/>
      <c r="T190" s="17"/>
      <c r="U190" t="str">
        <f>IF(COUNTA(Table27[[#This Row],[Employee Name]:[13. Skin is intact without open wounds or rashes]])=0,"",COUNTIF(Table27[[#This Row],[1. Checks that sink areas are supplied with soap and paper towels]:[13. Skin is intact without open wounds or rashes]],"NO"))</f>
        <v/>
      </c>
    </row>
    <row r="191" spans="2:21">
      <c r="B191" s="17"/>
      <c r="C191" s="17"/>
      <c r="D191" s="17"/>
      <c r="E191" s="18"/>
      <c r="F191" s="44"/>
      <c r="G191" s="17"/>
      <c r="H191" s="17"/>
      <c r="I191" s="17"/>
      <c r="J191" s="17"/>
      <c r="K191" s="17"/>
      <c r="L191" s="17"/>
      <c r="M191" s="17"/>
      <c r="N191" s="17"/>
      <c r="O191" s="17"/>
      <c r="P191" s="17"/>
      <c r="Q191" s="17"/>
      <c r="R191" s="17"/>
      <c r="S191" s="17"/>
      <c r="T191" s="17"/>
      <c r="U191" t="str">
        <f>IF(COUNTA(Table27[[#This Row],[Employee Name]:[13. Skin is intact without open wounds or rashes]])=0,"",COUNTIF(Table27[[#This Row],[1. Checks that sink areas are supplied with soap and paper towels]:[13. Skin is intact without open wounds or rashes]],"NO"))</f>
        <v/>
      </c>
    </row>
    <row r="192" spans="2:21">
      <c r="B192" s="17"/>
      <c r="C192" s="17"/>
      <c r="D192" s="17"/>
      <c r="E192" s="18"/>
      <c r="F192" s="44"/>
      <c r="G192" s="17"/>
      <c r="H192" s="17"/>
      <c r="I192" s="17"/>
      <c r="J192" s="17"/>
      <c r="K192" s="17"/>
      <c r="L192" s="17"/>
      <c r="M192" s="17"/>
      <c r="N192" s="17"/>
      <c r="O192" s="17"/>
      <c r="P192" s="17"/>
      <c r="Q192" s="17"/>
      <c r="R192" s="17"/>
      <c r="S192" s="17"/>
      <c r="T192" s="17"/>
      <c r="U192" t="str">
        <f>IF(COUNTA(Table27[[#This Row],[Employee Name]:[13. Skin is intact without open wounds or rashes]])=0,"",COUNTIF(Table27[[#This Row],[1. Checks that sink areas are supplied with soap and paper towels]:[13. Skin is intact without open wounds or rashes]],"NO"))</f>
        <v/>
      </c>
    </row>
    <row r="193" spans="2:21">
      <c r="B193" s="17"/>
      <c r="C193" s="17"/>
      <c r="D193" s="17"/>
      <c r="E193" s="18"/>
      <c r="F193" s="44"/>
      <c r="G193" s="17"/>
      <c r="H193" s="17"/>
      <c r="I193" s="17"/>
      <c r="J193" s="17"/>
      <c r="K193" s="17"/>
      <c r="L193" s="17"/>
      <c r="M193" s="17"/>
      <c r="N193" s="17"/>
      <c r="O193" s="17"/>
      <c r="P193" s="17"/>
      <c r="Q193" s="17"/>
      <c r="R193" s="17"/>
      <c r="S193" s="17"/>
      <c r="T193" s="17"/>
      <c r="U193" t="str">
        <f>IF(COUNTA(Table27[[#This Row],[Employee Name]:[13. Skin is intact without open wounds or rashes]])=0,"",COUNTIF(Table27[[#This Row],[1. Checks that sink areas are supplied with soap and paper towels]:[13. Skin is intact without open wounds or rashes]],"NO"))</f>
        <v/>
      </c>
    </row>
    <row r="194" spans="2:21">
      <c r="B194" s="17"/>
      <c r="C194" s="17"/>
      <c r="D194" s="17"/>
      <c r="E194" s="18"/>
      <c r="F194" s="44"/>
      <c r="G194" s="17"/>
      <c r="H194" s="17"/>
      <c r="I194" s="17"/>
      <c r="J194" s="17"/>
      <c r="K194" s="17"/>
      <c r="L194" s="17"/>
      <c r="M194" s="17"/>
      <c r="N194" s="17"/>
      <c r="O194" s="17"/>
      <c r="P194" s="17"/>
      <c r="Q194" s="17"/>
      <c r="R194" s="17"/>
      <c r="S194" s="17"/>
      <c r="T194" s="17"/>
      <c r="U194" t="str">
        <f>IF(COUNTA(Table27[[#This Row],[Employee Name]:[13. Skin is intact without open wounds or rashes]])=0,"",COUNTIF(Table27[[#This Row],[1. Checks that sink areas are supplied with soap and paper towels]:[13. Skin is intact without open wounds or rashes]],"NO"))</f>
        <v/>
      </c>
    </row>
    <row r="195" spans="2:21">
      <c r="B195" s="17"/>
      <c r="C195" s="17"/>
      <c r="D195" s="17"/>
      <c r="E195" s="18"/>
      <c r="F195" s="44"/>
      <c r="G195" s="17"/>
      <c r="H195" s="17"/>
      <c r="I195" s="17"/>
      <c r="J195" s="17"/>
      <c r="K195" s="17"/>
      <c r="L195" s="17"/>
      <c r="M195" s="17"/>
      <c r="N195" s="17"/>
      <c r="O195" s="17"/>
      <c r="P195" s="17"/>
      <c r="Q195" s="17"/>
      <c r="R195" s="17"/>
      <c r="S195" s="17"/>
      <c r="T195" s="17"/>
      <c r="U195" t="str">
        <f>IF(COUNTA(Table27[[#This Row],[Employee Name]:[13. Skin is intact without open wounds or rashes]])=0,"",COUNTIF(Table27[[#This Row],[1. Checks that sink areas are supplied with soap and paper towels]:[13. Skin is intact without open wounds or rashes]],"NO"))</f>
        <v/>
      </c>
    </row>
    <row r="196" spans="2:21">
      <c r="B196" s="17"/>
      <c r="C196" s="17"/>
      <c r="D196" s="17"/>
      <c r="E196" s="18"/>
      <c r="F196" s="44"/>
      <c r="G196" s="17"/>
      <c r="H196" s="17"/>
      <c r="I196" s="17"/>
      <c r="J196" s="17"/>
      <c r="K196" s="17"/>
      <c r="L196" s="17"/>
      <c r="M196" s="17"/>
      <c r="N196" s="17"/>
      <c r="O196" s="17"/>
      <c r="P196" s="17"/>
      <c r="Q196" s="17"/>
      <c r="R196" s="17"/>
      <c r="S196" s="17"/>
      <c r="T196" s="17"/>
      <c r="U196" t="str">
        <f>IF(COUNTA(Table27[[#This Row],[Employee Name]:[13. Skin is intact without open wounds or rashes]])=0,"",COUNTIF(Table27[[#This Row],[1. Checks that sink areas are supplied with soap and paper towels]:[13. Skin is intact without open wounds or rashes]],"NO"))</f>
        <v/>
      </c>
    </row>
    <row r="197" spans="2:21">
      <c r="B197" s="17"/>
      <c r="C197" s="17"/>
      <c r="D197" s="17"/>
      <c r="E197" s="18"/>
      <c r="F197" s="44"/>
      <c r="G197" s="17"/>
      <c r="H197" s="17"/>
      <c r="I197" s="17"/>
      <c r="J197" s="17"/>
      <c r="K197" s="17"/>
      <c r="L197" s="17"/>
      <c r="M197" s="17"/>
      <c r="N197" s="17"/>
      <c r="O197" s="17"/>
      <c r="P197" s="17"/>
      <c r="Q197" s="17"/>
      <c r="R197" s="17"/>
      <c r="S197" s="17"/>
      <c r="T197" s="17"/>
      <c r="U197" t="str">
        <f>IF(COUNTA(Table27[[#This Row],[Employee Name]:[13. Skin is intact without open wounds or rashes]])=0,"",COUNTIF(Table27[[#This Row],[1. Checks that sink areas are supplied with soap and paper towels]:[13. Skin is intact without open wounds or rashes]],"NO"))</f>
        <v/>
      </c>
    </row>
    <row r="198" spans="2:21">
      <c r="B198" s="17"/>
      <c r="C198" s="17"/>
      <c r="D198" s="17"/>
      <c r="E198" s="18"/>
      <c r="F198" s="44"/>
      <c r="G198" s="17"/>
      <c r="H198" s="17"/>
      <c r="I198" s="17"/>
      <c r="J198" s="17"/>
      <c r="K198" s="17"/>
      <c r="L198" s="17"/>
      <c r="M198" s="17"/>
      <c r="N198" s="17"/>
      <c r="O198" s="17"/>
      <c r="P198" s="17"/>
      <c r="Q198" s="17"/>
      <c r="R198" s="17"/>
      <c r="S198" s="17"/>
      <c r="T198" s="17"/>
      <c r="U198" t="str">
        <f>IF(COUNTA(Table27[[#This Row],[Employee Name]:[13. Skin is intact without open wounds or rashes]])=0,"",COUNTIF(Table27[[#This Row],[1. Checks that sink areas are supplied with soap and paper towels]:[13. Skin is intact without open wounds or rashes]],"NO"))</f>
        <v/>
      </c>
    </row>
    <row r="199" spans="2:21">
      <c r="B199" s="17"/>
      <c r="C199" s="17"/>
      <c r="D199" s="17"/>
      <c r="E199" s="18"/>
      <c r="F199" s="44"/>
      <c r="G199" s="17"/>
      <c r="H199" s="17"/>
      <c r="I199" s="17"/>
      <c r="J199" s="17"/>
      <c r="K199" s="17"/>
      <c r="L199" s="17"/>
      <c r="M199" s="17"/>
      <c r="N199" s="17"/>
      <c r="O199" s="17"/>
      <c r="P199" s="17"/>
      <c r="Q199" s="17"/>
      <c r="R199" s="17"/>
      <c r="S199" s="17"/>
      <c r="T199" s="17"/>
      <c r="U199" t="str">
        <f>IF(COUNTA(Table27[[#This Row],[Employee Name]:[13. Skin is intact without open wounds or rashes]])=0,"",COUNTIF(Table27[[#This Row],[1. Checks that sink areas are supplied with soap and paper towels]:[13. Skin is intact without open wounds or rashes]],"NO"))</f>
        <v/>
      </c>
    </row>
    <row r="200" spans="2:21">
      <c r="B200" s="17"/>
      <c r="C200" s="17"/>
      <c r="D200" s="17"/>
      <c r="E200" s="18"/>
      <c r="F200" s="44"/>
      <c r="G200" s="17"/>
      <c r="H200" s="17"/>
      <c r="I200" s="17"/>
      <c r="J200" s="17"/>
      <c r="K200" s="17"/>
      <c r="L200" s="17"/>
      <c r="M200" s="17"/>
      <c r="N200" s="17"/>
      <c r="O200" s="17"/>
      <c r="P200" s="17"/>
      <c r="Q200" s="17"/>
      <c r="R200" s="17"/>
      <c r="S200" s="17"/>
      <c r="T200" s="17"/>
      <c r="U200" t="str">
        <f>IF(COUNTA(Table27[[#This Row],[Employee Name]:[13. Skin is intact without open wounds or rashes]])=0,"",COUNTIF(Table27[[#This Row],[1. Checks that sink areas are supplied with soap and paper towels]:[13. Skin is intact without open wounds or rashes]],"NO"))</f>
        <v/>
      </c>
    </row>
    <row r="201" spans="2:21">
      <c r="B201" s="17"/>
      <c r="C201" s="17"/>
      <c r="D201" s="17"/>
      <c r="E201" s="18"/>
      <c r="F201" s="44"/>
      <c r="G201" s="17"/>
      <c r="H201" s="17"/>
      <c r="I201" s="17"/>
      <c r="J201" s="17"/>
      <c r="K201" s="17"/>
      <c r="L201" s="17"/>
      <c r="M201" s="17"/>
      <c r="N201" s="17"/>
      <c r="O201" s="17"/>
      <c r="P201" s="17"/>
      <c r="Q201" s="17"/>
      <c r="R201" s="17"/>
      <c r="S201" s="17"/>
      <c r="T201" s="17"/>
      <c r="U201" t="str">
        <f>IF(COUNTA(Table27[[#This Row],[Employee Name]:[13. Skin is intact without open wounds or rashes]])=0,"",COUNTIF(Table27[[#This Row],[1. Checks that sink areas are supplied with soap and paper towels]:[13. Skin is intact without open wounds or rashes]],"NO"))</f>
        <v/>
      </c>
    </row>
    <row r="202" spans="2:21">
      <c r="B202" s="17"/>
      <c r="C202" s="17"/>
      <c r="D202" s="17"/>
      <c r="E202" s="18"/>
      <c r="F202" s="44"/>
      <c r="G202" s="17"/>
      <c r="H202" s="17"/>
      <c r="I202" s="17"/>
      <c r="J202" s="17"/>
      <c r="K202" s="17"/>
      <c r="L202" s="17"/>
      <c r="M202" s="17"/>
      <c r="N202" s="17"/>
      <c r="O202" s="17"/>
      <c r="P202" s="17"/>
      <c r="Q202" s="17"/>
      <c r="R202" s="17"/>
      <c r="S202" s="17"/>
      <c r="T202" s="17"/>
      <c r="U202" t="str">
        <f>IF(COUNTA(Table27[[#This Row],[Employee Name]:[13. Skin is intact without open wounds or rashes]])=0,"",COUNTIF(Table27[[#This Row],[1. Checks that sink areas are supplied with soap and paper towels]:[13. Skin is intact without open wounds or rashes]],"NO"))</f>
        <v/>
      </c>
    </row>
    <row r="203" spans="2:21">
      <c r="B203" s="17"/>
      <c r="C203" s="17"/>
      <c r="D203" s="17"/>
      <c r="E203" s="18"/>
      <c r="F203" s="44"/>
      <c r="G203" s="17"/>
      <c r="H203" s="17"/>
      <c r="I203" s="17"/>
      <c r="J203" s="17"/>
      <c r="K203" s="17"/>
      <c r="L203" s="17"/>
      <c r="M203" s="17"/>
      <c r="N203" s="17"/>
      <c r="O203" s="17"/>
      <c r="P203" s="17"/>
      <c r="Q203" s="17"/>
      <c r="R203" s="17"/>
      <c r="S203" s="17"/>
      <c r="T203" s="17"/>
      <c r="U203" t="str">
        <f>IF(COUNTA(Table27[[#This Row],[Employee Name]:[13. Skin is intact without open wounds or rashes]])=0,"",COUNTIF(Table27[[#This Row],[1. Checks that sink areas are supplied with soap and paper towels]:[13. Skin is intact without open wounds or rashes]],"NO"))</f>
        <v/>
      </c>
    </row>
    <row r="204" spans="2:21">
      <c r="B204" s="17"/>
      <c r="C204" s="17"/>
      <c r="D204" s="17"/>
      <c r="E204" s="18"/>
      <c r="F204" s="44"/>
      <c r="G204" s="17"/>
      <c r="H204" s="17"/>
      <c r="I204" s="17"/>
      <c r="J204" s="17"/>
      <c r="K204" s="17"/>
      <c r="L204" s="17"/>
      <c r="M204" s="17"/>
      <c r="N204" s="17"/>
      <c r="O204" s="17"/>
      <c r="P204" s="17"/>
      <c r="Q204" s="17"/>
      <c r="R204" s="17"/>
      <c r="S204" s="17"/>
      <c r="T204" s="17"/>
      <c r="U204" t="str">
        <f>IF(COUNTA(Table27[[#This Row],[Employee Name]:[13. Skin is intact without open wounds or rashes]])=0,"",COUNTIF(Table27[[#This Row],[1. Checks that sink areas are supplied with soap and paper towels]:[13. Skin is intact without open wounds or rashes]],"NO"))</f>
        <v/>
      </c>
    </row>
    <row r="205" spans="2:21">
      <c r="B205" s="17"/>
      <c r="C205" s="17"/>
      <c r="D205" s="17"/>
      <c r="E205" s="18"/>
      <c r="F205" s="44"/>
      <c r="G205" s="17"/>
      <c r="H205" s="17"/>
      <c r="I205" s="17"/>
      <c r="J205" s="17"/>
      <c r="K205" s="17"/>
      <c r="L205" s="17"/>
      <c r="M205" s="17"/>
      <c r="N205" s="17"/>
      <c r="O205" s="17"/>
      <c r="P205" s="17"/>
      <c r="Q205" s="17"/>
      <c r="R205" s="17"/>
      <c r="S205" s="17"/>
      <c r="T205" s="17"/>
      <c r="U205" t="str">
        <f>IF(COUNTA(Table27[[#This Row],[Employee Name]:[13. Skin is intact without open wounds or rashes]])=0,"",COUNTIF(Table27[[#This Row],[1. Checks that sink areas are supplied with soap and paper towels]:[13. Skin is intact without open wounds or rashes]],"NO"))</f>
        <v/>
      </c>
    </row>
    <row r="206" spans="2:21">
      <c r="B206" s="17"/>
      <c r="C206" s="17"/>
      <c r="D206" s="17"/>
      <c r="E206" s="18"/>
      <c r="F206" s="44"/>
      <c r="G206" s="17"/>
      <c r="H206" s="17"/>
      <c r="I206" s="17"/>
      <c r="J206" s="17"/>
      <c r="K206" s="17"/>
      <c r="L206" s="17"/>
      <c r="M206" s="17"/>
      <c r="N206" s="17"/>
      <c r="O206" s="17"/>
      <c r="P206" s="17"/>
      <c r="Q206" s="17"/>
      <c r="R206" s="17"/>
      <c r="S206" s="17"/>
      <c r="T206" s="17"/>
      <c r="U206" t="str">
        <f>IF(COUNTA(Table27[[#This Row],[Employee Name]:[13. Skin is intact without open wounds or rashes]])=0,"",COUNTIF(Table27[[#This Row],[1. Checks that sink areas are supplied with soap and paper towels]:[13. Skin is intact without open wounds or rashes]],"NO"))</f>
        <v/>
      </c>
    </row>
    <row r="207" spans="2:21">
      <c r="B207" s="17"/>
      <c r="C207" s="17"/>
      <c r="D207" s="17"/>
      <c r="E207" s="18"/>
      <c r="F207" s="44"/>
      <c r="G207" s="17"/>
      <c r="H207" s="17"/>
      <c r="I207" s="17"/>
      <c r="J207" s="17"/>
      <c r="K207" s="17"/>
      <c r="L207" s="17"/>
      <c r="M207" s="17"/>
      <c r="N207" s="17"/>
      <c r="O207" s="17"/>
      <c r="P207" s="17"/>
      <c r="Q207" s="17"/>
      <c r="R207" s="17"/>
      <c r="S207" s="17"/>
      <c r="T207" s="17"/>
      <c r="U207" t="str">
        <f>IF(COUNTA(Table27[[#This Row],[Employee Name]:[13. Skin is intact without open wounds or rashes]])=0,"",COUNTIF(Table27[[#This Row],[1. Checks that sink areas are supplied with soap and paper towels]:[13. Skin is intact without open wounds or rashes]],"NO"))</f>
        <v/>
      </c>
    </row>
    <row r="208" spans="2:21">
      <c r="B208" s="17"/>
      <c r="C208" s="17"/>
      <c r="D208" s="17"/>
      <c r="E208" s="18"/>
      <c r="F208" s="44"/>
      <c r="G208" s="17"/>
      <c r="H208" s="17"/>
      <c r="I208" s="17"/>
      <c r="J208" s="17"/>
      <c r="K208" s="17"/>
      <c r="L208" s="17"/>
      <c r="M208" s="17"/>
      <c r="N208" s="17"/>
      <c r="O208" s="17"/>
      <c r="P208" s="17"/>
      <c r="Q208" s="17"/>
      <c r="R208" s="17"/>
      <c r="S208" s="17"/>
      <c r="T208" s="17"/>
      <c r="U208" t="str">
        <f>IF(COUNTA(Table27[[#This Row],[Employee Name]:[13. Skin is intact without open wounds or rashes]])=0,"",COUNTIF(Table27[[#This Row],[1. Checks that sink areas are supplied with soap and paper towels]:[13. Skin is intact without open wounds or rashes]],"NO"))</f>
        <v/>
      </c>
    </row>
    <row r="209" spans="2:21">
      <c r="B209" s="17"/>
      <c r="C209" s="17"/>
      <c r="D209" s="17"/>
      <c r="E209" s="18"/>
      <c r="F209" s="44"/>
      <c r="G209" s="17"/>
      <c r="H209" s="17"/>
      <c r="I209" s="17"/>
      <c r="J209" s="17"/>
      <c r="K209" s="17"/>
      <c r="L209" s="17"/>
      <c r="M209" s="17"/>
      <c r="N209" s="17"/>
      <c r="O209" s="17"/>
      <c r="P209" s="17"/>
      <c r="Q209" s="17"/>
      <c r="R209" s="17"/>
      <c r="S209" s="17"/>
      <c r="T209" s="17"/>
      <c r="U209" t="str">
        <f>IF(COUNTA(Table27[[#This Row],[Employee Name]:[13. Skin is intact without open wounds or rashes]])=0,"",COUNTIF(Table27[[#This Row],[1. Checks that sink areas are supplied with soap and paper towels]:[13. Skin is intact without open wounds or rashes]],"NO"))</f>
        <v/>
      </c>
    </row>
    <row r="210" spans="2:21">
      <c r="B210" s="17"/>
      <c r="C210" s="17"/>
      <c r="D210" s="17"/>
      <c r="E210" s="18"/>
      <c r="F210" s="44"/>
      <c r="G210" s="17"/>
      <c r="H210" s="17"/>
      <c r="I210" s="17"/>
      <c r="J210" s="17"/>
      <c r="K210" s="17"/>
      <c r="L210" s="17"/>
      <c r="M210" s="17"/>
      <c r="N210" s="17"/>
      <c r="O210" s="17"/>
      <c r="P210" s="17"/>
      <c r="Q210" s="17"/>
      <c r="R210" s="17"/>
      <c r="S210" s="17"/>
      <c r="T210" s="17"/>
      <c r="U210" t="str">
        <f>IF(COUNTA(Table27[[#This Row],[Employee Name]:[13. Skin is intact without open wounds or rashes]])=0,"",COUNTIF(Table27[[#This Row],[1. Checks that sink areas are supplied with soap and paper towels]:[13. Skin is intact without open wounds or rashes]],"NO"))</f>
        <v/>
      </c>
    </row>
    <row r="211" spans="2:21">
      <c r="B211" s="17"/>
      <c r="C211" s="17"/>
      <c r="D211" s="17"/>
      <c r="E211" s="18"/>
      <c r="F211" s="44"/>
      <c r="G211" s="17"/>
      <c r="H211" s="17"/>
      <c r="I211" s="17"/>
      <c r="J211" s="17"/>
      <c r="K211" s="17"/>
      <c r="L211" s="17"/>
      <c r="M211" s="17"/>
      <c r="N211" s="17"/>
      <c r="O211" s="17"/>
      <c r="P211" s="17"/>
      <c r="Q211" s="17"/>
      <c r="R211" s="17"/>
      <c r="S211" s="17"/>
      <c r="T211" s="17"/>
      <c r="U211" t="str">
        <f>IF(COUNTA(Table27[[#This Row],[Employee Name]:[13. Skin is intact without open wounds or rashes]])=0,"",COUNTIF(Table27[[#This Row],[1. Checks that sink areas are supplied with soap and paper towels]:[13. Skin is intact without open wounds or rashes]],"NO"))</f>
        <v/>
      </c>
    </row>
    <row r="212" spans="2:21">
      <c r="B212" s="17"/>
      <c r="C212" s="17"/>
      <c r="D212" s="17"/>
      <c r="E212" s="18"/>
      <c r="F212" s="44"/>
      <c r="G212" s="17"/>
      <c r="H212" s="17"/>
      <c r="I212" s="17"/>
      <c r="J212" s="17"/>
      <c r="K212" s="17"/>
      <c r="L212" s="17"/>
      <c r="M212" s="17"/>
      <c r="N212" s="17"/>
      <c r="O212" s="17"/>
      <c r="P212" s="17"/>
      <c r="Q212" s="17"/>
      <c r="R212" s="17"/>
      <c r="S212" s="17"/>
      <c r="T212" s="17"/>
      <c r="U212" t="str">
        <f>IF(COUNTA(Table27[[#This Row],[Employee Name]:[13. Skin is intact without open wounds or rashes]])=0,"",COUNTIF(Table27[[#This Row],[1. Checks that sink areas are supplied with soap and paper towels]:[13. Skin is intact without open wounds or rashes]],"NO"))</f>
        <v/>
      </c>
    </row>
    <row r="213" spans="2:21">
      <c r="B213" s="17"/>
      <c r="C213" s="17"/>
      <c r="D213" s="17"/>
      <c r="E213" s="18"/>
      <c r="F213" s="44"/>
      <c r="G213" s="17"/>
      <c r="H213" s="17"/>
      <c r="I213" s="17"/>
      <c r="J213" s="17"/>
      <c r="K213" s="17"/>
      <c r="L213" s="17"/>
      <c r="M213" s="17"/>
      <c r="N213" s="17"/>
      <c r="O213" s="17"/>
      <c r="P213" s="17"/>
      <c r="Q213" s="17"/>
      <c r="R213" s="17"/>
      <c r="S213" s="17"/>
      <c r="T213" s="17"/>
      <c r="U213" t="str">
        <f>IF(COUNTA(Table27[[#This Row],[Employee Name]:[13. Skin is intact without open wounds or rashes]])=0,"",COUNTIF(Table27[[#This Row],[1. Checks that sink areas are supplied with soap and paper towels]:[13. Skin is intact without open wounds or rashes]],"NO"))</f>
        <v/>
      </c>
    </row>
    <row r="214" spans="2:21">
      <c r="B214" s="17"/>
      <c r="C214" s="17"/>
      <c r="D214" s="17"/>
      <c r="E214" s="18"/>
      <c r="F214" s="44"/>
      <c r="G214" s="17"/>
      <c r="H214" s="17"/>
      <c r="I214" s="17"/>
      <c r="J214" s="17"/>
      <c r="K214" s="17"/>
      <c r="L214" s="17"/>
      <c r="M214" s="17"/>
      <c r="N214" s="17"/>
      <c r="O214" s="17"/>
      <c r="P214" s="17"/>
      <c r="Q214" s="17"/>
      <c r="R214" s="17"/>
      <c r="S214" s="17"/>
      <c r="T214" s="17"/>
      <c r="U214" t="str">
        <f>IF(COUNTA(Table27[[#This Row],[Employee Name]:[13. Skin is intact without open wounds or rashes]])=0,"",COUNTIF(Table27[[#This Row],[1. Checks that sink areas are supplied with soap and paper towels]:[13. Skin is intact without open wounds or rashes]],"NO"))</f>
        <v/>
      </c>
    </row>
    <row r="215" spans="2:21">
      <c r="B215" s="17"/>
      <c r="C215" s="17"/>
      <c r="D215" s="17"/>
      <c r="E215" s="18"/>
      <c r="F215" s="44"/>
      <c r="G215" s="17"/>
      <c r="H215" s="17"/>
      <c r="I215" s="17"/>
      <c r="J215" s="17"/>
      <c r="K215" s="17"/>
      <c r="L215" s="17"/>
      <c r="M215" s="17"/>
      <c r="N215" s="17"/>
      <c r="O215" s="17"/>
      <c r="P215" s="17"/>
      <c r="Q215" s="17"/>
      <c r="R215" s="17"/>
      <c r="S215" s="17"/>
      <c r="T215" s="17"/>
      <c r="U215" t="str">
        <f>IF(COUNTA(Table27[[#This Row],[Employee Name]:[13. Skin is intact without open wounds or rashes]])=0,"",COUNTIF(Table27[[#This Row],[1. Checks that sink areas are supplied with soap and paper towels]:[13. Skin is intact without open wounds or rashes]],"NO"))</f>
        <v/>
      </c>
    </row>
    <row r="216" spans="2:21">
      <c r="B216" s="17"/>
      <c r="C216" s="17"/>
      <c r="D216" s="17"/>
      <c r="E216" s="18"/>
      <c r="F216" s="44"/>
      <c r="G216" s="17"/>
      <c r="H216" s="17"/>
      <c r="I216" s="17"/>
      <c r="J216" s="17"/>
      <c r="K216" s="17"/>
      <c r="L216" s="17"/>
      <c r="M216" s="17"/>
      <c r="N216" s="17"/>
      <c r="O216" s="17"/>
      <c r="P216" s="17"/>
      <c r="Q216" s="17"/>
      <c r="R216" s="17"/>
      <c r="S216" s="17"/>
      <c r="T216" s="17"/>
      <c r="U216" t="str">
        <f>IF(COUNTA(Table27[[#This Row],[Employee Name]:[13. Skin is intact without open wounds or rashes]])=0,"",COUNTIF(Table27[[#This Row],[1. Checks that sink areas are supplied with soap and paper towels]:[13. Skin is intact without open wounds or rashes]],"NO"))</f>
        <v/>
      </c>
    </row>
    <row r="217" spans="2:21">
      <c r="B217" s="17"/>
      <c r="C217" s="17"/>
      <c r="D217" s="17"/>
      <c r="E217" s="18"/>
      <c r="F217" s="44"/>
      <c r="G217" s="17"/>
      <c r="H217" s="17"/>
      <c r="I217" s="17"/>
      <c r="J217" s="17"/>
      <c r="K217" s="17"/>
      <c r="L217" s="17"/>
      <c r="M217" s="17"/>
      <c r="N217" s="17"/>
      <c r="O217" s="17"/>
      <c r="P217" s="17"/>
      <c r="Q217" s="17"/>
      <c r="R217" s="17"/>
      <c r="S217" s="17"/>
      <c r="T217" s="17"/>
      <c r="U217" t="str">
        <f>IF(COUNTA(Table27[[#This Row],[Employee Name]:[13. Skin is intact without open wounds or rashes]])=0,"",COUNTIF(Table27[[#This Row],[1. Checks that sink areas are supplied with soap and paper towels]:[13. Skin is intact without open wounds or rashes]],"NO"))</f>
        <v/>
      </c>
    </row>
    <row r="218" spans="2:21">
      <c r="B218" s="17"/>
      <c r="C218" s="17"/>
      <c r="D218" s="17"/>
      <c r="E218" s="18"/>
      <c r="F218" s="44"/>
      <c r="G218" s="17"/>
      <c r="H218" s="17"/>
      <c r="I218" s="17"/>
      <c r="J218" s="17"/>
      <c r="K218" s="17"/>
      <c r="L218" s="17"/>
      <c r="M218" s="17"/>
      <c r="N218" s="17"/>
      <c r="O218" s="17"/>
      <c r="P218" s="17"/>
      <c r="Q218" s="17"/>
      <c r="R218" s="17"/>
      <c r="S218" s="17"/>
      <c r="T218" s="17"/>
      <c r="U218" t="str">
        <f>IF(COUNTA(Table27[[#This Row],[Employee Name]:[13. Skin is intact without open wounds or rashes]])=0,"",COUNTIF(Table27[[#This Row],[1. Checks that sink areas are supplied with soap and paper towels]:[13. Skin is intact without open wounds or rashes]],"NO"))</f>
        <v/>
      </c>
    </row>
    <row r="219" spans="2:21">
      <c r="B219" s="17"/>
      <c r="C219" s="17"/>
      <c r="D219" s="17"/>
      <c r="E219" s="18"/>
      <c r="F219" s="44"/>
      <c r="G219" s="17"/>
      <c r="H219" s="17"/>
      <c r="I219" s="17"/>
      <c r="J219" s="17"/>
      <c r="K219" s="17"/>
      <c r="L219" s="17"/>
      <c r="M219" s="17"/>
      <c r="N219" s="17"/>
      <c r="O219" s="17"/>
      <c r="P219" s="17"/>
      <c r="Q219" s="17"/>
      <c r="R219" s="17"/>
      <c r="S219" s="17"/>
      <c r="T219" s="17"/>
      <c r="U219" t="str">
        <f>IF(COUNTA(Table27[[#This Row],[Employee Name]:[13. Skin is intact without open wounds or rashes]])=0,"",COUNTIF(Table27[[#This Row],[1. Checks that sink areas are supplied with soap and paper towels]:[13. Skin is intact without open wounds or rashes]],"NO"))</f>
        <v/>
      </c>
    </row>
    <row r="220" spans="2:21">
      <c r="B220" s="17"/>
      <c r="C220" s="17"/>
      <c r="D220" s="17"/>
      <c r="E220" s="18"/>
      <c r="F220" s="44"/>
      <c r="G220" s="17"/>
      <c r="H220" s="17"/>
      <c r="I220" s="17"/>
      <c r="J220" s="17"/>
      <c r="K220" s="17"/>
      <c r="L220" s="17"/>
      <c r="M220" s="17"/>
      <c r="N220" s="17"/>
      <c r="O220" s="17"/>
      <c r="P220" s="17"/>
      <c r="Q220" s="17"/>
      <c r="R220" s="17"/>
      <c r="S220" s="17"/>
      <c r="T220" s="17"/>
      <c r="U220" t="str">
        <f>IF(COUNTA(Table27[[#This Row],[Employee Name]:[13. Skin is intact without open wounds or rashes]])=0,"",COUNTIF(Table27[[#This Row],[1. Checks that sink areas are supplied with soap and paper towels]:[13. Skin is intact without open wounds or rashes]],"NO"))</f>
        <v/>
      </c>
    </row>
    <row r="221" spans="2:21">
      <c r="B221" s="17"/>
      <c r="C221" s="17"/>
      <c r="D221" s="17"/>
      <c r="E221" s="18"/>
      <c r="F221" s="44"/>
      <c r="G221" s="17"/>
      <c r="H221" s="17"/>
      <c r="I221" s="17"/>
      <c r="J221" s="17"/>
      <c r="K221" s="17"/>
      <c r="L221" s="17"/>
      <c r="M221" s="17"/>
      <c r="N221" s="17"/>
      <c r="O221" s="17"/>
      <c r="P221" s="17"/>
      <c r="Q221" s="17"/>
      <c r="R221" s="17"/>
      <c r="S221" s="17"/>
      <c r="T221" s="17"/>
      <c r="U221" t="str">
        <f>IF(COUNTA(Table27[[#This Row],[Employee Name]:[13. Skin is intact without open wounds or rashes]])=0,"",COUNTIF(Table27[[#This Row],[1. Checks that sink areas are supplied with soap and paper towels]:[13. Skin is intact without open wounds or rashes]],"NO"))</f>
        <v/>
      </c>
    </row>
    <row r="222" spans="2:21">
      <c r="B222" s="17"/>
      <c r="C222" s="17"/>
      <c r="D222" s="17"/>
      <c r="E222" s="18"/>
      <c r="F222" s="44"/>
      <c r="G222" s="17"/>
      <c r="H222" s="17"/>
      <c r="I222" s="17"/>
      <c r="J222" s="17"/>
      <c r="K222" s="17"/>
      <c r="L222" s="17"/>
      <c r="M222" s="17"/>
      <c r="N222" s="17"/>
      <c r="O222" s="17"/>
      <c r="P222" s="17"/>
      <c r="Q222" s="17"/>
      <c r="R222" s="17"/>
      <c r="S222" s="17"/>
      <c r="T222" s="17"/>
      <c r="U222" t="str">
        <f>IF(COUNTA(Table27[[#This Row],[Employee Name]:[13. Skin is intact without open wounds or rashes]])=0,"",COUNTIF(Table27[[#This Row],[1. Checks that sink areas are supplied with soap and paper towels]:[13. Skin is intact without open wounds or rashes]],"NO"))</f>
        <v/>
      </c>
    </row>
    <row r="223" spans="2:21">
      <c r="B223" s="17"/>
      <c r="C223" s="17"/>
      <c r="D223" s="17"/>
      <c r="E223" s="18"/>
      <c r="F223" s="44"/>
      <c r="G223" s="17"/>
      <c r="H223" s="17"/>
      <c r="I223" s="17"/>
      <c r="J223" s="17"/>
      <c r="K223" s="17"/>
      <c r="L223" s="17"/>
      <c r="M223" s="17"/>
      <c r="N223" s="17"/>
      <c r="O223" s="17"/>
      <c r="P223" s="17"/>
      <c r="Q223" s="17"/>
      <c r="R223" s="17"/>
      <c r="S223" s="17"/>
      <c r="T223" s="17"/>
      <c r="U223" t="str">
        <f>IF(COUNTA(Table27[[#This Row],[Employee Name]:[13. Skin is intact without open wounds or rashes]])=0,"",COUNTIF(Table27[[#This Row],[1. Checks that sink areas are supplied with soap and paper towels]:[13. Skin is intact without open wounds or rashes]],"NO"))</f>
        <v/>
      </c>
    </row>
    <row r="224" spans="2:21">
      <c r="B224" s="17"/>
      <c r="C224" s="17"/>
      <c r="D224" s="17"/>
      <c r="E224" s="18"/>
      <c r="F224" s="44"/>
      <c r="G224" s="17"/>
      <c r="H224" s="17"/>
      <c r="I224" s="17"/>
      <c r="J224" s="17"/>
      <c r="K224" s="17"/>
      <c r="L224" s="17"/>
      <c r="M224" s="17"/>
      <c r="N224" s="17"/>
      <c r="O224" s="17"/>
      <c r="P224" s="17"/>
      <c r="Q224" s="17"/>
      <c r="R224" s="17"/>
      <c r="S224" s="17"/>
      <c r="T224" s="17"/>
      <c r="U224" t="str">
        <f>IF(COUNTA(Table27[[#This Row],[Employee Name]:[13. Skin is intact without open wounds or rashes]])=0,"",COUNTIF(Table27[[#This Row],[1. Checks that sink areas are supplied with soap and paper towels]:[13. Skin is intact without open wounds or rashes]],"NO"))</f>
        <v/>
      </c>
    </row>
    <row r="225" spans="2:21">
      <c r="B225" s="17"/>
      <c r="C225" s="17"/>
      <c r="D225" s="17"/>
      <c r="E225" s="18"/>
      <c r="F225" s="44"/>
      <c r="G225" s="17"/>
      <c r="H225" s="17"/>
      <c r="I225" s="17"/>
      <c r="J225" s="17"/>
      <c r="K225" s="17"/>
      <c r="L225" s="17"/>
      <c r="M225" s="17"/>
      <c r="N225" s="17"/>
      <c r="O225" s="17"/>
      <c r="P225" s="17"/>
      <c r="Q225" s="17"/>
      <c r="R225" s="17"/>
      <c r="S225" s="17"/>
      <c r="T225" s="17"/>
      <c r="U225" t="str">
        <f>IF(COUNTA(Table27[[#This Row],[Employee Name]:[13. Skin is intact without open wounds or rashes]])=0,"",COUNTIF(Table27[[#This Row],[1. Checks that sink areas are supplied with soap and paper towels]:[13. Skin is intact without open wounds or rashes]],"NO"))</f>
        <v/>
      </c>
    </row>
    <row r="226" spans="2:21">
      <c r="B226" s="17"/>
      <c r="C226" s="17"/>
      <c r="D226" s="17"/>
      <c r="E226" s="18"/>
      <c r="F226" s="44"/>
      <c r="G226" s="17"/>
      <c r="H226" s="17"/>
      <c r="I226" s="17"/>
      <c r="J226" s="17"/>
      <c r="K226" s="17"/>
      <c r="L226" s="17"/>
      <c r="M226" s="17"/>
      <c r="N226" s="17"/>
      <c r="O226" s="17"/>
      <c r="P226" s="17"/>
      <c r="Q226" s="17"/>
      <c r="R226" s="17"/>
      <c r="S226" s="17"/>
      <c r="T226" s="17"/>
      <c r="U226" t="str">
        <f>IF(COUNTA(Table27[[#This Row],[Employee Name]:[13. Skin is intact without open wounds or rashes]])=0,"",COUNTIF(Table27[[#This Row],[1. Checks that sink areas are supplied with soap and paper towels]:[13. Skin is intact without open wounds or rashes]],"NO"))</f>
        <v/>
      </c>
    </row>
    <row r="227" spans="2:21">
      <c r="B227" s="17"/>
      <c r="C227" s="17"/>
      <c r="D227" s="17"/>
      <c r="E227" s="18"/>
      <c r="F227" s="44"/>
      <c r="G227" s="17"/>
      <c r="H227" s="17"/>
      <c r="I227" s="17"/>
      <c r="J227" s="17"/>
      <c r="K227" s="17"/>
      <c r="L227" s="17"/>
      <c r="M227" s="17"/>
      <c r="N227" s="17"/>
      <c r="O227" s="17"/>
      <c r="P227" s="17"/>
      <c r="Q227" s="17"/>
      <c r="R227" s="17"/>
      <c r="S227" s="17"/>
      <c r="T227" s="17"/>
      <c r="U227" t="str">
        <f>IF(COUNTA(Table27[[#This Row],[Employee Name]:[13. Skin is intact without open wounds or rashes]])=0,"",COUNTIF(Table27[[#This Row],[1. Checks that sink areas are supplied with soap and paper towels]:[13. Skin is intact without open wounds or rashes]],"NO"))</f>
        <v/>
      </c>
    </row>
    <row r="228" spans="2:21">
      <c r="B228" s="17"/>
      <c r="C228" s="17"/>
      <c r="D228" s="17"/>
      <c r="E228" s="18"/>
      <c r="F228" s="44"/>
      <c r="G228" s="17"/>
      <c r="H228" s="17"/>
      <c r="I228" s="17"/>
      <c r="J228" s="17"/>
      <c r="K228" s="17"/>
      <c r="L228" s="17"/>
      <c r="M228" s="17"/>
      <c r="N228" s="17"/>
      <c r="O228" s="17"/>
      <c r="P228" s="17"/>
      <c r="Q228" s="17"/>
      <c r="R228" s="17"/>
      <c r="S228" s="17"/>
      <c r="T228" s="17"/>
      <c r="U228" t="str">
        <f>IF(COUNTA(Table27[[#This Row],[Employee Name]:[13. Skin is intact without open wounds or rashes]])=0,"",COUNTIF(Table27[[#This Row],[1. Checks that sink areas are supplied with soap and paper towels]:[13. Skin is intact without open wounds or rashes]],"NO"))</f>
        <v/>
      </c>
    </row>
    <row r="229" spans="2:21">
      <c r="B229" s="17"/>
      <c r="C229" s="17"/>
      <c r="D229" s="17"/>
      <c r="E229" s="18"/>
      <c r="F229" s="44"/>
      <c r="G229" s="17"/>
      <c r="H229" s="17"/>
      <c r="I229" s="17"/>
      <c r="J229" s="17"/>
      <c r="K229" s="17"/>
      <c r="L229" s="17"/>
      <c r="M229" s="17"/>
      <c r="N229" s="17"/>
      <c r="O229" s="17"/>
      <c r="P229" s="17"/>
      <c r="Q229" s="17"/>
      <c r="R229" s="17"/>
      <c r="S229" s="17"/>
      <c r="T229" s="17"/>
      <c r="U229" t="str">
        <f>IF(COUNTA(Table27[[#This Row],[Employee Name]:[13. Skin is intact without open wounds or rashes]])=0,"",COUNTIF(Table27[[#This Row],[1. Checks that sink areas are supplied with soap and paper towels]:[13. Skin is intact without open wounds or rashes]],"NO"))</f>
        <v/>
      </c>
    </row>
    <row r="230" spans="2:21">
      <c r="B230" s="17"/>
      <c r="C230" s="17"/>
      <c r="D230" s="17"/>
      <c r="E230" s="18"/>
      <c r="F230" s="44"/>
      <c r="G230" s="17"/>
      <c r="H230" s="17"/>
      <c r="I230" s="17"/>
      <c r="J230" s="17"/>
      <c r="K230" s="17"/>
      <c r="L230" s="17"/>
      <c r="M230" s="17"/>
      <c r="N230" s="17"/>
      <c r="O230" s="17"/>
      <c r="P230" s="17"/>
      <c r="Q230" s="17"/>
      <c r="R230" s="17"/>
      <c r="S230" s="17"/>
      <c r="T230" s="17"/>
      <c r="U230" t="str">
        <f>IF(COUNTA(Table27[[#This Row],[Employee Name]:[13. Skin is intact without open wounds or rashes]])=0,"",COUNTIF(Table27[[#This Row],[1. Checks that sink areas are supplied with soap and paper towels]:[13. Skin is intact without open wounds or rashes]],"NO"))</f>
        <v/>
      </c>
    </row>
    <row r="231" spans="2:21">
      <c r="B231" s="17"/>
      <c r="C231" s="17"/>
      <c r="D231" s="17"/>
      <c r="E231" s="18"/>
      <c r="F231" s="44"/>
      <c r="G231" s="17"/>
      <c r="H231" s="17"/>
      <c r="I231" s="17"/>
      <c r="J231" s="17"/>
      <c r="K231" s="17"/>
      <c r="L231" s="17"/>
      <c r="M231" s="17"/>
      <c r="N231" s="17"/>
      <c r="O231" s="17"/>
      <c r="P231" s="17"/>
      <c r="Q231" s="17"/>
      <c r="R231" s="17"/>
      <c r="S231" s="17"/>
      <c r="T231" s="17"/>
      <c r="U231" t="str">
        <f>IF(COUNTA(Table27[[#This Row],[Employee Name]:[13. Skin is intact without open wounds or rashes]])=0,"",COUNTIF(Table27[[#This Row],[1. Checks that sink areas are supplied with soap and paper towels]:[13. Skin is intact without open wounds or rashes]],"NO"))</f>
        <v/>
      </c>
    </row>
    <row r="232" spans="2:21">
      <c r="B232" s="17"/>
      <c r="C232" s="17"/>
      <c r="D232" s="17"/>
      <c r="E232" s="18"/>
      <c r="F232" s="44"/>
      <c r="G232" s="17"/>
      <c r="H232" s="17"/>
      <c r="I232" s="17"/>
      <c r="J232" s="17"/>
      <c r="K232" s="17"/>
      <c r="L232" s="17"/>
      <c r="M232" s="17"/>
      <c r="N232" s="17"/>
      <c r="O232" s="17"/>
      <c r="P232" s="17"/>
      <c r="Q232" s="17"/>
      <c r="R232" s="17"/>
      <c r="S232" s="17"/>
      <c r="T232" s="17"/>
      <c r="U232" t="str">
        <f>IF(COUNTA(Table27[[#This Row],[Employee Name]:[13. Skin is intact without open wounds or rashes]])=0,"",COUNTIF(Table27[[#This Row],[1. Checks that sink areas are supplied with soap and paper towels]:[13. Skin is intact without open wounds or rashes]],"NO"))</f>
        <v/>
      </c>
    </row>
    <row r="233" spans="2:21">
      <c r="B233" s="17"/>
      <c r="C233" s="17"/>
      <c r="D233" s="17"/>
      <c r="E233" s="18"/>
      <c r="F233" s="44"/>
      <c r="G233" s="17"/>
      <c r="H233" s="17"/>
      <c r="I233" s="17"/>
      <c r="J233" s="17"/>
      <c r="K233" s="17"/>
      <c r="L233" s="17"/>
      <c r="M233" s="17"/>
      <c r="N233" s="17"/>
      <c r="O233" s="17"/>
      <c r="P233" s="17"/>
      <c r="Q233" s="17"/>
      <c r="R233" s="17"/>
      <c r="S233" s="17"/>
      <c r="T233" s="17"/>
      <c r="U233" t="str">
        <f>IF(COUNTA(Table27[[#This Row],[Employee Name]:[13. Skin is intact without open wounds or rashes]])=0,"",COUNTIF(Table27[[#This Row],[1. Checks that sink areas are supplied with soap and paper towels]:[13. Skin is intact without open wounds or rashes]],"NO"))</f>
        <v/>
      </c>
    </row>
    <row r="234" spans="2:21">
      <c r="B234" s="17"/>
      <c r="C234" s="17"/>
      <c r="D234" s="17"/>
      <c r="E234" s="18"/>
      <c r="F234" s="44"/>
      <c r="G234" s="17"/>
      <c r="H234" s="17"/>
      <c r="I234" s="17"/>
      <c r="J234" s="17"/>
      <c r="K234" s="17"/>
      <c r="L234" s="17"/>
      <c r="M234" s="17"/>
      <c r="N234" s="17"/>
      <c r="O234" s="17"/>
      <c r="P234" s="17"/>
      <c r="Q234" s="17"/>
      <c r="R234" s="17"/>
      <c r="S234" s="17"/>
      <c r="T234" s="17"/>
      <c r="U234" t="str">
        <f>IF(COUNTA(Table27[[#This Row],[Employee Name]:[13. Skin is intact without open wounds or rashes]])=0,"",COUNTIF(Table27[[#This Row],[1. Checks that sink areas are supplied with soap and paper towels]:[13. Skin is intact without open wounds or rashes]],"NO"))</f>
        <v/>
      </c>
    </row>
    <row r="235" spans="2:21">
      <c r="B235" s="17"/>
      <c r="C235" s="17"/>
      <c r="D235" s="17"/>
      <c r="E235" s="18"/>
      <c r="F235" s="44"/>
      <c r="G235" s="17"/>
      <c r="H235" s="17"/>
      <c r="I235" s="17"/>
      <c r="J235" s="17"/>
      <c r="K235" s="17"/>
      <c r="L235" s="17"/>
      <c r="M235" s="17"/>
      <c r="N235" s="17"/>
      <c r="O235" s="17"/>
      <c r="P235" s="17"/>
      <c r="Q235" s="17"/>
      <c r="R235" s="17"/>
      <c r="S235" s="17"/>
      <c r="T235" s="17"/>
      <c r="U235" t="str">
        <f>IF(COUNTA(Table27[[#This Row],[Employee Name]:[13. Skin is intact without open wounds or rashes]])=0,"",COUNTIF(Table27[[#This Row],[1. Checks that sink areas are supplied with soap and paper towels]:[13. Skin is intact without open wounds or rashes]],"NO"))</f>
        <v/>
      </c>
    </row>
    <row r="236" spans="2:21">
      <c r="B236" s="17"/>
      <c r="C236" s="17"/>
      <c r="D236" s="17"/>
      <c r="E236" s="18"/>
      <c r="F236" s="44"/>
      <c r="G236" s="17"/>
      <c r="H236" s="17"/>
      <c r="I236" s="17"/>
      <c r="J236" s="17"/>
      <c r="K236" s="17"/>
      <c r="L236" s="17"/>
      <c r="M236" s="17"/>
      <c r="N236" s="17"/>
      <c r="O236" s="17"/>
      <c r="P236" s="17"/>
      <c r="Q236" s="17"/>
      <c r="R236" s="17"/>
      <c r="S236" s="17"/>
      <c r="T236" s="17"/>
      <c r="U236" t="str">
        <f>IF(COUNTA(Table27[[#This Row],[Employee Name]:[13. Skin is intact without open wounds or rashes]])=0,"",COUNTIF(Table27[[#This Row],[1. Checks that sink areas are supplied with soap and paper towels]:[13. Skin is intact without open wounds or rashes]],"NO"))</f>
        <v/>
      </c>
    </row>
    <row r="237" spans="2:21">
      <c r="B237" s="17"/>
      <c r="C237" s="17"/>
      <c r="D237" s="17"/>
      <c r="E237" s="18"/>
      <c r="F237" s="44"/>
      <c r="G237" s="17"/>
      <c r="H237" s="17"/>
      <c r="I237" s="17"/>
      <c r="J237" s="17"/>
      <c r="K237" s="17"/>
      <c r="L237" s="17"/>
      <c r="M237" s="17"/>
      <c r="N237" s="17"/>
      <c r="O237" s="17"/>
      <c r="P237" s="17"/>
      <c r="Q237" s="17"/>
      <c r="R237" s="17"/>
      <c r="S237" s="17"/>
      <c r="T237" s="17"/>
      <c r="U237" t="str">
        <f>IF(COUNTA(Table27[[#This Row],[Employee Name]:[13. Skin is intact without open wounds or rashes]])=0,"",COUNTIF(Table27[[#This Row],[1. Checks that sink areas are supplied with soap and paper towels]:[13. Skin is intact without open wounds or rashes]],"NO"))</f>
        <v/>
      </c>
    </row>
    <row r="238" spans="2:21">
      <c r="B238" s="17"/>
      <c r="C238" s="17"/>
      <c r="D238" s="17"/>
      <c r="E238" s="18"/>
      <c r="F238" s="44"/>
      <c r="G238" s="17"/>
      <c r="H238" s="17"/>
      <c r="I238" s="17"/>
      <c r="J238" s="17"/>
      <c r="K238" s="17"/>
      <c r="L238" s="17"/>
      <c r="M238" s="17"/>
      <c r="N238" s="17"/>
      <c r="O238" s="17"/>
      <c r="P238" s="17"/>
      <c r="Q238" s="17"/>
      <c r="R238" s="17"/>
      <c r="S238" s="17"/>
      <c r="T238" s="17"/>
      <c r="U238" t="str">
        <f>IF(COUNTA(Table27[[#This Row],[Employee Name]:[13. Skin is intact without open wounds or rashes]])=0,"",COUNTIF(Table27[[#This Row],[1. Checks that sink areas are supplied with soap and paper towels]:[13. Skin is intact without open wounds or rashes]],"NO"))</f>
        <v/>
      </c>
    </row>
    <row r="239" spans="2:21">
      <c r="B239" s="17"/>
      <c r="C239" s="17"/>
      <c r="D239" s="17"/>
      <c r="E239" s="18"/>
      <c r="F239" s="44"/>
      <c r="G239" s="17"/>
      <c r="H239" s="17"/>
      <c r="I239" s="17"/>
      <c r="J239" s="17"/>
      <c r="K239" s="17"/>
      <c r="L239" s="17"/>
      <c r="M239" s="17"/>
      <c r="N239" s="17"/>
      <c r="O239" s="17"/>
      <c r="P239" s="17"/>
      <c r="Q239" s="17"/>
      <c r="R239" s="17"/>
      <c r="S239" s="17"/>
      <c r="T239" s="17"/>
      <c r="U239" t="str">
        <f>IF(COUNTA(Table27[[#This Row],[Employee Name]:[13. Skin is intact without open wounds or rashes]])=0,"",COUNTIF(Table27[[#This Row],[1. Checks that sink areas are supplied with soap and paper towels]:[13. Skin is intact without open wounds or rashes]],"NO"))</f>
        <v/>
      </c>
    </row>
    <row r="240" spans="2:21">
      <c r="B240" s="17"/>
      <c r="C240" s="17"/>
      <c r="D240" s="17"/>
      <c r="E240" s="18"/>
      <c r="F240" s="44"/>
      <c r="G240" s="17"/>
      <c r="H240" s="17"/>
      <c r="I240" s="17"/>
      <c r="J240" s="17"/>
      <c r="K240" s="17"/>
      <c r="L240" s="17"/>
      <c r="M240" s="17"/>
      <c r="N240" s="17"/>
      <c r="O240" s="17"/>
      <c r="P240" s="17"/>
      <c r="Q240" s="17"/>
      <c r="R240" s="17"/>
      <c r="S240" s="17"/>
      <c r="T240" s="17"/>
      <c r="U240" t="str">
        <f>IF(COUNTA(Table27[[#This Row],[Employee Name]:[13. Skin is intact without open wounds or rashes]])=0,"",COUNTIF(Table27[[#This Row],[1. Checks that sink areas are supplied with soap and paper towels]:[13. Skin is intact without open wounds or rashes]],"NO"))</f>
        <v/>
      </c>
    </row>
    <row r="241" spans="2:21">
      <c r="B241" s="17"/>
      <c r="C241" s="17"/>
      <c r="D241" s="17"/>
      <c r="E241" s="18"/>
      <c r="F241" s="44"/>
      <c r="G241" s="17"/>
      <c r="H241" s="17"/>
      <c r="I241" s="17"/>
      <c r="J241" s="17"/>
      <c r="K241" s="17"/>
      <c r="L241" s="17"/>
      <c r="M241" s="17"/>
      <c r="N241" s="17"/>
      <c r="O241" s="17"/>
      <c r="P241" s="17"/>
      <c r="Q241" s="17"/>
      <c r="R241" s="17"/>
      <c r="S241" s="17"/>
      <c r="T241" s="17"/>
      <c r="U241" t="str">
        <f>IF(COUNTA(Table27[[#This Row],[Employee Name]:[13. Skin is intact without open wounds or rashes]])=0,"",COUNTIF(Table27[[#This Row],[1. Checks that sink areas are supplied with soap and paper towels]:[13. Skin is intact without open wounds or rashes]],"NO"))</f>
        <v/>
      </c>
    </row>
    <row r="242" spans="2:21">
      <c r="B242" s="17"/>
      <c r="C242" s="17"/>
      <c r="D242" s="17"/>
      <c r="E242" s="18"/>
      <c r="F242" s="44"/>
      <c r="G242" s="17"/>
      <c r="H242" s="17"/>
      <c r="I242" s="17"/>
      <c r="J242" s="17"/>
      <c r="K242" s="17"/>
      <c r="L242" s="17"/>
      <c r="M242" s="17"/>
      <c r="N242" s="17"/>
      <c r="O242" s="17"/>
      <c r="P242" s="17"/>
      <c r="Q242" s="17"/>
      <c r="R242" s="17"/>
      <c r="S242" s="17"/>
      <c r="T242" s="17"/>
      <c r="U242" t="str">
        <f>IF(COUNTA(Table27[[#This Row],[Employee Name]:[13. Skin is intact without open wounds or rashes]])=0,"",COUNTIF(Table27[[#This Row],[1. Checks that sink areas are supplied with soap and paper towels]:[13. Skin is intact without open wounds or rashes]],"NO"))</f>
        <v/>
      </c>
    </row>
    <row r="243" spans="2:21">
      <c r="B243" s="17"/>
      <c r="C243" s="17"/>
      <c r="D243" s="17"/>
      <c r="E243" s="18"/>
      <c r="F243" s="44"/>
      <c r="G243" s="17"/>
      <c r="H243" s="17"/>
      <c r="I243" s="17"/>
      <c r="J243" s="17"/>
      <c r="K243" s="17"/>
      <c r="L243" s="17"/>
      <c r="M243" s="17"/>
      <c r="N243" s="17"/>
      <c r="O243" s="17"/>
      <c r="P243" s="17"/>
      <c r="Q243" s="17"/>
      <c r="R243" s="17"/>
      <c r="S243" s="17"/>
      <c r="T243" s="17"/>
      <c r="U243" t="str">
        <f>IF(COUNTA(Table27[[#This Row],[Employee Name]:[13. Skin is intact without open wounds or rashes]])=0,"",COUNTIF(Table27[[#This Row],[1. Checks that sink areas are supplied with soap and paper towels]:[13. Skin is intact without open wounds or rashes]],"NO"))</f>
        <v/>
      </c>
    </row>
    <row r="244" spans="2:21">
      <c r="B244" s="17"/>
      <c r="C244" s="17"/>
      <c r="D244" s="17"/>
      <c r="E244" s="18"/>
      <c r="F244" s="44"/>
      <c r="G244" s="17"/>
      <c r="H244" s="17"/>
      <c r="I244" s="17"/>
      <c r="J244" s="17"/>
      <c r="K244" s="17"/>
      <c r="L244" s="17"/>
      <c r="M244" s="17"/>
      <c r="N244" s="17"/>
      <c r="O244" s="17"/>
      <c r="P244" s="17"/>
      <c r="Q244" s="17"/>
      <c r="R244" s="17"/>
      <c r="S244" s="17"/>
      <c r="T244" s="17"/>
      <c r="U244" t="str">
        <f>IF(COUNTA(Table27[[#This Row],[Employee Name]:[13. Skin is intact without open wounds or rashes]])=0,"",COUNTIF(Table27[[#This Row],[1. Checks that sink areas are supplied with soap and paper towels]:[13. Skin is intact without open wounds or rashes]],"NO"))</f>
        <v/>
      </c>
    </row>
    <row r="245" spans="2:21">
      <c r="B245" s="17"/>
      <c r="C245" s="17"/>
      <c r="D245" s="17"/>
      <c r="E245" s="18"/>
      <c r="F245" s="44"/>
      <c r="G245" s="17"/>
      <c r="H245" s="17"/>
      <c r="I245" s="17"/>
      <c r="J245" s="17"/>
      <c r="K245" s="17"/>
      <c r="L245" s="17"/>
      <c r="M245" s="17"/>
      <c r="N245" s="17"/>
      <c r="O245" s="17"/>
      <c r="P245" s="17"/>
      <c r="Q245" s="17"/>
      <c r="R245" s="17"/>
      <c r="S245" s="17"/>
      <c r="T245" s="17"/>
      <c r="U245" t="str">
        <f>IF(COUNTA(Table27[[#This Row],[Employee Name]:[13. Skin is intact without open wounds or rashes]])=0,"",COUNTIF(Table27[[#This Row],[1. Checks that sink areas are supplied with soap and paper towels]:[13. Skin is intact without open wounds or rashes]],"NO"))</f>
        <v/>
      </c>
    </row>
    <row r="246" spans="2:21">
      <c r="B246" s="17"/>
      <c r="C246" s="17"/>
      <c r="D246" s="17"/>
      <c r="E246" s="18"/>
      <c r="F246" s="44"/>
      <c r="G246" s="17"/>
      <c r="H246" s="17"/>
      <c r="I246" s="17"/>
      <c r="J246" s="17"/>
      <c r="K246" s="17"/>
      <c r="L246" s="17"/>
      <c r="M246" s="17"/>
      <c r="N246" s="17"/>
      <c r="O246" s="17"/>
      <c r="P246" s="17"/>
      <c r="Q246" s="17"/>
      <c r="R246" s="17"/>
      <c r="S246" s="17"/>
      <c r="T246" s="17"/>
      <c r="U246" t="str">
        <f>IF(COUNTA(Table27[[#This Row],[Employee Name]:[13. Skin is intact without open wounds or rashes]])=0,"",COUNTIF(Table27[[#This Row],[1. Checks that sink areas are supplied with soap and paper towels]:[13. Skin is intact without open wounds or rashes]],"NO"))</f>
        <v/>
      </c>
    </row>
    <row r="247" spans="2:21">
      <c r="B247" s="17"/>
      <c r="C247" s="17"/>
      <c r="D247" s="17"/>
      <c r="E247" s="18"/>
      <c r="F247" s="44"/>
      <c r="G247" s="17"/>
      <c r="H247" s="17"/>
      <c r="I247" s="17"/>
      <c r="J247" s="17"/>
      <c r="K247" s="17"/>
      <c r="L247" s="17"/>
      <c r="M247" s="17"/>
      <c r="N247" s="17"/>
      <c r="O247" s="17"/>
      <c r="P247" s="17"/>
      <c r="Q247" s="17"/>
      <c r="R247" s="17"/>
      <c r="S247" s="17"/>
      <c r="T247" s="17"/>
      <c r="U247" t="str">
        <f>IF(COUNTA(Table27[[#This Row],[Employee Name]:[13. Skin is intact without open wounds or rashes]])=0,"",COUNTIF(Table27[[#This Row],[1. Checks that sink areas are supplied with soap and paper towels]:[13. Skin is intact without open wounds or rashes]],"NO"))</f>
        <v/>
      </c>
    </row>
    <row r="248" spans="2:21">
      <c r="B248" s="17"/>
      <c r="C248" s="17"/>
      <c r="D248" s="17"/>
      <c r="E248" s="18"/>
      <c r="F248" s="44"/>
      <c r="G248" s="17"/>
      <c r="H248" s="17"/>
      <c r="I248" s="17"/>
      <c r="J248" s="17"/>
      <c r="K248" s="17"/>
      <c r="L248" s="17"/>
      <c r="M248" s="17"/>
      <c r="N248" s="17"/>
      <c r="O248" s="17"/>
      <c r="P248" s="17"/>
      <c r="Q248" s="17"/>
      <c r="R248" s="17"/>
      <c r="S248" s="17"/>
      <c r="T248" s="17"/>
      <c r="U248" t="str">
        <f>IF(COUNTA(Table27[[#This Row],[Employee Name]:[13. Skin is intact without open wounds or rashes]])=0,"",COUNTIF(Table27[[#This Row],[1. Checks that sink areas are supplied with soap and paper towels]:[13. Skin is intact without open wounds or rashes]],"NO"))</f>
        <v/>
      </c>
    </row>
    <row r="249" spans="2:21">
      <c r="B249" s="17"/>
      <c r="C249" s="17"/>
      <c r="D249" s="17"/>
      <c r="E249" s="18"/>
      <c r="F249" s="44"/>
      <c r="G249" s="17"/>
      <c r="H249" s="17"/>
      <c r="I249" s="17"/>
      <c r="J249" s="17"/>
      <c r="K249" s="17"/>
      <c r="L249" s="17"/>
      <c r="M249" s="17"/>
      <c r="N249" s="17"/>
      <c r="O249" s="17"/>
      <c r="P249" s="17"/>
      <c r="Q249" s="17"/>
      <c r="R249" s="17"/>
      <c r="S249" s="17"/>
      <c r="T249" s="17"/>
      <c r="U249" t="str">
        <f>IF(COUNTA(Table27[[#This Row],[Employee Name]:[13. Skin is intact without open wounds or rashes]])=0,"",COUNTIF(Table27[[#This Row],[1. Checks that sink areas are supplied with soap and paper towels]:[13. Skin is intact without open wounds or rashes]],"NO"))</f>
        <v/>
      </c>
    </row>
    <row r="250" spans="2:21">
      <c r="B250" s="17"/>
      <c r="C250" s="17"/>
      <c r="D250" s="17"/>
      <c r="E250" s="18"/>
      <c r="F250" s="44"/>
      <c r="G250" s="17"/>
      <c r="H250" s="17"/>
      <c r="I250" s="17"/>
      <c r="J250" s="17"/>
      <c r="K250" s="17"/>
      <c r="L250" s="17"/>
      <c r="M250" s="17"/>
      <c r="N250" s="17"/>
      <c r="O250" s="17"/>
      <c r="P250" s="17"/>
      <c r="Q250" s="17"/>
      <c r="R250" s="17"/>
      <c r="S250" s="17"/>
      <c r="T250" s="17"/>
      <c r="U250" t="str">
        <f>IF(COUNTA(Table27[[#This Row],[Employee Name]:[13. Skin is intact without open wounds or rashes]])=0,"",COUNTIF(Table27[[#This Row],[1. Checks that sink areas are supplied with soap and paper towels]:[13. Skin is intact without open wounds or rashes]],"NO"))</f>
        <v/>
      </c>
    </row>
  </sheetData>
  <sheetProtection sheet="1" objects="1" scenarios="1"/>
  <mergeCells count="5">
    <mergeCell ref="A1:G1"/>
    <mergeCell ref="B2:G2"/>
    <mergeCell ref="H2:O2"/>
    <mergeCell ref="P2:Q2"/>
    <mergeCell ref="R2:T2"/>
  </mergeCells>
  <dataValidations count="3">
    <dataValidation type="list" allowBlank="1" showInputMessage="1" showErrorMessage="1" sqref="H4:T250" xr:uid="{B8CFA60A-CE49-440B-966D-4EA788B3A5FD}">
      <formula1>"YES,NO"</formula1>
    </dataValidation>
    <dataValidation type="list" allowBlank="1" showInputMessage="1" showErrorMessage="1" sqref="G4:G250" xr:uid="{08D8B1DD-DA78-4C15-BDFE-CE9770B66F04}">
      <formula1>"Orientation,Annual,Other"</formula1>
    </dataValidation>
    <dataValidation type="list" allowBlank="1" showInputMessage="1" showErrorMessage="1" sqref="F4:F250" xr:uid="{80E2626E-5BD2-4889-98AE-F384253A2F6B}">
      <formula1>"7a - 11a,11a - 3p,3p - 7p,7p - 11p,11p - 3a,3a - 7a"</formula1>
    </dataValidation>
  </dataValidations>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32168-AF07-404A-9FA0-00E3604FE187}">
  <dimension ref="A1:U250"/>
  <sheetViews>
    <sheetView workbookViewId="0">
      <pane xSplit="7" ySplit="3" topLeftCell="H4" activePane="bottomRight" state="frozen"/>
      <selection sqref="A1:G1"/>
      <selection pane="topRight" sqref="A1:G1"/>
      <selection pane="bottomLeft" sqref="A1:G1"/>
      <selection pane="bottomRight" activeCell="B2" sqref="B2:G2"/>
    </sheetView>
  </sheetViews>
  <sheetFormatPr defaultRowHeight="15"/>
  <cols>
    <col min="1" max="1" width="1.7109375" style="14" customWidth="1"/>
    <col min="2" max="2" width="22.28515625" customWidth="1"/>
    <col min="3" max="3" width="9.7109375" customWidth="1"/>
    <col min="4" max="4" width="11.7109375" customWidth="1"/>
    <col min="5" max="7" width="16.7109375" customWidth="1"/>
    <col min="8" max="8" width="17.7109375" customWidth="1"/>
    <col min="9" max="9" width="16.28515625" customWidth="1"/>
    <col min="10" max="10" width="19.7109375" customWidth="1"/>
    <col min="11" max="11" width="28.85546875" customWidth="1"/>
    <col min="12" max="12" width="18" customWidth="1"/>
    <col min="13" max="13" width="18.5703125" customWidth="1"/>
    <col min="14" max="14" width="15.42578125" customWidth="1"/>
    <col min="15" max="15" width="22.140625" customWidth="1"/>
    <col min="16" max="16" width="18.42578125" customWidth="1"/>
    <col min="17" max="17" width="22.85546875" customWidth="1"/>
    <col min="18" max="18" width="15.28515625" customWidth="1"/>
    <col min="19" max="19" width="18.42578125" customWidth="1"/>
    <col min="20" max="20" width="18.85546875" customWidth="1"/>
  </cols>
  <sheetData>
    <row r="1" spans="1:21" ht="33.75">
      <c r="A1" s="83" t="str">
        <f>IF('SUMMARY Rates'!I4="","MONTH 1",'SUMMARY Rates'!I4)</f>
        <v>Month_6</v>
      </c>
      <c r="B1" s="83"/>
      <c r="C1" s="83"/>
      <c r="D1" s="83"/>
      <c r="E1" s="83"/>
      <c r="F1" s="83"/>
      <c r="G1" s="83"/>
      <c r="H1" s="13" t="s">
        <v>2765</v>
      </c>
    </row>
    <row r="2" spans="1:21" ht="15.75">
      <c r="B2" s="82" t="s">
        <v>23</v>
      </c>
      <c r="C2" s="82"/>
      <c r="D2" s="82"/>
      <c r="E2" s="82"/>
      <c r="F2" s="82"/>
      <c r="G2" s="82"/>
      <c r="H2" s="79" t="s">
        <v>7</v>
      </c>
      <c r="I2" s="79"/>
      <c r="J2" s="79"/>
      <c r="K2" s="79"/>
      <c r="L2" s="79"/>
      <c r="M2" s="79"/>
      <c r="N2" s="79"/>
      <c r="O2" s="79"/>
      <c r="P2" s="80" t="s">
        <v>16</v>
      </c>
      <c r="Q2" s="80"/>
      <c r="R2" s="81" t="s">
        <v>18</v>
      </c>
      <c r="S2" s="81"/>
      <c r="T2" s="81"/>
      <c r="U2" s="16"/>
    </row>
    <row r="3" spans="1:21" s="10" customFormat="1" ht="75">
      <c r="A3" s="15"/>
      <c r="B3" s="11" t="s">
        <v>4</v>
      </c>
      <c r="C3" s="11" t="s">
        <v>5</v>
      </c>
      <c r="D3" s="11" t="s">
        <v>2734</v>
      </c>
      <c r="E3" s="11" t="s">
        <v>2743</v>
      </c>
      <c r="F3" s="11" t="s">
        <v>2752</v>
      </c>
      <c r="G3" s="11" t="s">
        <v>6</v>
      </c>
      <c r="H3" s="11" t="s">
        <v>8</v>
      </c>
      <c r="I3" s="11" t="s">
        <v>10</v>
      </c>
      <c r="J3" s="11" t="s">
        <v>9</v>
      </c>
      <c r="K3" s="11" t="s">
        <v>11</v>
      </c>
      <c r="L3" s="11" t="s">
        <v>12</v>
      </c>
      <c r="M3" s="11" t="s">
        <v>13</v>
      </c>
      <c r="N3" s="11" t="s">
        <v>14</v>
      </c>
      <c r="O3" s="11" t="s">
        <v>15</v>
      </c>
      <c r="P3" s="11" t="s">
        <v>17</v>
      </c>
      <c r="Q3" s="11" t="s">
        <v>22</v>
      </c>
      <c r="R3" s="11" t="s">
        <v>21</v>
      </c>
      <c r="S3" s="11" t="s">
        <v>20</v>
      </c>
      <c r="T3" s="11" t="s">
        <v>19</v>
      </c>
      <c r="U3" s="11" t="s">
        <v>47</v>
      </c>
    </row>
    <row r="4" spans="1:21">
      <c r="B4" s="17"/>
      <c r="C4" s="17"/>
      <c r="D4" s="17"/>
      <c r="E4" s="18"/>
      <c r="F4" s="44"/>
      <c r="G4" s="17"/>
      <c r="H4" s="17"/>
      <c r="I4" s="17"/>
      <c r="J4" s="17"/>
      <c r="K4" s="17"/>
      <c r="L4" s="17"/>
      <c r="M4" s="17"/>
      <c r="N4" s="17"/>
      <c r="O4" s="17"/>
      <c r="P4" s="17"/>
      <c r="Q4" s="17"/>
      <c r="R4" s="17"/>
      <c r="S4" s="17"/>
      <c r="T4" s="17"/>
      <c r="U4" t="str">
        <f>IF(COUNTA(Table28[[#This Row],[Employee Name]:[13. Skin is intact without open wounds or rashes]])=0,"",COUNTIF(Table28[[#This Row],[1. Checks that sink areas are supplied with soap and paper towels]:[13. Skin is intact without open wounds or rashes]],"NO"))</f>
        <v/>
      </c>
    </row>
    <row r="5" spans="1:21">
      <c r="B5" s="17"/>
      <c r="C5" s="17"/>
      <c r="D5" s="17"/>
      <c r="E5" s="18"/>
      <c r="F5" s="44"/>
      <c r="G5" s="17"/>
      <c r="H5" s="17"/>
      <c r="I5" s="17"/>
      <c r="J5" s="17"/>
      <c r="K5" s="17"/>
      <c r="L5" s="17"/>
      <c r="M5" s="17"/>
      <c r="N5" s="17"/>
      <c r="O5" s="17"/>
      <c r="P5" s="17"/>
      <c r="Q5" s="17"/>
      <c r="R5" s="17"/>
      <c r="S5" s="17"/>
      <c r="T5" s="17"/>
      <c r="U5" t="str">
        <f>IF(COUNTA(Table28[[#This Row],[Employee Name]:[13. Skin is intact without open wounds or rashes]])=0,"",COUNTIF(Table28[[#This Row],[1. Checks that sink areas are supplied with soap and paper towels]:[13. Skin is intact without open wounds or rashes]],"NO"))</f>
        <v/>
      </c>
    </row>
    <row r="6" spans="1:21">
      <c r="B6" s="17"/>
      <c r="C6" s="17"/>
      <c r="D6" s="17"/>
      <c r="E6" s="18"/>
      <c r="F6" s="44"/>
      <c r="G6" s="17"/>
      <c r="H6" s="17"/>
      <c r="I6" s="17"/>
      <c r="J6" s="17"/>
      <c r="K6" s="17"/>
      <c r="L6" s="17"/>
      <c r="M6" s="17"/>
      <c r="N6" s="17"/>
      <c r="O6" s="17"/>
      <c r="P6" s="17"/>
      <c r="Q6" s="17"/>
      <c r="R6" s="17"/>
      <c r="S6" s="17"/>
      <c r="T6" s="17"/>
      <c r="U6" t="str">
        <f>IF(COUNTA(Table28[[#This Row],[Employee Name]:[13. Skin is intact without open wounds or rashes]])=0,"",COUNTIF(Table28[[#This Row],[1. Checks that sink areas are supplied with soap and paper towels]:[13. Skin is intact without open wounds or rashes]],"NO"))</f>
        <v/>
      </c>
    </row>
    <row r="7" spans="1:21">
      <c r="B7" s="17"/>
      <c r="C7" s="17"/>
      <c r="D7" s="17"/>
      <c r="E7" s="18"/>
      <c r="F7" s="44"/>
      <c r="G7" s="17"/>
      <c r="H7" s="17"/>
      <c r="I7" s="17"/>
      <c r="J7" s="17"/>
      <c r="K7" s="17"/>
      <c r="L7" s="17"/>
      <c r="M7" s="17"/>
      <c r="N7" s="17"/>
      <c r="O7" s="17"/>
      <c r="P7" s="17"/>
      <c r="Q7" s="17"/>
      <c r="R7" s="17"/>
      <c r="S7" s="17"/>
      <c r="T7" s="17"/>
      <c r="U7" t="str">
        <f>IF(COUNTA(Table28[[#This Row],[Employee Name]:[13. Skin is intact without open wounds or rashes]])=0,"",COUNTIF(Table28[[#This Row],[1. Checks that sink areas are supplied with soap and paper towels]:[13. Skin is intact without open wounds or rashes]],"NO"))</f>
        <v/>
      </c>
    </row>
    <row r="8" spans="1:21">
      <c r="B8" s="17"/>
      <c r="C8" s="17"/>
      <c r="D8" s="17"/>
      <c r="E8" s="18"/>
      <c r="F8" s="44"/>
      <c r="G8" s="17"/>
      <c r="H8" s="17"/>
      <c r="I8" s="17"/>
      <c r="J8" s="17"/>
      <c r="K8" s="17"/>
      <c r="L8" s="17"/>
      <c r="M8" s="17"/>
      <c r="N8" s="17"/>
      <c r="O8" s="17"/>
      <c r="P8" s="17"/>
      <c r="Q8" s="17"/>
      <c r="R8" s="17"/>
      <c r="S8" s="17"/>
      <c r="T8" s="17"/>
      <c r="U8" t="str">
        <f>IF(COUNTA(Table28[[#This Row],[Employee Name]:[13. Skin is intact without open wounds or rashes]])=0,"",COUNTIF(Table28[[#This Row],[1. Checks that sink areas are supplied with soap and paper towels]:[13. Skin is intact without open wounds or rashes]],"NO"))</f>
        <v/>
      </c>
    </row>
    <row r="9" spans="1:21">
      <c r="B9" s="17"/>
      <c r="C9" s="17"/>
      <c r="D9" s="17"/>
      <c r="E9" s="18"/>
      <c r="F9" s="44"/>
      <c r="G9" s="17"/>
      <c r="H9" s="17"/>
      <c r="I9" s="17"/>
      <c r="J9" s="17"/>
      <c r="K9" s="17"/>
      <c r="L9" s="17"/>
      <c r="M9" s="17"/>
      <c r="N9" s="17"/>
      <c r="O9" s="17"/>
      <c r="P9" s="17"/>
      <c r="Q9" s="17"/>
      <c r="R9" s="17"/>
      <c r="S9" s="17"/>
      <c r="T9" s="17"/>
      <c r="U9" t="str">
        <f>IF(COUNTA(Table28[[#This Row],[Employee Name]:[13. Skin is intact without open wounds or rashes]])=0,"",COUNTIF(Table28[[#This Row],[1. Checks that sink areas are supplied with soap and paper towels]:[13. Skin is intact without open wounds or rashes]],"NO"))</f>
        <v/>
      </c>
    </row>
    <row r="10" spans="1:21">
      <c r="B10" s="17"/>
      <c r="C10" s="17"/>
      <c r="D10" s="17"/>
      <c r="E10" s="18"/>
      <c r="F10" s="44"/>
      <c r="G10" s="17"/>
      <c r="H10" s="17"/>
      <c r="I10" s="17"/>
      <c r="J10" s="17"/>
      <c r="K10" s="17"/>
      <c r="L10" s="17"/>
      <c r="M10" s="17"/>
      <c r="N10" s="17"/>
      <c r="O10" s="17"/>
      <c r="P10" s="17"/>
      <c r="Q10" s="17"/>
      <c r="R10" s="17"/>
      <c r="S10" s="17"/>
      <c r="T10" s="17"/>
      <c r="U10" t="str">
        <f>IF(COUNTA(Table28[[#This Row],[Employee Name]:[13. Skin is intact without open wounds or rashes]])=0,"",COUNTIF(Table28[[#This Row],[1. Checks that sink areas are supplied with soap and paper towels]:[13. Skin is intact without open wounds or rashes]],"NO"))</f>
        <v/>
      </c>
    </row>
    <row r="11" spans="1:21">
      <c r="B11" s="17"/>
      <c r="C11" s="17"/>
      <c r="D11" s="17"/>
      <c r="E11" s="18"/>
      <c r="F11" s="44"/>
      <c r="G11" s="17"/>
      <c r="H11" s="17"/>
      <c r="I11" s="17"/>
      <c r="J11" s="17"/>
      <c r="K11" s="17"/>
      <c r="L11" s="17"/>
      <c r="M11" s="17"/>
      <c r="N11" s="17"/>
      <c r="O11" s="17"/>
      <c r="P11" s="17"/>
      <c r="Q11" s="17"/>
      <c r="R11" s="17"/>
      <c r="S11" s="17"/>
      <c r="T11" s="17"/>
      <c r="U11" t="str">
        <f>IF(COUNTA(Table28[[#This Row],[Employee Name]:[13. Skin is intact without open wounds or rashes]])=0,"",COUNTIF(Table28[[#This Row],[1. Checks that sink areas are supplied with soap and paper towels]:[13. Skin is intact without open wounds or rashes]],"NO"))</f>
        <v/>
      </c>
    </row>
    <row r="12" spans="1:21">
      <c r="B12" s="17"/>
      <c r="C12" s="17"/>
      <c r="D12" s="17"/>
      <c r="E12" s="18"/>
      <c r="F12" s="44"/>
      <c r="G12" s="17"/>
      <c r="H12" s="17"/>
      <c r="I12" s="17"/>
      <c r="J12" s="17"/>
      <c r="K12" s="17"/>
      <c r="L12" s="17"/>
      <c r="M12" s="17"/>
      <c r="N12" s="17"/>
      <c r="O12" s="17"/>
      <c r="P12" s="17"/>
      <c r="Q12" s="17"/>
      <c r="R12" s="17"/>
      <c r="S12" s="17"/>
      <c r="T12" s="17"/>
      <c r="U12" t="str">
        <f>IF(COUNTA(Table28[[#This Row],[Employee Name]:[13. Skin is intact without open wounds or rashes]])=0,"",COUNTIF(Table28[[#This Row],[1. Checks that sink areas are supplied with soap and paper towels]:[13. Skin is intact without open wounds or rashes]],"NO"))</f>
        <v/>
      </c>
    </row>
    <row r="13" spans="1:21">
      <c r="B13" s="17"/>
      <c r="C13" s="17"/>
      <c r="D13" s="17"/>
      <c r="E13" s="18"/>
      <c r="F13" s="44"/>
      <c r="G13" s="17"/>
      <c r="H13" s="17"/>
      <c r="I13" s="17"/>
      <c r="J13" s="17"/>
      <c r="K13" s="17"/>
      <c r="L13" s="17"/>
      <c r="M13" s="17"/>
      <c r="N13" s="17"/>
      <c r="O13" s="17"/>
      <c r="P13" s="17"/>
      <c r="Q13" s="17"/>
      <c r="R13" s="17"/>
      <c r="S13" s="17"/>
      <c r="T13" s="17"/>
      <c r="U13" t="str">
        <f>IF(COUNTA(Table28[[#This Row],[Employee Name]:[13. Skin is intact without open wounds or rashes]])=0,"",COUNTIF(Table28[[#This Row],[1. Checks that sink areas are supplied with soap and paper towels]:[13. Skin is intact without open wounds or rashes]],"NO"))</f>
        <v/>
      </c>
    </row>
    <row r="14" spans="1:21">
      <c r="B14" s="17"/>
      <c r="C14" s="17"/>
      <c r="D14" s="17"/>
      <c r="E14" s="18"/>
      <c r="F14" s="44"/>
      <c r="G14" s="17"/>
      <c r="H14" s="17"/>
      <c r="I14" s="17"/>
      <c r="J14" s="17"/>
      <c r="K14" s="17"/>
      <c r="L14" s="17"/>
      <c r="M14" s="17"/>
      <c r="N14" s="17"/>
      <c r="O14" s="17"/>
      <c r="P14" s="17"/>
      <c r="Q14" s="17"/>
      <c r="R14" s="17"/>
      <c r="S14" s="17"/>
      <c r="T14" s="17"/>
      <c r="U14" t="str">
        <f>IF(COUNTA(Table28[[#This Row],[Employee Name]:[13. Skin is intact without open wounds or rashes]])=0,"",COUNTIF(Table28[[#This Row],[1. Checks that sink areas are supplied with soap and paper towels]:[13. Skin is intact without open wounds or rashes]],"NO"))</f>
        <v/>
      </c>
    </row>
    <row r="15" spans="1:21">
      <c r="B15" s="17"/>
      <c r="C15" s="17"/>
      <c r="D15" s="17"/>
      <c r="E15" s="18"/>
      <c r="F15" s="44"/>
      <c r="G15" s="17"/>
      <c r="H15" s="17"/>
      <c r="I15" s="17"/>
      <c r="J15" s="17"/>
      <c r="K15" s="17"/>
      <c r="L15" s="17"/>
      <c r="M15" s="17"/>
      <c r="N15" s="17"/>
      <c r="O15" s="17"/>
      <c r="P15" s="17"/>
      <c r="Q15" s="17"/>
      <c r="R15" s="17"/>
      <c r="S15" s="17"/>
      <c r="T15" s="17"/>
      <c r="U15" t="str">
        <f>IF(COUNTA(Table28[[#This Row],[Employee Name]:[13. Skin is intact without open wounds or rashes]])=0,"",COUNTIF(Table28[[#This Row],[1. Checks that sink areas are supplied with soap and paper towels]:[13. Skin is intact without open wounds or rashes]],"NO"))</f>
        <v/>
      </c>
    </row>
    <row r="16" spans="1:21">
      <c r="B16" s="17"/>
      <c r="C16" s="17"/>
      <c r="D16" s="17"/>
      <c r="E16" s="18"/>
      <c r="F16" s="44"/>
      <c r="G16" s="17"/>
      <c r="H16" s="17"/>
      <c r="I16" s="17"/>
      <c r="J16" s="17"/>
      <c r="K16" s="17"/>
      <c r="L16" s="17"/>
      <c r="M16" s="17"/>
      <c r="N16" s="17"/>
      <c r="O16" s="17"/>
      <c r="P16" s="17"/>
      <c r="Q16" s="17"/>
      <c r="R16" s="17"/>
      <c r="S16" s="17"/>
      <c r="T16" s="17"/>
      <c r="U16" t="str">
        <f>IF(COUNTA(Table28[[#This Row],[Employee Name]:[13. Skin is intact without open wounds or rashes]])=0,"",COUNTIF(Table28[[#This Row],[1. Checks that sink areas are supplied with soap and paper towels]:[13. Skin is intact without open wounds or rashes]],"NO"))</f>
        <v/>
      </c>
    </row>
    <row r="17" spans="2:21">
      <c r="B17" s="17"/>
      <c r="C17" s="17"/>
      <c r="D17" s="17"/>
      <c r="E17" s="18"/>
      <c r="F17" s="44"/>
      <c r="G17" s="17"/>
      <c r="H17" s="17"/>
      <c r="I17" s="17"/>
      <c r="J17" s="17"/>
      <c r="K17" s="17"/>
      <c r="L17" s="17"/>
      <c r="M17" s="17"/>
      <c r="N17" s="17"/>
      <c r="O17" s="17"/>
      <c r="P17" s="17"/>
      <c r="Q17" s="17"/>
      <c r="R17" s="17"/>
      <c r="S17" s="17"/>
      <c r="T17" s="17"/>
      <c r="U17" t="str">
        <f>IF(COUNTA(Table28[[#This Row],[Employee Name]:[13. Skin is intact without open wounds or rashes]])=0,"",COUNTIF(Table28[[#This Row],[1. Checks that sink areas are supplied with soap and paper towels]:[13. Skin is intact without open wounds or rashes]],"NO"))</f>
        <v/>
      </c>
    </row>
    <row r="18" spans="2:21">
      <c r="B18" s="17"/>
      <c r="C18" s="17"/>
      <c r="D18" s="17"/>
      <c r="E18" s="18"/>
      <c r="F18" s="44"/>
      <c r="G18" s="17"/>
      <c r="H18" s="17"/>
      <c r="I18" s="17"/>
      <c r="J18" s="17"/>
      <c r="K18" s="17"/>
      <c r="L18" s="17"/>
      <c r="M18" s="17"/>
      <c r="N18" s="17"/>
      <c r="O18" s="17"/>
      <c r="P18" s="17"/>
      <c r="Q18" s="17"/>
      <c r="R18" s="17"/>
      <c r="S18" s="17"/>
      <c r="T18" s="17"/>
      <c r="U18" t="str">
        <f>IF(COUNTA(Table28[[#This Row],[Employee Name]:[13. Skin is intact without open wounds or rashes]])=0,"",COUNTIF(Table28[[#This Row],[1. Checks that sink areas are supplied with soap and paper towels]:[13. Skin is intact without open wounds or rashes]],"NO"))</f>
        <v/>
      </c>
    </row>
    <row r="19" spans="2:21">
      <c r="B19" s="17"/>
      <c r="C19" s="17"/>
      <c r="D19" s="17"/>
      <c r="E19" s="18"/>
      <c r="F19" s="44"/>
      <c r="G19" s="17"/>
      <c r="H19" s="17"/>
      <c r="I19" s="17"/>
      <c r="J19" s="17"/>
      <c r="K19" s="17"/>
      <c r="L19" s="17"/>
      <c r="M19" s="17"/>
      <c r="N19" s="17"/>
      <c r="O19" s="17"/>
      <c r="P19" s="17"/>
      <c r="Q19" s="17"/>
      <c r="R19" s="17"/>
      <c r="S19" s="17"/>
      <c r="T19" s="17"/>
      <c r="U19" t="str">
        <f>IF(COUNTA(Table28[[#This Row],[Employee Name]:[13. Skin is intact without open wounds or rashes]])=0,"",COUNTIF(Table28[[#This Row],[1. Checks that sink areas are supplied with soap and paper towels]:[13. Skin is intact without open wounds or rashes]],"NO"))</f>
        <v/>
      </c>
    </row>
    <row r="20" spans="2:21">
      <c r="B20" s="17"/>
      <c r="C20" s="17"/>
      <c r="D20" s="17"/>
      <c r="E20" s="18"/>
      <c r="F20" s="44"/>
      <c r="G20" s="17"/>
      <c r="H20" s="17"/>
      <c r="I20" s="17"/>
      <c r="J20" s="17"/>
      <c r="K20" s="17"/>
      <c r="L20" s="17"/>
      <c r="M20" s="17"/>
      <c r="N20" s="17"/>
      <c r="O20" s="17"/>
      <c r="P20" s="17"/>
      <c r="Q20" s="17"/>
      <c r="R20" s="17"/>
      <c r="S20" s="17"/>
      <c r="T20" s="17"/>
      <c r="U20" t="str">
        <f>IF(COUNTA(Table28[[#This Row],[Employee Name]:[13. Skin is intact without open wounds or rashes]])=0,"",COUNTIF(Table28[[#This Row],[1. Checks that sink areas are supplied with soap and paper towels]:[13. Skin is intact without open wounds or rashes]],"NO"))</f>
        <v/>
      </c>
    </row>
    <row r="21" spans="2:21">
      <c r="B21" s="17"/>
      <c r="C21" s="17"/>
      <c r="D21" s="17"/>
      <c r="E21" s="18"/>
      <c r="F21" s="44"/>
      <c r="G21" s="17"/>
      <c r="H21" s="17"/>
      <c r="I21" s="17"/>
      <c r="J21" s="17"/>
      <c r="K21" s="17"/>
      <c r="L21" s="17"/>
      <c r="M21" s="17"/>
      <c r="N21" s="17"/>
      <c r="O21" s="17"/>
      <c r="P21" s="17"/>
      <c r="Q21" s="17"/>
      <c r="R21" s="17"/>
      <c r="S21" s="17"/>
      <c r="T21" s="17"/>
      <c r="U21" t="str">
        <f>IF(COUNTA(Table28[[#This Row],[Employee Name]:[13. Skin is intact without open wounds or rashes]])=0,"",COUNTIF(Table28[[#This Row],[1. Checks that sink areas are supplied with soap and paper towels]:[13. Skin is intact without open wounds or rashes]],"NO"))</f>
        <v/>
      </c>
    </row>
    <row r="22" spans="2:21">
      <c r="B22" s="17"/>
      <c r="C22" s="17"/>
      <c r="D22" s="17"/>
      <c r="E22" s="18"/>
      <c r="F22" s="44"/>
      <c r="G22" s="17"/>
      <c r="H22" s="17"/>
      <c r="I22" s="17"/>
      <c r="J22" s="17"/>
      <c r="K22" s="17"/>
      <c r="L22" s="17"/>
      <c r="M22" s="17"/>
      <c r="N22" s="17"/>
      <c r="O22" s="17"/>
      <c r="P22" s="17"/>
      <c r="Q22" s="17"/>
      <c r="R22" s="17"/>
      <c r="S22" s="17"/>
      <c r="T22" s="17"/>
      <c r="U22" t="str">
        <f>IF(COUNTA(Table28[[#This Row],[Employee Name]:[13. Skin is intact without open wounds or rashes]])=0,"",COUNTIF(Table28[[#This Row],[1. Checks that sink areas are supplied with soap and paper towels]:[13. Skin is intact without open wounds or rashes]],"NO"))</f>
        <v/>
      </c>
    </row>
    <row r="23" spans="2:21">
      <c r="B23" s="17"/>
      <c r="C23" s="17"/>
      <c r="D23" s="17"/>
      <c r="E23" s="18"/>
      <c r="F23" s="44"/>
      <c r="G23" s="17"/>
      <c r="H23" s="17"/>
      <c r="I23" s="17"/>
      <c r="J23" s="17"/>
      <c r="K23" s="17"/>
      <c r="L23" s="17"/>
      <c r="M23" s="17"/>
      <c r="N23" s="17"/>
      <c r="O23" s="17"/>
      <c r="P23" s="17"/>
      <c r="Q23" s="17"/>
      <c r="R23" s="17"/>
      <c r="S23" s="17"/>
      <c r="T23" s="17"/>
      <c r="U23" t="str">
        <f>IF(COUNTA(Table28[[#This Row],[Employee Name]:[13. Skin is intact without open wounds or rashes]])=0,"",COUNTIF(Table28[[#This Row],[1. Checks that sink areas are supplied with soap and paper towels]:[13. Skin is intact without open wounds or rashes]],"NO"))</f>
        <v/>
      </c>
    </row>
    <row r="24" spans="2:21">
      <c r="B24" s="17"/>
      <c r="C24" s="17"/>
      <c r="D24" s="17"/>
      <c r="E24" s="18"/>
      <c r="F24" s="44"/>
      <c r="G24" s="17"/>
      <c r="H24" s="17"/>
      <c r="I24" s="17"/>
      <c r="J24" s="17"/>
      <c r="K24" s="17"/>
      <c r="L24" s="17"/>
      <c r="M24" s="17"/>
      <c r="N24" s="17"/>
      <c r="O24" s="17"/>
      <c r="P24" s="17"/>
      <c r="Q24" s="17"/>
      <c r="R24" s="17"/>
      <c r="S24" s="17"/>
      <c r="T24" s="17"/>
      <c r="U24" t="str">
        <f>IF(COUNTA(Table28[[#This Row],[Employee Name]:[13. Skin is intact without open wounds or rashes]])=0,"",COUNTIF(Table28[[#This Row],[1. Checks that sink areas are supplied with soap and paper towels]:[13. Skin is intact without open wounds or rashes]],"NO"))</f>
        <v/>
      </c>
    </row>
    <row r="25" spans="2:21">
      <c r="B25" s="17"/>
      <c r="C25" s="17"/>
      <c r="D25" s="17"/>
      <c r="E25" s="18"/>
      <c r="F25" s="44"/>
      <c r="G25" s="17"/>
      <c r="H25" s="17"/>
      <c r="I25" s="17"/>
      <c r="J25" s="17"/>
      <c r="K25" s="17"/>
      <c r="L25" s="17"/>
      <c r="M25" s="17"/>
      <c r="N25" s="17"/>
      <c r="O25" s="17"/>
      <c r="P25" s="17"/>
      <c r="Q25" s="17"/>
      <c r="R25" s="17"/>
      <c r="S25" s="17"/>
      <c r="T25" s="17"/>
      <c r="U25" t="str">
        <f>IF(COUNTA(Table28[[#This Row],[Employee Name]:[13. Skin is intact without open wounds or rashes]])=0,"",COUNTIF(Table28[[#This Row],[1. Checks that sink areas are supplied with soap and paper towels]:[13. Skin is intact without open wounds or rashes]],"NO"))</f>
        <v/>
      </c>
    </row>
    <row r="26" spans="2:21">
      <c r="B26" s="17"/>
      <c r="C26" s="17"/>
      <c r="D26" s="17"/>
      <c r="E26" s="18"/>
      <c r="F26" s="44"/>
      <c r="G26" s="17"/>
      <c r="H26" s="17"/>
      <c r="I26" s="17"/>
      <c r="J26" s="17"/>
      <c r="K26" s="17"/>
      <c r="L26" s="17"/>
      <c r="M26" s="17"/>
      <c r="N26" s="17"/>
      <c r="O26" s="17"/>
      <c r="P26" s="17"/>
      <c r="Q26" s="17"/>
      <c r="R26" s="17"/>
      <c r="S26" s="17"/>
      <c r="T26" s="17"/>
      <c r="U26" t="str">
        <f>IF(COUNTA(Table28[[#This Row],[Employee Name]:[13. Skin is intact without open wounds or rashes]])=0,"",COUNTIF(Table28[[#This Row],[1. Checks that sink areas are supplied with soap and paper towels]:[13. Skin is intact without open wounds or rashes]],"NO"))</f>
        <v/>
      </c>
    </row>
    <row r="27" spans="2:21">
      <c r="B27" s="17"/>
      <c r="C27" s="17"/>
      <c r="D27" s="17"/>
      <c r="E27" s="18"/>
      <c r="F27" s="44"/>
      <c r="G27" s="17"/>
      <c r="H27" s="17"/>
      <c r="I27" s="17"/>
      <c r="J27" s="17"/>
      <c r="K27" s="17"/>
      <c r="L27" s="17"/>
      <c r="M27" s="17"/>
      <c r="N27" s="17"/>
      <c r="O27" s="17"/>
      <c r="P27" s="17"/>
      <c r="Q27" s="17"/>
      <c r="R27" s="17"/>
      <c r="S27" s="17"/>
      <c r="T27" s="17"/>
      <c r="U27" t="str">
        <f>IF(COUNTA(Table28[[#This Row],[Employee Name]:[13. Skin is intact without open wounds or rashes]])=0,"",COUNTIF(Table28[[#This Row],[1. Checks that sink areas are supplied with soap and paper towels]:[13. Skin is intact without open wounds or rashes]],"NO"))</f>
        <v/>
      </c>
    </row>
    <row r="28" spans="2:21">
      <c r="B28" s="17"/>
      <c r="C28" s="17"/>
      <c r="D28" s="17"/>
      <c r="E28" s="18"/>
      <c r="F28" s="44"/>
      <c r="G28" s="17"/>
      <c r="H28" s="17"/>
      <c r="I28" s="17"/>
      <c r="J28" s="17"/>
      <c r="K28" s="17"/>
      <c r="L28" s="17"/>
      <c r="M28" s="17"/>
      <c r="N28" s="17"/>
      <c r="O28" s="17"/>
      <c r="P28" s="17"/>
      <c r="Q28" s="17"/>
      <c r="R28" s="17"/>
      <c r="S28" s="17"/>
      <c r="T28" s="17"/>
      <c r="U28" t="str">
        <f>IF(COUNTA(Table28[[#This Row],[Employee Name]:[13. Skin is intact without open wounds or rashes]])=0,"",COUNTIF(Table28[[#This Row],[1. Checks that sink areas are supplied with soap and paper towels]:[13. Skin is intact without open wounds or rashes]],"NO"))</f>
        <v/>
      </c>
    </row>
    <row r="29" spans="2:21">
      <c r="B29" s="17"/>
      <c r="C29" s="17"/>
      <c r="D29" s="17"/>
      <c r="E29" s="18"/>
      <c r="F29" s="44"/>
      <c r="G29" s="17"/>
      <c r="H29" s="17"/>
      <c r="I29" s="17"/>
      <c r="J29" s="17"/>
      <c r="K29" s="17"/>
      <c r="L29" s="17"/>
      <c r="M29" s="17"/>
      <c r="N29" s="17"/>
      <c r="O29" s="17"/>
      <c r="P29" s="17"/>
      <c r="Q29" s="17"/>
      <c r="R29" s="17"/>
      <c r="S29" s="17"/>
      <c r="T29" s="17"/>
      <c r="U29" t="str">
        <f>IF(COUNTA(Table28[[#This Row],[Employee Name]:[13. Skin is intact without open wounds or rashes]])=0,"",COUNTIF(Table28[[#This Row],[1. Checks that sink areas are supplied with soap and paper towels]:[13. Skin is intact without open wounds or rashes]],"NO"))</f>
        <v/>
      </c>
    </row>
    <row r="30" spans="2:21">
      <c r="B30" s="17"/>
      <c r="C30" s="17"/>
      <c r="D30" s="17"/>
      <c r="E30" s="18"/>
      <c r="F30" s="44"/>
      <c r="G30" s="17"/>
      <c r="H30" s="17"/>
      <c r="I30" s="17"/>
      <c r="J30" s="17"/>
      <c r="K30" s="17"/>
      <c r="L30" s="17"/>
      <c r="M30" s="17"/>
      <c r="N30" s="17"/>
      <c r="O30" s="17"/>
      <c r="P30" s="17"/>
      <c r="Q30" s="17"/>
      <c r="R30" s="17"/>
      <c r="S30" s="17"/>
      <c r="T30" s="17"/>
      <c r="U30" t="str">
        <f>IF(COUNTA(Table28[[#This Row],[Employee Name]:[13. Skin is intact without open wounds or rashes]])=0,"",COUNTIF(Table28[[#This Row],[1. Checks that sink areas are supplied with soap and paper towels]:[13. Skin is intact without open wounds or rashes]],"NO"))</f>
        <v/>
      </c>
    </row>
    <row r="31" spans="2:21">
      <c r="B31" s="17"/>
      <c r="C31" s="17"/>
      <c r="D31" s="17"/>
      <c r="E31" s="18"/>
      <c r="F31" s="44"/>
      <c r="G31" s="17"/>
      <c r="H31" s="17"/>
      <c r="I31" s="17"/>
      <c r="J31" s="17"/>
      <c r="K31" s="17"/>
      <c r="L31" s="17"/>
      <c r="M31" s="17"/>
      <c r="N31" s="17"/>
      <c r="O31" s="17"/>
      <c r="P31" s="17"/>
      <c r="Q31" s="17"/>
      <c r="R31" s="17"/>
      <c r="S31" s="17"/>
      <c r="T31" s="17"/>
      <c r="U31" t="str">
        <f>IF(COUNTA(Table28[[#This Row],[Employee Name]:[13. Skin is intact without open wounds or rashes]])=0,"",COUNTIF(Table28[[#This Row],[1. Checks that sink areas are supplied with soap and paper towels]:[13. Skin is intact without open wounds or rashes]],"NO"))</f>
        <v/>
      </c>
    </row>
    <row r="32" spans="2:21">
      <c r="B32" s="17"/>
      <c r="C32" s="17"/>
      <c r="D32" s="17"/>
      <c r="E32" s="18"/>
      <c r="F32" s="44"/>
      <c r="G32" s="17"/>
      <c r="H32" s="17"/>
      <c r="I32" s="17"/>
      <c r="J32" s="17"/>
      <c r="K32" s="17"/>
      <c r="L32" s="17"/>
      <c r="M32" s="17"/>
      <c r="N32" s="17"/>
      <c r="O32" s="17"/>
      <c r="P32" s="17"/>
      <c r="Q32" s="17"/>
      <c r="R32" s="17"/>
      <c r="S32" s="17"/>
      <c r="T32" s="17"/>
      <c r="U32" t="str">
        <f>IF(COUNTA(Table28[[#This Row],[Employee Name]:[13. Skin is intact without open wounds or rashes]])=0,"",COUNTIF(Table28[[#This Row],[1. Checks that sink areas are supplied with soap and paper towels]:[13. Skin is intact without open wounds or rashes]],"NO"))</f>
        <v/>
      </c>
    </row>
    <row r="33" spans="2:21">
      <c r="B33" s="17"/>
      <c r="C33" s="17"/>
      <c r="D33" s="17"/>
      <c r="E33" s="18"/>
      <c r="F33" s="44"/>
      <c r="G33" s="17"/>
      <c r="H33" s="17"/>
      <c r="I33" s="17"/>
      <c r="J33" s="17"/>
      <c r="K33" s="17"/>
      <c r="L33" s="17"/>
      <c r="M33" s="17"/>
      <c r="N33" s="17"/>
      <c r="O33" s="17"/>
      <c r="P33" s="17"/>
      <c r="Q33" s="17"/>
      <c r="R33" s="17"/>
      <c r="S33" s="17"/>
      <c r="T33" s="17"/>
      <c r="U33" t="str">
        <f>IF(COUNTA(Table28[[#This Row],[Employee Name]:[13. Skin is intact without open wounds or rashes]])=0,"",COUNTIF(Table28[[#This Row],[1. Checks that sink areas are supplied with soap and paper towels]:[13. Skin is intact without open wounds or rashes]],"NO"))</f>
        <v/>
      </c>
    </row>
    <row r="34" spans="2:21">
      <c r="B34" s="17"/>
      <c r="C34" s="17"/>
      <c r="D34" s="17"/>
      <c r="E34" s="18"/>
      <c r="F34" s="44"/>
      <c r="G34" s="17"/>
      <c r="H34" s="17"/>
      <c r="I34" s="17"/>
      <c r="J34" s="17"/>
      <c r="K34" s="17"/>
      <c r="L34" s="17"/>
      <c r="M34" s="17"/>
      <c r="N34" s="17"/>
      <c r="O34" s="17"/>
      <c r="P34" s="17"/>
      <c r="Q34" s="17"/>
      <c r="R34" s="17"/>
      <c r="S34" s="17"/>
      <c r="T34" s="17"/>
      <c r="U34" t="str">
        <f>IF(COUNTA(Table28[[#This Row],[Employee Name]:[13. Skin is intact without open wounds or rashes]])=0,"",COUNTIF(Table28[[#This Row],[1. Checks that sink areas are supplied with soap and paper towels]:[13. Skin is intact without open wounds or rashes]],"NO"))</f>
        <v/>
      </c>
    </row>
    <row r="35" spans="2:21">
      <c r="B35" s="17"/>
      <c r="C35" s="17"/>
      <c r="D35" s="17"/>
      <c r="E35" s="18"/>
      <c r="F35" s="44"/>
      <c r="G35" s="17"/>
      <c r="H35" s="17"/>
      <c r="I35" s="17"/>
      <c r="J35" s="17"/>
      <c r="K35" s="17"/>
      <c r="L35" s="17"/>
      <c r="M35" s="17"/>
      <c r="N35" s="17"/>
      <c r="O35" s="17"/>
      <c r="P35" s="17"/>
      <c r="Q35" s="17"/>
      <c r="R35" s="17"/>
      <c r="S35" s="17"/>
      <c r="T35" s="17"/>
      <c r="U35" t="str">
        <f>IF(COUNTA(Table28[[#This Row],[Employee Name]:[13. Skin is intact without open wounds or rashes]])=0,"",COUNTIF(Table28[[#This Row],[1. Checks that sink areas are supplied with soap and paper towels]:[13. Skin is intact without open wounds or rashes]],"NO"))</f>
        <v/>
      </c>
    </row>
    <row r="36" spans="2:21">
      <c r="B36" s="17"/>
      <c r="C36" s="17"/>
      <c r="D36" s="17"/>
      <c r="E36" s="18"/>
      <c r="F36" s="44"/>
      <c r="G36" s="17"/>
      <c r="H36" s="17"/>
      <c r="I36" s="17"/>
      <c r="J36" s="17"/>
      <c r="K36" s="17"/>
      <c r="L36" s="17"/>
      <c r="M36" s="17"/>
      <c r="N36" s="17"/>
      <c r="O36" s="17"/>
      <c r="P36" s="17"/>
      <c r="Q36" s="17"/>
      <c r="R36" s="17"/>
      <c r="S36" s="17"/>
      <c r="T36" s="17"/>
      <c r="U36" t="str">
        <f>IF(COUNTA(Table28[[#This Row],[Employee Name]:[13. Skin is intact without open wounds or rashes]])=0,"",COUNTIF(Table28[[#This Row],[1. Checks that sink areas are supplied with soap and paper towels]:[13. Skin is intact without open wounds or rashes]],"NO"))</f>
        <v/>
      </c>
    </row>
    <row r="37" spans="2:21">
      <c r="B37" s="17"/>
      <c r="C37" s="17"/>
      <c r="D37" s="17"/>
      <c r="E37" s="18"/>
      <c r="F37" s="44"/>
      <c r="G37" s="17"/>
      <c r="H37" s="17"/>
      <c r="I37" s="17"/>
      <c r="J37" s="17"/>
      <c r="K37" s="17"/>
      <c r="L37" s="17"/>
      <c r="M37" s="17"/>
      <c r="N37" s="17"/>
      <c r="O37" s="17"/>
      <c r="P37" s="17"/>
      <c r="Q37" s="17"/>
      <c r="R37" s="17"/>
      <c r="S37" s="17"/>
      <c r="T37" s="17"/>
      <c r="U37" t="str">
        <f>IF(COUNTA(Table28[[#This Row],[Employee Name]:[13. Skin is intact without open wounds or rashes]])=0,"",COUNTIF(Table28[[#This Row],[1. Checks that sink areas are supplied with soap and paper towels]:[13. Skin is intact without open wounds or rashes]],"NO"))</f>
        <v/>
      </c>
    </row>
    <row r="38" spans="2:21">
      <c r="B38" s="17"/>
      <c r="C38" s="17"/>
      <c r="D38" s="17"/>
      <c r="E38" s="18"/>
      <c r="F38" s="44"/>
      <c r="G38" s="17"/>
      <c r="H38" s="17"/>
      <c r="I38" s="17"/>
      <c r="J38" s="17"/>
      <c r="K38" s="17"/>
      <c r="L38" s="17"/>
      <c r="M38" s="17"/>
      <c r="N38" s="17"/>
      <c r="O38" s="17"/>
      <c r="P38" s="17"/>
      <c r="Q38" s="17"/>
      <c r="R38" s="17"/>
      <c r="S38" s="17"/>
      <c r="T38" s="17"/>
      <c r="U38" t="str">
        <f>IF(COUNTA(Table28[[#This Row],[Employee Name]:[13. Skin is intact without open wounds or rashes]])=0,"",COUNTIF(Table28[[#This Row],[1. Checks that sink areas are supplied with soap and paper towels]:[13. Skin is intact without open wounds or rashes]],"NO"))</f>
        <v/>
      </c>
    </row>
    <row r="39" spans="2:21">
      <c r="B39" s="17"/>
      <c r="C39" s="17"/>
      <c r="D39" s="17"/>
      <c r="E39" s="18"/>
      <c r="F39" s="44"/>
      <c r="G39" s="17"/>
      <c r="H39" s="17"/>
      <c r="I39" s="17"/>
      <c r="J39" s="17"/>
      <c r="K39" s="17"/>
      <c r="L39" s="17"/>
      <c r="M39" s="17"/>
      <c r="N39" s="17"/>
      <c r="O39" s="17"/>
      <c r="P39" s="17"/>
      <c r="Q39" s="17"/>
      <c r="R39" s="17"/>
      <c r="S39" s="17"/>
      <c r="T39" s="17"/>
      <c r="U39" t="str">
        <f>IF(COUNTA(Table28[[#This Row],[Employee Name]:[13. Skin is intact without open wounds or rashes]])=0,"",COUNTIF(Table28[[#This Row],[1. Checks that sink areas are supplied with soap and paper towels]:[13. Skin is intact without open wounds or rashes]],"NO"))</f>
        <v/>
      </c>
    </row>
    <row r="40" spans="2:21">
      <c r="B40" s="17"/>
      <c r="C40" s="17"/>
      <c r="D40" s="17"/>
      <c r="E40" s="18"/>
      <c r="F40" s="44"/>
      <c r="G40" s="17"/>
      <c r="H40" s="17"/>
      <c r="I40" s="17"/>
      <c r="J40" s="17"/>
      <c r="K40" s="17"/>
      <c r="L40" s="17"/>
      <c r="M40" s="17"/>
      <c r="N40" s="17"/>
      <c r="O40" s="17"/>
      <c r="P40" s="17"/>
      <c r="Q40" s="17"/>
      <c r="R40" s="17"/>
      <c r="S40" s="17"/>
      <c r="T40" s="17"/>
      <c r="U40" t="str">
        <f>IF(COUNTA(Table28[[#This Row],[Employee Name]:[13. Skin is intact without open wounds or rashes]])=0,"",COUNTIF(Table28[[#This Row],[1. Checks that sink areas are supplied with soap and paper towels]:[13. Skin is intact without open wounds or rashes]],"NO"))</f>
        <v/>
      </c>
    </row>
    <row r="41" spans="2:21">
      <c r="B41" s="17"/>
      <c r="C41" s="17"/>
      <c r="D41" s="17"/>
      <c r="E41" s="18"/>
      <c r="F41" s="44"/>
      <c r="G41" s="17"/>
      <c r="H41" s="17"/>
      <c r="I41" s="17"/>
      <c r="J41" s="17"/>
      <c r="K41" s="17"/>
      <c r="L41" s="17"/>
      <c r="M41" s="17"/>
      <c r="N41" s="17"/>
      <c r="O41" s="17"/>
      <c r="P41" s="17"/>
      <c r="Q41" s="17"/>
      <c r="R41" s="17"/>
      <c r="S41" s="17"/>
      <c r="T41" s="17"/>
      <c r="U41" t="str">
        <f>IF(COUNTA(Table28[[#This Row],[Employee Name]:[13. Skin is intact without open wounds or rashes]])=0,"",COUNTIF(Table28[[#This Row],[1. Checks that sink areas are supplied with soap and paper towels]:[13. Skin is intact without open wounds or rashes]],"NO"))</f>
        <v/>
      </c>
    </row>
    <row r="42" spans="2:21">
      <c r="B42" s="17"/>
      <c r="C42" s="17"/>
      <c r="D42" s="17"/>
      <c r="E42" s="18"/>
      <c r="F42" s="44"/>
      <c r="G42" s="17"/>
      <c r="H42" s="17"/>
      <c r="I42" s="17"/>
      <c r="J42" s="17"/>
      <c r="K42" s="17"/>
      <c r="L42" s="17"/>
      <c r="M42" s="17"/>
      <c r="N42" s="17"/>
      <c r="O42" s="17"/>
      <c r="P42" s="17"/>
      <c r="Q42" s="17"/>
      <c r="R42" s="17"/>
      <c r="S42" s="17"/>
      <c r="T42" s="17"/>
      <c r="U42" t="str">
        <f>IF(COUNTA(Table28[[#This Row],[Employee Name]:[13. Skin is intact without open wounds or rashes]])=0,"",COUNTIF(Table28[[#This Row],[1. Checks that sink areas are supplied with soap and paper towels]:[13. Skin is intact without open wounds or rashes]],"NO"))</f>
        <v/>
      </c>
    </row>
    <row r="43" spans="2:21">
      <c r="B43" s="17"/>
      <c r="C43" s="17"/>
      <c r="D43" s="17"/>
      <c r="E43" s="18"/>
      <c r="F43" s="44"/>
      <c r="G43" s="17"/>
      <c r="H43" s="17"/>
      <c r="I43" s="17"/>
      <c r="J43" s="17"/>
      <c r="K43" s="17"/>
      <c r="L43" s="17"/>
      <c r="M43" s="17"/>
      <c r="N43" s="17"/>
      <c r="O43" s="17"/>
      <c r="P43" s="17"/>
      <c r="Q43" s="17"/>
      <c r="R43" s="17"/>
      <c r="S43" s="17"/>
      <c r="T43" s="17"/>
      <c r="U43" t="str">
        <f>IF(COUNTA(Table28[[#This Row],[Employee Name]:[13. Skin is intact without open wounds or rashes]])=0,"",COUNTIF(Table28[[#This Row],[1. Checks that sink areas are supplied with soap and paper towels]:[13. Skin is intact without open wounds or rashes]],"NO"))</f>
        <v/>
      </c>
    </row>
    <row r="44" spans="2:21">
      <c r="B44" s="17"/>
      <c r="C44" s="17"/>
      <c r="D44" s="17"/>
      <c r="E44" s="18"/>
      <c r="F44" s="44"/>
      <c r="G44" s="17"/>
      <c r="H44" s="17"/>
      <c r="I44" s="17"/>
      <c r="J44" s="17"/>
      <c r="K44" s="17"/>
      <c r="L44" s="17"/>
      <c r="M44" s="17"/>
      <c r="N44" s="17"/>
      <c r="O44" s="17"/>
      <c r="P44" s="17"/>
      <c r="Q44" s="17"/>
      <c r="R44" s="17"/>
      <c r="S44" s="17"/>
      <c r="T44" s="17"/>
      <c r="U44" t="str">
        <f>IF(COUNTA(Table28[[#This Row],[Employee Name]:[13. Skin is intact without open wounds or rashes]])=0,"",COUNTIF(Table28[[#This Row],[1. Checks that sink areas are supplied with soap and paper towels]:[13. Skin is intact without open wounds or rashes]],"NO"))</f>
        <v/>
      </c>
    </row>
    <row r="45" spans="2:21">
      <c r="B45" s="17"/>
      <c r="C45" s="17"/>
      <c r="D45" s="17"/>
      <c r="E45" s="18"/>
      <c r="F45" s="44"/>
      <c r="G45" s="17"/>
      <c r="H45" s="17"/>
      <c r="I45" s="17"/>
      <c r="J45" s="17"/>
      <c r="K45" s="17"/>
      <c r="L45" s="17"/>
      <c r="M45" s="17"/>
      <c r="N45" s="17"/>
      <c r="O45" s="17"/>
      <c r="P45" s="17"/>
      <c r="Q45" s="17"/>
      <c r="R45" s="17"/>
      <c r="S45" s="17"/>
      <c r="T45" s="17"/>
      <c r="U45" t="str">
        <f>IF(COUNTA(Table28[[#This Row],[Employee Name]:[13. Skin is intact without open wounds or rashes]])=0,"",COUNTIF(Table28[[#This Row],[1. Checks that sink areas are supplied with soap and paper towels]:[13. Skin is intact without open wounds or rashes]],"NO"))</f>
        <v/>
      </c>
    </row>
    <row r="46" spans="2:21">
      <c r="B46" s="17"/>
      <c r="C46" s="17"/>
      <c r="D46" s="17"/>
      <c r="E46" s="18"/>
      <c r="F46" s="44"/>
      <c r="G46" s="17"/>
      <c r="H46" s="17"/>
      <c r="I46" s="17"/>
      <c r="J46" s="17"/>
      <c r="K46" s="17"/>
      <c r="L46" s="17"/>
      <c r="M46" s="17"/>
      <c r="N46" s="17"/>
      <c r="O46" s="17"/>
      <c r="P46" s="17"/>
      <c r="Q46" s="17"/>
      <c r="R46" s="17"/>
      <c r="S46" s="17"/>
      <c r="T46" s="17"/>
      <c r="U46" t="str">
        <f>IF(COUNTA(Table28[[#This Row],[Employee Name]:[13. Skin is intact without open wounds or rashes]])=0,"",COUNTIF(Table28[[#This Row],[1. Checks that sink areas are supplied with soap and paper towels]:[13. Skin is intact without open wounds or rashes]],"NO"))</f>
        <v/>
      </c>
    </row>
    <row r="47" spans="2:21">
      <c r="B47" s="17"/>
      <c r="C47" s="17"/>
      <c r="D47" s="17"/>
      <c r="E47" s="18"/>
      <c r="F47" s="44"/>
      <c r="G47" s="17"/>
      <c r="H47" s="17"/>
      <c r="I47" s="17"/>
      <c r="J47" s="17"/>
      <c r="K47" s="17"/>
      <c r="L47" s="17"/>
      <c r="M47" s="17"/>
      <c r="N47" s="17"/>
      <c r="O47" s="17"/>
      <c r="P47" s="17"/>
      <c r="Q47" s="17"/>
      <c r="R47" s="17"/>
      <c r="S47" s="17"/>
      <c r="T47" s="17"/>
      <c r="U47" t="str">
        <f>IF(COUNTA(Table28[[#This Row],[Employee Name]:[13. Skin is intact without open wounds or rashes]])=0,"",COUNTIF(Table28[[#This Row],[1. Checks that sink areas are supplied with soap and paper towels]:[13. Skin is intact without open wounds or rashes]],"NO"))</f>
        <v/>
      </c>
    </row>
    <row r="48" spans="2:21">
      <c r="B48" s="17"/>
      <c r="C48" s="17"/>
      <c r="D48" s="17"/>
      <c r="E48" s="18"/>
      <c r="F48" s="44"/>
      <c r="G48" s="17"/>
      <c r="H48" s="17"/>
      <c r="I48" s="17"/>
      <c r="J48" s="17"/>
      <c r="K48" s="17"/>
      <c r="L48" s="17"/>
      <c r="M48" s="17"/>
      <c r="N48" s="17"/>
      <c r="O48" s="17"/>
      <c r="P48" s="17"/>
      <c r="Q48" s="17"/>
      <c r="R48" s="17"/>
      <c r="S48" s="17"/>
      <c r="T48" s="17"/>
      <c r="U48" t="str">
        <f>IF(COUNTA(Table28[[#This Row],[Employee Name]:[13. Skin is intact without open wounds or rashes]])=0,"",COUNTIF(Table28[[#This Row],[1. Checks that sink areas are supplied with soap and paper towels]:[13. Skin is intact without open wounds or rashes]],"NO"))</f>
        <v/>
      </c>
    </row>
    <row r="49" spans="2:21">
      <c r="B49" s="17"/>
      <c r="C49" s="17"/>
      <c r="D49" s="17"/>
      <c r="E49" s="18"/>
      <c r="F49" s="44"/>
      <c r="G49" s="17"/>
      <c r="H49" s="17"/>
      <c r="I49" s="17"/>
      <c r="J49" s="17"/>
      <c r="K49" s="17"/>
      <c r="L49" s="17"/>
      <c r="M49" s="17"/>
      <c r="N49" s="17"/>
      <c r="O49" s="17"/>
      <c r="P49" s="17"/>
      <c r="Q49" s="17"/>
      <c r="R49" s="17"/>
      <c r="S49" s="17"/>
      <c r="T49" s="17"/>
      <c r="U49" t="str">
        <f>IF(COUNTA(Table28[[#This Row],[Employee Name]:[13. Skin is intact without open wounds or rashes]])=0,"",COUNTIF(Table28[[#This Row],[1. Checks that sink areas are supplied with soap and paper towels]:[13. Skin is intact without open wounds or rashes]],"NO"))</f>
        <v/>
      </c>
    </row>
    <row r="50" spans="2:21">
      <c r="B50" s="17"/>
      <c r="C50" s="17"/>
      <c r="D50" s="17"/>
      <c r="E50" s="18"/>
      <c r="F50" s="44"/>
      <c r="G50" s="17"/>
      <c r="H50" s="17"/>
      <c r="I50" s="17"/>
      <c r="J50" s="17"/>
      <c r="K50" s="17"/>
      <c r="L50" s="17"/>
      <c r="M50" s="17"/>
      <c r="N50" s="17"/>
      <c r="O50" s="17"/>
      <c r="P50" s="17"/>
      <c r="Q50" s="17"/>
      <c r="R50" s="17"/>
      <c r="S50" s="17"/>
      <c r="T50" s="17"/>
      <c r="U50" t="str">
        <f>IF(COUNTA(Table28[[#This Row],[Employee Name]:[13. Skin is intact without open wounds or rashes]])=0,"",COUNTIF(Table28[[#This Row],[1. Checks that sink areas are supplied with soap and paper towels]:[13. Skin is intact without open wounds or rashes]],"NO"))</f>
        <v/>
      </c>
    </row>
    <row r="51" spans="2:21">
      <c r="B51" s="17"/>
      <c r="C51" s="17"/>
      <c r="D51" s="17"/>
      <c r="E51" s="18"/>
      <c r="F51" s="44"/>
      <c r="G51" s="17"/>
      <c r="H51" s="17"/>
      <c r="I51" s="17"/>
      <c r="J51" s="17"/>
      <c r="K51" s="17"/>
      <c r="L51" s="17"/>
      <c r="M51" s="17"/>
      <c r="N51" s="17"/>
      <c r="O51" s="17"/>
      <c r="P51" s="17"/>
      <c r="Q51" s="17"/>
      <c r="R51" s="17"/>
      <c r="S51" s="17"/>
      <c r="T51" s="17"/>
      <c r="U51" t="str">
        <f>IF(COUNTA(Table28[[#This Row],[Employee Name]:[13. Skin is intact without open wounds or rashes]])=0,"",COUNTIF(Table28[[#This Row],[1. Checks that sink areas are supplied with soap and paper towels]:[13. Skin is intact without open wounds or rashes]],"NO"))</f>
        <v/>
      </c>
    </row>
    <row r="52" spans="2:21">
      <c r="B52" s="17"/>
      <c r="C52" s="17"/>
      <c r="D52" s="17"/>
      <c r="E52" s="18"/>
      <c r="F52" s="44"/>
      <c r="G52" s="17"/>
      <c r="H52" s="17"/>
      <c r="I52" s="17"/>
      <c r="J52" s="17"/>
      <c r="K52" s="17"/>
      <c r="L52" s="17"/>
      <c r="M52" s="17"/>
      <c r="N52" s="17"/>
      <c r="O52" s="17"/>
      <c r="P52" s="17"/>
      <c r="Q52" s="17"/>
      <c r="R52" s="17"/>
      <c r="S52" s="17"/>
      <c r="T52" s="17"/>
      <c r="U52" t="str">
        <f>IF(COUNTA(Table28[[#This Row],[Employee Name]:[13. Skin is intact without open wounds or rashes]])=0,"",COUNTIF(Table28[[#This Row],[1. Checks that sink areas are supplied with soap and paper towels]:[13. Skin is intact without open wounds or rashes]],"NO"))</f>
        <v/>
      </c>
    </row>
    <row r="53" spans="2:21">
      <c r="B53" s="17"/>
      <c r="C53" s="17"/>
      <c r="D53" s="17"/>
      <c r="E53" s="18"/>
      <c r="F53" s="44"/>
      <c r="G53" s="17"/>
      <c r="H53" s="17"/>
      <c r="I53" s="17"/>
      <c r="J53" s="17"/>
      <c r="K53" s="17"/>
      <c r="L53" s="17"/>
      <c r="M53" s="17"/>
      <c r="N53" s="17"/>
      <c r="O53" s="17"/>
      <c r="P53" s="17"/>
      <c r="Q53" s="17"/>
      <c r="R53" s="17"/>
      <c r="S53" s="17"/>
      <c r="T53" s="17"/>
      <c r="U53" t="str">
        <f>IF(COUNTA(Table28[[#This Row],[Employee Name]:[13. Skin is intact without open wounds or rashes]])=0,"",COUNTIF(Table28[[#This Row],[1. Checks that sink areas are supplied with soap and paper towels]:[13. Skin is intact without open wounds or rashes]],"NO"))</f>
        <v/>
      </c>
    </row>
    <row r="54" spans="2:21">
      <c r="B54" s="17"/>
      <c r="C54" s="17"/>
      <c r="D54" s="17"/>
      <c r="E54" s="18"/>
      <c r="F54" s="44"/>
      <c r="G54" s="17"/>
      <c r="H54" s="17"/>
      <c r="I54" s="17"/>
      <c r="J54" s="17"/>
      <c r="K54" s="17"/>
      <c r="L54" s="17"/>
      <c r="M54" s="17"/>
      <c r="N54" s="17"/>
      <c r="O54" s="17"/>
      <c r="P54" s="17"/>
      <c r="Q54" s="17"/>
      <c r="R54" s="17"/>
      <c r="S54" s="17"/>
      <c r="T54" s="17"/>
      <c r="U54" t="str">
        <f>IF(COUNTA(Table28[[#This Row],[Employee Name]:[13. Skin is intact without open wounds or rashes]])=0,"",COUNTIF(Table28[[#This Row],[1. Checks that sink areas are supplied with soap and paper towels]:[13. Skin is intact without open wounds or rashes]],"NO"))</f>
        <v/>
      </c>
    </row>
    <row r="55" spans="2:21">
      <c r="B55" s="17"/>
      <c r="C55" s="17"/>
      <c r="D55" s="17"/>
      <c r="E55" s="18"/>
      <c r="F55" s="44"/>
      <c r="G55" s="17"/>
      <c r="H55" s="17"/>
      <c r="I55" s="17"/>
      <c r="J55" s="17"/>
      <c r="K55" s="17"/>
      <c r="L55" s="17"/>
      <c r="M55" s="17"/>
      <c r="N55" s="17"/>
      <c r="O55" s="17"/>
      <c r="P55" s="17"/>
      <c r="Q55" s="17"/>
      <c r="R55" s="17"/>
      <c r="S55" s="17"/>
      <c r="T55" s="17"/>
      <c r="U55" t="str">
        <f>IF(COUNTA(Table28[[#This Row],[Employee Name]:[13. Skin is intact without open wounds or rashes]])=0,"",COUNTIF(Table28[[#This Row],[1. Checks that sink areas are supplied with soap and paper towels]:[13. Skin is intact without open wounds or rashes]],"NO"))</f>
        <v/>
      </c>
    </row>
    <row r="56" spans="2:21">
      <c r="B56" s="17"/>
      <c r="C56" s="17"/>
      <c r="D56" s="17"/>
      <c r="E56" s="18"/>
      <c r="F56" s="44"/>
      <c r="G56" s="17"/>
      <c r="H56" s="17"/>
      <c r="I56" s="17"/>
      <c r="J56" s="17"/>
      <c r="K56" s="17"/>
      <c r="L56" s="17"/>
      <c r="M56" s="17"/>
      <c r="N56" s="17"/>
      <c r="O56" s="17"/>
      <c r="P56" s="17"/>
      <c r="Q56" s="17"/>
      <c r="R56" s="17"/>
      <c r="S56" s="17"/>
      <c r="T56" s="17"/>
      <c r="U56" t="str">
        <f>IF(COUNTA(Table28[[#This Row],[Employee Name]:[13. Skin is intact without open wounds or rashes]])=0,"",COUNTIF(Table28[[#This Row],[1. Checks that sink areas are supplied with soap and paper towels]:[13. Skin is intact without open wounds or rashes]],"NO"))</f>
        <v/>
      </c>
    </row>
    <row r="57" spans="2:21">
      <c r="B57" s="17"/>
      <c r="C57" s="17"/>
      <c r="D57" s="17"/>
      <c r="E57" s="18"/>
      <c r="F57" s="44"/>
      <c r="G57" s="17"/>
      <c r="H57" s="17"/>
      <c r="I57" s="17"/>
      <c r="J57" s="17"/>
      <c r="K57" s="17"/>
      <c r="L57" s="17"/>
      <c r="M57" s="17"/>
      <c r="N57" s="17"/>
      <c r="O57" s="17"/>
      <c r="P57" s="17"/>
      <c r="Q57" s="17"/>
      <c r="R57" s="17"/>
      <c r="S57" s="17"/>
      <c r="T57" s="17"/>
      <c r="U57" t="str">
        <f>IF(COUNTA(Table28[[#This Row],[Employee Name]:[13. Skin is intact without open wounds or rashes]])=0,"",COUNTIF(Table28[[#This Row],[1. Checks that sink areas are supplied with soap and paper towels]:[13. Skin is intact without open wounds or rashes]],"NO"))</f>
        <v/>
      </c>
    </row>
    <row r="58" spans="2:21">
      <c r="B58" s="17"/>
      <c r="C58" s="17"/>
      <c r="D58" s="17"/>
      <c r="E58" s="18"/>
      <c r="F58" s="44"/>
      <c r="G58" s="17"/>
      <c r="H58" s="17"/>
      <c r="I58" s="17"/>
      <c r="J58" s="17"/>
      <c r="K58" s="17"/>
      <c r="L58" s="17"/>
      <c r="M58" s="17"/>
      <c r="N58" s="17"/>
      <c r="O58" s="17"/>
      <c r="P58" s="17"/>
      <c r="Q58" s="17"/>
      <c r="R58" s="17"/>
      <c r="S58" s="17"/>
      <c r="T58" s="17"/>
      <c r="U58" t="str">
        <f>IF(COUNTA(Table28[[#This Row],[Employee Name]:[13. Skin is intact without open wounds or rashes]])=0,"",COUNTIF(Table28[[#This Row],[1. Checks that sink areas are supplied with soap and paper towels]:[13. Skin is intact without open wounds or rashes]],"NO"))</f>
        <v/>
      </c>
    </row>
    <row r="59" spans="2:21">
      <c r="B59" s="17"/>
      <c r="C59" s="17"/>
      <c r="D59" s="17"/>
      <c r="E59" s="18"/>
      <c r="F59" s="44"/>
      <c r="G59" s="17"/>
      <c r="H59" s="17"/>
      <c r="I59" s="17"/>
      <c r="J59" s="17"/>
      <c r="K59" s="17"/>
      <c r="L59" s="17"/>
      <c r="M59" s="17"/>
      <c r="N59" s="17"/>
      <c r="O59" s="17"/>
      <c r="P59" s="17"/>
      <c r="Q59" s="17"/>
      <c r="R59" s="17"/>
      <c r="S59" s="17"/>
      <c r="T59" s="17"/>
      <c r="U59" t="str">
        <f>IF(COUNTA(Table28[[#This Row],[Employee Name]:[13. Skin is intact without open wounds or rashes]])=0,"",COUNTIF(Table28[[#This Row],[1. Checks that sink areas are supplied with soap and paper towels]:[13. Skin is intact without open wounds or rashes]],"NO"))</f>
        <v/>
      </c>
    </row>
    <row r="60" spans="2:21">
      <c r="B60" s="17"/>
      <c r="C60" s="17"/>
      <c r="D60" s="17"/>
      <c r="E60" s="18"/>
      <c r="F60" s="44"/>
      <c r="G60" s="17"/>
      <c r="H60" s="17"/>
      <c r="I60" s="17"/>
      <c r="J60" s="17"/>
      <c r="K60" s="17"/>
      <c r="L60" s="17"/>
      <c r="M60" s="17"/>
      <c r="N60" s="17"/>
      <c r="O60" s="17"/>
      <c r="P60" s="17"/>
      <c r="Q60" s="17"/>
      <c r="R60" s="17"/>
      <c r="S60" s="17"/>
      <c r="T60" s="17"/>
      <c r="U60" t="str">
        <f>IF(COUNTA(Table28[[#This Row],[Employee Name]:[13. Skin is intact without open wounds or rashes]])=0,"",COUNTIF(Table28[[#This Row],[1. Checks that sink areas are supplied with soap and paper towels]:[13. Skin is intact without open wounds or rashes]],"NO"))</f>
        <v/>
      </c>
    </row>
    <row r="61" spans="2:21">
      <c r="B61" s="17"/>
      <c r="C61" s="17"/>
      <c r="D61" s="17"/>
      <c r="E61" s="18"/>
      <c r="F61" s="44"/>
      <c r="G61" s="17"/>
      <c r="H61" s="17"/>
      <c r="I61" s="17"/>
      <c r="J61" s="17"/>
      <c r="K61" s="17"/>
      <c r="L61" s="17"/>
      <c r="M61" s="17"/>
      <c r="N61" s="17"/>
      <c r="O61" s="17"/>
      <c r="P61" s="17"/>
      <c r="Q61" s="17"/>
      <c r="R61" s="17"/>
      <c r="S61" s="17"/>
      <c r="T61" s="17"/>
      <c r="U61" t="str">
        <f>IF(COUNTA(Table28[[#This Row],[Employee Name]:[13. Skin is intact without open wounds or rashes]])=0,"",COUNTIF(Table28[[#This Row],[1. Checks that sink areas are supplied with soap and paper towels]:[13. Skin is intact without open wounds or rashes]],"NO"))</f>
        <v/>
      </c>
    </row>
    <row r="62" spans="2:21">
      <c r="B62" s="17"/>
      <c r="C62" s="17"/>
      <c r="D62" s="17"/>
      <c r="E62" s="18"/>
      <c r="F62" s="44"/>
      <c r="G62" s="17"/>
      <c r="H62" s="17"/>
      <c r="I62" s="17"/>
      <c r="J62" s="17"/>
      <c r="K62" s="17"/>
      <c r="L62" s="17"/>
      <c r="M62" s="17"/>
      <c r="N62" s="17"/>
      <c r="O62" s="17"/>
      <c r="P62" s="17"/>
      <c r="Q62" s="17"/>
      <c r="R62" s="17"/>
      <c r="S62" s="17"/>
      <c r="T62" s="17"/>
      <c r="U62" t="str">
        <f>IF(COUNTA(Table28[[#This Row],[Employee Name]:[13. Skin is intact without open wounds or rashes]])=0,"",COUNTIF(Table28[[#This Row],[1. Checks that sink areas are supplied with soap and paper towels]:[13. Skin is intact without open wounds or rashes]],"NO"))</f>
        <v/>
      </c>
    </row>
    <row r="63" spans="2:21">
      <c r="B63" s="17"/>
      <c r="C63" s="17"/>
      <c r="D63" s="17"/>
      <c r="E63" s="18"/>
      <c r="F63" s="44"/>
      <c r="G63" s="17"/>
      <c r="H63" s="17"/>
      <c r="I63" s="17"/>
      <c r="J63" s="17"/>
      <c r="K63" s="17"/>
      <c r="L63" s="17"/>
      <c r="M63" s="17"/>
      <c r="N63" s="17"/>
      <c r="O63" s="17"/>
      <c r="P63" s="17"/>
      <c r="Q63" s="17"/>
      <c r="R63" s="17"/>
      <c r="S63" s="17"/>
      <c r="T63" s="17"/>
      <c r="U63" t="str">
        <f>IF(COUNTA(Table28[[#This Row],[Employee Name]:[13. Skin is intact without open wounds or rashes]])=0,"",COUNTIF(Table28[[#This Row],[1. Checks that sink areas are supplied with soap and paper towels]:[13. Skin is intact without open wounds or rashes]],"NO"))</f>
        <v/>
      </c>
    </row>
    <row r="64" spans="2:21">
      <c r="B64" s="17"/>
      <c r="C64" s="17"/>
      <c r="D64" s="17"/>
      <c r="E64" s="18"/>
      <c r="F64" s="44"/>
      <c r="G64" s="17"/>
      <c r="H64" s="17"/>
      <c r="I64" s="17"/>
      <c r="J64" s="17"/>
      <c r="K64" s="17"/>
      <c r="L64" s="17"/>
      <c r="M64" s="17"/>
      <c r="N64" s="17"/>
      <c r="O64" s="17"/>
      <c r="P64" s="17"/>
      <c r="Q64" s="17"/>
      <c r="R64" s="17"/>
      <c r="S64" s="17"/>
      <c r="T64" s="17"/>
      <c r="U64" t="str">
        <f>IF(COUNTA(Table28[[#This Row],[Employee Name]:[13. Skin is intact without open wounds or rashes]])=0,"",COUNTIF(Table28[[#This Row],[1. Checks that sink areas are supplied with soap and paper towels]:[13. Skin is intact without open wounds or rashes]],"NO"))</f>
        <v/>
      </c>
    </row>
    <row r="65" spans="2:21">
      <c r="B65" s="17"/>
      <c r="C65" s="17"/>
      <c r="D65" s="17"/>
      <c r="E65" s="18"/>
      <c r="F65" s="44"/>
      <c r="G65" s="17"/>
      <c r="H65" s="17"/>
      <c r="I65" s="17"/>
      <c r="J65" s="17"/>
      <c r="K65" s="17"/>
      <c r="L65" s="17"/>
      <c r="M65" s="17"/>
      <c r="N65" s="17"/>
      <c r="O65" s="17"/>
      <c r="P65" s="17"/>
      <c r="Q65" s="17"/>
      <c r="R65" s="17"/>
      <c r="S65" s="17"/>
      <c r="T65" s="17"/>
      <c r="U65" t="str">
        <f>IF(COUNTA(Table28[[#This Row],[Employee Name]:[13. Skin is intact without open wounds or rashes]])=0,"",COUNTIF(Table28[[#This Row],[1. Checks that sink areas are supplied with soap and paper towels]:[13. Skin is intact without open wounds or rashes]],"NO"))</f>
        <v/>
      </c>
    </row>
    <row r="66" spans="2:21">
      <c r="B66" s="17"/>
      <c r="C66" s="17"/>
      <c r="D66" s="17"/>
      <c r="E66" s="18"/>
      <c r="F66" s="44"/>
      <c r="G66" s="17"/>
      <c r="H66" s="17"/>
      <c r="I66" s="17"/>
      <c r="J66" s="17"/>
      <c r="K66" s="17"/>
      <c r="L66" s="17"/>
      <c r="M66" s="17"/>
      <c r="N66" s="17"/>
      <c r="O66" s="17"/>
      <c r="P66" s="17"/>
      <c r="Q66" s="17"/>
      <c r="R66" s="17"/>
      <c r="S66" s="17"/>
      <c r="T66" s="17"/>
      <c r="U66" t="str">
        <f>IF(COUNTA(Table28[[#This Row],[Employee Name]:[13. Skin is intact without open wounds or rashes]])=0,"",COUNTIF(Table28[[#This Row],[1. Checks that sink areas are supplied with soap and paper towels]:[13. Skin is intact without open wounds or rashes]],"NO"))</f>
        <v/>
      </c>
    </row>
    <row r="67" spans="2:21">
      <c r="B67" s="17"/>
      <c r="C67" s="17"/>
      <c r="D67" s="17"/>
      <c r="E67" s="18"/>
      <c r="F67" s="44"/>
      <c r="G67" s="17"/>
      <c r="H67" s="17"/>
      <c r="I67" s="17"/>
      <c r="J67" s="17"/>
      <c r="K67" s="17"/>
      <c r="L67" s="17"/>
      <c r="M67" s="17"/>
      <c r="N67" s="17"/>
      <c r="O67" s="17"/>
      <c r="P67" s="17"/>
      <c r="Q67" s="17"/>
      <c r="R67" s="17"/>
      <c r="S67" s="17"/>
      <c r="T67" s="17"/>
      <c r="U67" t="str">
        <f>IF(COUNTA(Table28[[#This Row],[Employee Name]:[13. Skin is intact without open wounds or rashes]])=0,"",COUNTIF(Table28[[#This Row],[1. Checks that sink areas are supplied with soap and paper towels]:[13. Skin is intact without open wounds or rashes]],"NO"))</f>
        <v/>
      </c>
    </row>
    <row r="68" spans="2:21">
      <c r="B68" s="17"/>
      <c r="C68" s="17"/>
      <c r="D68" s="17"/>
      <c r="E68" s="18"/>
      <c r="F68" s="44"/>
      <c r="G68" s="17"/>
      <c r="H68" s="17"/>
      <c r="I68" s="17"/>
      <c r="J68" s="17"/>
      <c r="K68" s="17"/>
      <c r="L68" s="17"/>
      <c r="M68" s="17"/>
      <c r="N68" s="17"/>
      <c r="O68" s="17"/>
      <c r="P68" s="17"/>
      <c r="Q68" s="17"/>
      <c r="R68" s="17"/>
      <c r="S68" s="17"/>
      <c r="T68" s="17"/>
      <c r="U68" t="str">
        <f>IF(COUNTA(Table28[[#This Row],[Employee Name]:[13. Skin is intact without open wounds or rashes]])=0,"",COUNTIF(Table28[[#This Row],[1. Checks that sink areas are supplied with soap and paper towels]:[13. Skin is intact without open wounds or rashes]],"NO"))</f>
        <v/>
      </c>
    </row>
    <row r="69" spans="2:21">
      <c r="B69" s="17"/>
      <c r="C69" s="17"/>
      <c r="D69" s="17"/>
      <c r="E69" s="18"/>
      <c r="F69" s="44"/>
      <c r="G69" s="17"/>
      <c r="H69" s="17"/>
      <c r="I69" s="17"/>
      <c r="J69" s="17"/>
      <c r="K69" s="17"/>
      <c r="L69" s="17"/>
      <c r="M69" s="17"/>
      <c r="N69" s="17"/>
      <c r="O69" s="17"/>
      <c r="P69" s="17"/>
      <c r="Q69" s="17"/>
      <c r="R69" s="17"/>
      <c r="S69" s="17"/>
      <c r="T69" s="17"/>
      <c r="U69" t="str">
        <f>IF(COUNTA(Table28[[#This Row],[Employee Name]:[13. Skin is intact without open wounds or rashes]])=0,"",COUNTIF(Table28[[#This Row],[1. Checks that sink areas are supplied with soap and paper towels]:[13. Skin is intact without open wounds or rashes]],"NO"))</f>
        <v/>
      </c>
    </row>
    <row r="70" spans="2:21">
      <c r="B70" s="17"/>
      <c r="C70" s="17"/>
      <c r="D70" s="17"/>
      <c r="E70" s="18"/>
      <c r="F70" s="44"/>
      <c r="G70" s="17"/>
      <c r="H70" s="17"/>
      <c r="I70" s="17"/>
      <c r="J70" s="17"/>
      <c r="K70" s="17"/>
      <c r="L70" s="17"/>
      <c r="M70" s="17"/>
      <c r="N70" s="17"/>
      <c r="O70" s="17"/>
      <c r="P70" s="17"/>
      <c r="Q70" s="17"/>
      <c r="R70" s="17"/>
      <c r="S70" s="17"/>
      <c r="T70" s="17"/>
      <c r="U70" t="str">
        <f>IF(COUNTA(Table28[[#This Row],[Employee Name]:[13. Skin is intact without open wounds or rashes]])=0,"",COUNTIF(Table28[[#This Row],[1. Checks that sink areas are supplied with soap and paper towels]:[13. Skin is intact without open wounds or rashes]],"NO"))</f>
        <v/>
      </c>
    </row>
    <row r="71" spans="2:21">
      <c r="B71" s="17"/>
      <c r="C71" s="17"/>
      <c r="D71" s="17"/>
      <c r="E71" s="18"/>
      <c r="F71" s="44"/>
      <c r="G71" s="17"/>
      <c r="H71" s="17"/>
      <c r="I71" s="17"/>
      <c r="J71" s="17"/>
      <c r="K71" s="17"/>
      <c r="L71" s="17"/>
      <c r="M71" s="17"/>
      <c r="N71" s="17"/>
      <c r="O71" s="17"/>
      <c r="P71" s="17"/>
      <c r="Q71" s="17"/>
      <c r="R71" s="17"/>
      <c r="S71" s="17"/>
      <c r="T71" s="17"/>
      <c r="U71" t="str">
        <f>IF(COUNTA(Table28[[#This Row],[Employee Name]:[13. Skin is intact without open wounds or rashes]])=0,"",COUNTIF(Table28[[#This Row],[1. Checks that sink areas are supplied with soap and paper towels]:[13. Skin is intact without open wounds or rashes]],"NO"))</f>
        <v/>
      </c>
    </row>
    <row r="72" spans="2:21">
      <c r="B72" s="17"/>
      <c r="C72" s="17"/>
      <c r="D72" s="17"/>
      <c r="E72" s="18"/>
      <c r="F72" s="44"/>
      <c r="G72" s="17"/>
      <c r="H72" s="17"/>
      <c r="I72" s="17"/>
      <c r="J72" s="17"/>
      <c r="K72" s="17"/>
      <c r="L72" s="17"/>
      <c r="M72" s="17"/>
      <c r="N72" s="17"/>
      <c r="O72" s="17"/>
      <c r="P72" s="17"/>
      <c r="Q72" s="17"/>
      <c r="R72" s="17"/>
      <c r="S72" s="17"/>
      <c r="T72" s="17"/>
      <c r="U72" t="str">
        <f>IF(COUNTA(Table28[[#This Row],[Employee Name]:[13. Skin is intact without open wounds or rashes]])=0,"",COUNTIF(Table28[[#This Row],[1. Checks that sink areas are supplied with soap and paper towels]:[13. Skin is intact without open wounds or rashes]],"NO"))</f>
        <v/>
      </c>
    </row>
    <row r="73" spans="2:21">
      <c r="B73" s="17"/>
      <c r="C73" s="17"/>
      <c r="D73" s="17"/>
      <c r="E73" s="18"/>
      <c r="F73" s="44"/>
      <c r="G73" s="17"/>
      <c r="H73" s="17"/>
      <c r="I73" s="17"/>
      <c r="J73" s="17"/>
      <c r="K73" s="17"/>
      <c r="L73" s="17"/>
      <c r="M73" s="17"/>
      <c r="N73" s="17"/>
      <c r="O73" s="17"/>
      <c r="P73" s="17"/>
      <c r="Q73" s="17"/>
      <c r="R73" s="17"/>
      <c r="S73" s="17"/>
      <c r="T73" s="17"/>
      <c r="U73" t="str">
        <f>IF(COUNTA(Table28[[#This Row],[Employee Name]:[13. Skin is intact without open wounds or rashes]])=0,"",COUNTIF(Table28[[#This Row],[1. Checks that sink areas are supplied with soap and paper towels]:[13. Skin is intact without open wounds or rashes]],"NO"))</f>
        <v/>
      </c>
    </row>
    <row r="74" spans="2:21">
      <c r="B74" s="17"/>
      <c r="C74" s="17"/>
      <c r="D74" s="17"/>
      <c r="E74" s="18"/>
      <c r="F74" s="44"/>
      <c r="G74" s="17"/>
      <c r="H74" s="17"/>
      <c r="I74" s="17"/>
      <c r="J74" s="17"/>
      <c r="K74" s="17"/>
      <c r="L74" s="17"/>
      <c r="M74" s="17"/>
      <c r="N74" s="17"/>
      <c r="O74" s="17"/>
      <c r="P74" s="17"/>
      <c r="Q74" s="17"/>
      <c r="R74" s="17"/>
      <c r="S74" s="17"/>
      <c r="T74" s="17"/>
      <c r="U74" t="str">
        <f>IF(COUNTA(Table28[[#This Row],[Employee Name]:[13. Skin is intact without open wounds or rashes]])=0,"",COUNTIF(Table28[[#This Row],[1. Checks that sink areas are supplied with soap and paper towels]:[13. Skin is intact without open wounds or rashes]],"NO"))</f>
        <v/>
      </c>
    </row>
    <row r="75" spans="2:21">
      <c r="B75" s="17"/>
      <c r="C75" s="17"/>
      <c r="D75" s="17"/>
      <c r="E75" s="18"/>
      <c r="F75" s="44"/>
      <c r="G75" s="17"/>
      <c r="H75" s="17"/>
      <c r="I75" s="17"/>
      <c r="J75" s="17"/>
      <c r="K75" s="17"/>
      <c r="L75" s="17"/>
      <c r="M75" s="17"/>
      <c r="N75" s="17"/>
      <c r="O75" s="17"/>
      <c r="P75" s="17"/>
      <c r="Q75" s="17"/>
      <c r="R75" s="17"/>
      <c r="S75" s="17"/>
      <c r="T75" s="17"/>
      <c r="U75" t="str">
        <f>IF(COUNTA(Table28[[#This Row],[Employee Name]:[13. Skin is intact without open wounds or rashes]])=0,"",COUNTIF(Table28[[#This Row],[1. Checks that sink areas are supplied with soap and paper towels]:[13. Skin is intact without open wounds or rashes]],"NO"))</f>
        <v/>
      </c>
    </row>
    <row r="76" spans="2:21">
      <c r="B76" s="17"/>
      <c r="C76" s="17"/>
      <c r="D76" s="17"/>
      <c r="E76" s="18"/>
      <c r="F76" s="44"/>
      <c r="G76" s="17"/>
      <c r="H76" s="17"/>
      <c r="I76" s="17"/>
      <c r="J76" s="17"/>
      <c r="K76" s="17"/>
      <c r="L76" s="17"/>
      <c r="M76" s="17"/>
      <c r="N76" s="17"/>
      <c r="O76" s="17"/>
      <c r="P76" s="17"/>
      <c r="Q76" s="17"/>
      <c r="R76" s="17"/>
      <c r="S76" s="17"/>
      <c r="T76" s="17"/>
      <c r="U76" t="str">
        <f>IF(COUNTA(Table28[[#This Row],[Employee Name]:[13. Skin is intact without open wounds or rashes]])=0,"",COUNTIF(Table28[[#This Row],[1. Checks that sink areas are supplied with soap and paper towels]:[13. Skin is intact without open wounds or rashes]],"NO"))</f>
        <v/>
      </c>
    </row>
    <row r="77" spans="2:21">
      <c r="B77" s="17"/>
      <c r="C77" s="17"/>
      <c r="D77" s="17"/>
      <c r="E77" s="18"/>
      <c r="F77" s="44"/>
      <c r="G77" s="17"/>
      <c r="H77" s="17"/>
      <c r="I77" s="17"/>
      <c r="J77" s="17"/>
      <c r="K77" s="17"/>
      <c r="L77" s="17"/>
      <c r="M77" s="17"/>
      <c r="N77" s="17"/>
      <c r="O77" s="17"/>
      <c r="P77" s="17"/>
      <c r="Q77" s="17"/>
      <c r="R77" s="17"/>
      <c r="S77" s="17"/>
      <c r="T77" s="17"/>
      <c r="U77" t="str">
        <f>IF(COUNTA(Table28[[#This Row],[Employee Name]:[13. Skin is intact without open wounds or rashes]])=0,"",COUNTIF(Table28[[#This Row],[1. Checks that sink areas are supplied with soap and paper towels]:[13. Skin is intact without open wounds or rashes]],"NO"))</f>
        <v/>
      </c>
    </row>
    <row r="78" spans="2:21">
      <c r="B78" s="17"/>
      <c r="C78" s="17"/>
      <c r="D78" s="17"/>
      <c r="E78" s="18"/>
      <c r="F78" s="44"/>
      <c r="G78" s="17"/>
      <c r="H78" s="17"/>
      <c r="I78" s="17"/>
      <c r="J78" s="17"/>
      <c r="K78" s="17"/>
      <c r="L78" s="17"/>
      <c r="M78" s="17"/>
      <c r="N78" s="17"/>
      <c r="O78" s="17"/>
      <c r="P78" s="17"/>
      <c r="Q78" s="17"/>
      <c r="R78" s="17"/>
      <c r="S78" s="17"/>
      <c r="T78" s="17"/>
      <c r="U78" t="str">
        <f>IF(COUNTA(Table28[[#This Row],[Employee Name]:[13. Skin is intact without open wounds or rashes]])=0,"",COUNTIF(Table28[[#This Row],[1. Checks that sink areas are supplied with soap and paper towels]:[13. Skin is intact without open wounds or rashes]],"NO"))</f>
        <v/>
      </c>
    </row>
    <row r="79" spans="2:21">
      <c r="B79" s="17"/>
      <c r="C79" s="17"/>
      <c r="D79" s="17"/>
      <c r="E79" s="18"/>
      <c r="F79" s="44"/>
      <c r="G79" s="17"/>
      <c r="H79" s="17"/>
      <c r="I79" s="17"/>
      <c r="J79" s="17"/>
      <c r="K79" s="17"/>
      <c r="L79" s="17"/>
      <c r="M79" s="17"/>
      <c r="N79" s="17"/>
      <c r="O79" s="17"/>
      <c r="P79" s="17"/>
      <c r="Q79" s="17"/>
      <c r="R79" s="17"/>
      <c r="S79" s="17"/>
      <c r="T79" s="17"/>
      <c r="U79" t="str">
        <f>IF(COUNTA(Table28[[#This Row],[Employee Name]:[13. Skin is intact without open wounds or rashes]])=0,"",COUNTIF(Table28[[#This Row],[1. Checks that sink areas are supplied with soap and paper towels]:[13. Skin is intact without open wounds or rashes]],"NO"))</f>
        <v/>
      </c>
    </row>
    <row r="80" spans="2:21">
      <c r="B80" s="17"/>
      <c r="C80" s="17"/>
      <c r="D80" s="17"/>
      <c r="E80" s="18"/>
      <c r="F80" s="44"/>
      <c r="G80" s="17"/>
      <c r="H80" s="17"/>
      <c r="I80" s="17"/>
      <c r="J80" s="17"/>
      <c r="K80" s="17"/>
      <c r="L80" s="17"/>
      <c r="M80" s="17"/>
      <c r="N80" s="17"/>
      <c r="O80" s="17"/>
      <c r="P80" s="17"/>
      <c r="Q80" s="17"/>
      <c r="R80" s="17"/>
      <c r="S80" s="17"/>
      <c r="T80" s="17"/>
      <c r="U80" t="str">
        <f>IF(COUNTA(Table28[[#This Row],[Employee Name]:[13. Skin is intact without open wounds or rashes]])=0,"",COUNTIF(Table28[[#This Row],[1. Checks that sink areas are supplied with soap and paper towels]:[13. Skin is intact without open wounds or rashes]],"NO"))</f>
        <v/>
      </c>
    </row>
    <row r="81" spans="2:21">
      <c r="B81" s="17"/>
      <c r="C81" s="17"/>
      <c r="D81" s="17"/>
      <c r="E81" s="18"/>
      <c r="F81" s="44"/>
      <c r="G81" s="17"/>
      <c r="H81" s="17"/>
      <c r="I81" s="17"/>
      <c r="J81" s="17"/>
      <c r="K81" s="17"/>
      <c r="L81" s="17"/>
      <c r="M81" s="17"/>
      <c r="N81" s="17"/>
      <c r="O81" s="17"/>
      <c r="P81" s="17"/>
      <c r="Q81" s="17"/>
      <c r="R81" s="17"/>
      <c r="S81" s="17"/>
      <c r="T81" s="17"/>
      <c r="U81" t="str">
        <f>IF(COUNTA(Table28[[#This Row],[Employee Name]:[13. Skin is intact without open wounds or rashes]])=0,"",COUNTIF(Table28[[#This Row],[1. Checks that sink areas are supplied with soap and paper towels]:[13. Skin is intact without open wounds or rashes]],"NO"))</f>
        <v/>
      </c>
    </row>
    <row r="82" spans="2:21">
      <c r="B82" s="17"/>
      <c r="C82" s="17"/>
      <c r="D82" s="17"/>
      <c r="E82" s="18"/>
      <c r="F82" s="44"/>
      <c r="G82" s="17"/>
      <c r="H82" s="17"/>
      <c r="I82" s="17"/>
      <c r="J82" s="17"/>
      <c r="K82" s="17"/>
      <c r="L82" s="17"/>
      <c r="M82" s="17"/>
      <c r="N82" s="17"/>
      <c r="O82" s="17"/>
      <c r="P82" s="17"/>
      <c r="Q82" s="17"/>
      <c r="R82" s="17"/>
      <c r="S82" s="17"/>
      <c r="T82" s="17"/>
      <c r="U82" t="str">
        <f>IF(COUNTA(Table28[[#This Row],[Employee Name]:[13. Skin is intact without open wounds or rashes]])=0,"",COUNTIF(Table28[[#This Row],[1. Checks that sink areas are supplied with soap and paper towels]:[13. Skin is intact without open wounds or rashes]],"NO"))</f>
        <v/>
      </c>
    </row>
    <row r="83" spans="2:21">
      <c r="B83" s="17"/>
      <c r="C83" s="17"/>
      <c r="D83" s="17"/>
      <c r="E83" s="18"/>
      <c r="F83" s="44"/>
      <c r="G83" s="17"/>
      <c r="H83" s="17"/>
      <c r="I83" s="17"/>
      <c r="J83" s="17"/>
      <c r="K83" s="17"/>
      <c r="L83" s="17"/>
      <c r="M83" s="17"/>
      <c r="N83" s="17"/>
      <c r="O83" s="17"/>
      <c r="P83" s="17"/>
      <c r="Q83" s="17"/>
      <c r="R83" s="17"/>
      <c r="S83" s="17"/>
      <c r="T83" s="17"/>
      <c r="U83" t="str">
        <f>IF(COUNTA(Table28[[#This Row],[Employee Name]:[13. Skin is intact without open wounds or rashes]])=0,"",COUNTIF(Table28[[#This Row],[1. Checks that sink areas are supplied with soap and paper towels]:[13. Skin is intact without open wounds or rashes]],"NO"))</f>
        <v/>
      </c>
    </row>
    <row r="84" spans="2:21">
      <c r="B84" s="17"/>
      <c r="C84" s="17"/>
      <c r="D84" s="17"/>
      <c r="E84" s="18"/>
      <c r="F84" s="44"/>
      <c r="G84" s="17"/>
      <c r="H84" s="17"/>
      <c r="I84" s="17"/>
      <c r="J84" s="17"/>
      <c r="K84" s="17"/>
      <c r="L84" s="17"/>
      <c r="M84" s="17"/>
      <c r="N84" s="17"/>
      <c r="O84" s="17"/>
      <c r="P84" s="17"/>
      <c r="Q84" s="17"/>
      <c r="R84" s="17"/>
      <c r="S84" s="17"/>
      <c r="T84" s="17"/>
      <c r="U84" t="str">
        <f>IF(COUNTA(Table28[[#This Row],[Employee Name]:[13. Skin is intact without open wounds or rashes]])=0,"",COUNTIF(Table28[[#This Row],[1. Checks that sink areas are supplied with soap and paper towels]:[13. Skin is intact without open wounds or rashes]],"NO"))</f>
        <v/>
      </c>
    </row>
    <row r="85" spans="2:21">
      <c r="B85" s="17"/>
      <c r="C85" s="17"/>
      <c r="D85" s="17"/>
      <c r="E85" s="18"/>
      <c r="F85" s="44"/>
      <c r="G85" s="17"/>
      <c r="H85" s="17"/>
      <c r="I85" s="17"/>
      <c r="J85" s="17"/>
      <c r="K85" s="17"/>
      <c r="L85" s="17"/>
      <c r="M85" s="17"/>
      <c r="N85" s="17"/>
      <c r="O85" s="17"/>
      <c r="P85" s="17"/>
      <c r="Q85" s="17"/>
      <c r="R85" s="17"/>
      <c r="S85" s="17"/>
      <c r="T85" s="17"/>
      <c r="U85" t="str">
        <f>IF(COUNTA(Table28[[#This Row],[Employee Name]:[13. Skin is intact without open wounds or rashes]])=0,"",COUNTIF(Table28[[#This Row],[1. Checks that sink areas are supplied with soap and paper towels]:[13. Skin is intact without open wounds or rashes]],"NO"))</f>
        <v/>
      </c>
    </row>
    <row r="86" spans="2:21">
      <c r="B86" s="17"/>
      <c r="C86" s="17"/>
      <c r="D86" s="17"/>
      <c r="E86" s="18"/>
      <c r="F86" s="44"/>
      <c r="G86" s="17"/>
      <c r="H86" s="17"/>
      <c r="I86" s="17"/>
      <c r="J86" s="17"/>
      <c r="K86" s="17"/>
      <c r="L86" s="17"/>
      <c r="M86" s="17"/>
      <c r="N86" s="17"/>
      <c r="O86" s="17"/>
      <c r="P86" s="17"/>
      <c r="Q86" s="17"/>
      <c r="R86" s="17"/>
      <c r="S86" s="17"/>
      <c r="T86" s="17"/>
      <c r="U86" t="str">
        <f>IF(COUNTA(Table28[[#This Row],[Employee Name]:[13. Skin is intact without open wounds or rashes]])=0,"",COUNTIF(Table28[[#This Row],[1. Checks that sink areas are supplied with soap and paper towels]:[13. Skin is intact without open wounds or rashes]],"NO"))</f>
        <v/>
      </c>
    </row>
    <row r="87" spans="2:21">
      <c r="B87" s="17"/>
      <c r="C87" s="17"/>
      <c r="D87" s="17"/>
      <c r="E87" s="18"/>
      <c r="F87" s="44"/>
      <c r="G87" s="17"/>
      <c r="H87" s="17"/>
      <c r="I87" s="17"/>
      <c r="J87" s="17"/>
      <c r="K87" s="17"/>
      <c r="L87" s="17"/>
      <c r="M87" s="17"/>
      <c r="N87" s="17"/>
      <c r="O87" s="17"/>
      <c r="P87" s="17"/>
      <c r="Q87" s="17"/>
      <c r="R87" s="17"/>
      <c r="S87" s="17"/>
      <c r="T87" s="17"/>
      <c r="U87" t="str">
        <f>IF(COUNTA(Table28[[#This Row],[Employee Name]:[13. Skin is intact without open wounds or rashes]])=0,"",COUNTIF(Table28[[#This Row],[1. Checks that sink areas are supplied with soap and paper towels]:[13. Skin is intact without open wounds or rashes]],"NO"))</f>
        <v/>
      </c>
    </row>
    <row r="88" spans="2:21">
      <c r="B88" s="17"/>
      <c r="C88" s="17"/>
      <c r="D88" s="17"/>
      <c r="E88" s="18"/>
      <c r="F88" s="44"/>
      <c r="G88" s="17"/>
      <c r="H88" s="17"/>
      <c r="I88" s="17"/>
      <c r="J88" s="17"/>
      <c r="K88" s="17"/>
      <c r="L88" s="17"/>
      <c r="M88" s="17"/>
      <c r="N88" s="17"/>
      <c r="O88" s="17"/>
      <c r="P88" s="17"/>
      <c r="Q88" s="17"/>
      <c r="R88" s="17"/>
      <c r="S88" s="17"/>
      <c r="T88" s="17"/>
      <c r="U88" t="str">
        <f>IF(COUNTA(Table28[[#This Row],[Employee Name]:[13. Skin is intact without open wounds or rashes]])=0,"",COUNTIF(Table28[[#This Row],[1. Checks that sink areas are supplied with soap and paper towels]:[13. Skin is intact without open wounds or rashes]],"NO"))</f>
        <v/>
      </c>
    </row>
    <row r="89" spans="2:21">
      <c r="B89" s="17"/>
      <c r="C89" s="17"/>
      <c r="D89" s="17"/>
      <c r="E89" s="18"/>
      <c r="F89" s="44"/>
      <c r="G89" s="17"/>
      <c r="H89" s="17"/>
      <c r="I89" s="17"/>
      <c r="J89" s="17"/>
      <c r="K89" s="17"/>
      <c r="L89" s="17"/>
      <c r="M89" s="17"/>
      <c r="N89" s="17"/>
      <c r="O89" s="17"/>
      <c r="P89" s="17"/>
      <c r="Q89" s="17"/>
      <c r="R89" s="17"/>
      <c r="S89" s="17"/>
      <c r="T89" s="17"/>
      <c r="U89" t="str">
        <f>IF(COUNTA(Table28[[#This Row],[Employee Name]:[13. Skin is intact without open wounds or rashes]])=0,"",COUNTIF(Table28[[#This Row],[1. Checks that sink areas are supplied with soap and paper towels]:[13. Skin is intact without open wounds or rashes]],"NO"))</f>
        <v/>
      </c>
    </row>
    <row r="90" spans="2:21">
      <c r="B90" s="17"/>
      <c r="C90" s="17"/>
      <c r="D90" s="17"/>
      <c r="E90" s="18"/>
      <c r="F90" s="44"/>
      <c r="G90" s="17"/>
      <c r="H90" s="17"/>
      <c r="I90" s="17"/>
      <c r="J90" s="17"/>
      <c r="K90" s="17"/>
      <c r="L90" s="17"/>
      <c r="M90" s="17"/>
      <c r="N90" s="17"/>
      <c r="O90" s="17"/>
      <c r="P90" s="17"/>
      <c r="Q90" s="17"/>
      <c r="R90" s="17"/>
      <c r="S90" s="17"/>
      <c r="T90" s="17"/>
      <c r="U90" t="str">
        <f>IF(COUNTA(Table28[[#This Row],[Employee Name]:[13. Skin is intact without open wounds or rashes]])=0,"",COUNTIF(Table28[[#This Row],[1. Checks that sink areas are supplied with soap and paper towels]:[13. Skin is intact without open wounds or rashes]],"NO"))</f>
        <v/>
      </c>
    </row>
    <row r="91" spans="2:21">
      <c r="B91" s="17"/>
      <c r="C91" s="17"/>
      <c r="D91" s="17"/>
      <c r="E91" s="18"/>
      <c r="F91" s="44"/>
      <c r="G91" s="17"/>
      <c r="H91" s="17"/>
      <c r="I91" s="17"/>
      <c r="J91" s="17"/>
      <c r="K91" s="17"/>
      <c r="L91" s="17"/>
      <c r="M91" s="17"/>
      <c r="N91" s="17"/>
      <c r="O91" s="17"/>
      <c r="P91" s="17"/>
      <c r="Q91" s="17"/>
      <c r="R91" s="17"/>
      <c r="S91" s="17"/>
      <c r="T91" s="17"/>
      <c r="U91" t="str">
        <f>IF(COUNTA(Table28[[#This Row],[Employee Name]:[13. Skin is intact without open wounds or rashes]])=0,"",COUNTIF(Table28[[#This Row],[1. Checks that sink areas are supplied with soap and paper towels]:[13. Skin is intact without open wounds or rashes]],"NO"))</f>
        <v/>
      </c>
    </row>
    <row r="92" spans="2:21">
      <c r="B92" s="17"/>
      <c r="C92" s="17"/>
      <c r="D92" s="17"/>
      <c r="E92" s="18"/>
      <c r="F92" s="44"/>
      <c r="G92" s="17"/>
      <c r="H92" s="17"/>
      <c r="I92" s="17"/>
      <c r="J92" s="17"/>
      <c r="K92" s="17"/>
      <c r="L92" s="17"/>
      <c r="M92" s="17"/>
      <c r="N92" s="17"/>
      <c r="O92" s="17"/>
      <c r="P92" s="17"/>
      <c r="Q92" s="17"/>
      <c r="R92" s="17"/>
      <c r="S92" s="17"/>
      <c r="T92" s="17"/>
      <c r="U92" t="str">
        <f>IF(COUNTA(Table28[[#This Row],[Employee Name]:[13. Skin is intact without open wounds or rashes]])=0,"",COUNTIF(Table28[[#This Row],[1. Checks that sink areas are supplied with soap and paper towels]:[13. Skin is intact without open wounds or rashes]],"NO"))</f>
        <v/>
      </c>
    </row>
    <row r="93" spans="2:21">
      <c r="B93" s="17"/>
      <c r="C93" s="17"/>
      <c r="D93" s="17"/>
      <c r="E93" s="18"/>
      <c r="F93" s="44"/>
      <c r="G93" s="17"/>
      <c r="H93" s="17"/>
      <c r="I93" s="17"/>
      <c r="J93" s="17"/>
      <c r="K93" s="17"/>
      <c r="L93" s="17"/>
      <c r="M93" s="17"/>
      <c r="N93" s="17"/>
      <c r="O93" s="17"/>
      <c r="P93" s="17"/>
      <c r="Q93" s="17"/>
      <c r="R93" s="17"/>
      <c r="S93" s="17"/>
      <c r="T93" s="17"/>
      <c r="U93" t="str">
        <f>IF(COUNTA(Table28[[#This Row],[Employee Name]:[13. Skin is intact without open wounds or rashes]])=0,"",COUNTIF(Table28[[#This Row],[1. Checks that sink areas are supplied with soap and paper towels]:[13. Skin is intact without open wounds or rashes]],"NO"))</f>
        <v/>
      </c>
    </row>
    <row r="94" spans="2:21">
      <c r="B94" s="17"/>
      <c r="C94" s="17"/>
      <c r="D94" s="17"/>
      <c r="E94" s="18"/>
      <c r="F94" s="44"/>
      <c r="G94" s="17"/>
      <c r="H94" s="17"/>
      <c r="I94" s="17"/>
      <c r="J94" s="17"/>
      <c r="K94" s="17"/>
      <c r="L94" s="17"/>
      <c r="M94" s="17"/>
      <c r="N94" s="17"/>
      <c r="O94" s="17"/>
      <c r="P94" s="17"/>
      <c r="Q94" s="17"/>
      <c r="R94" s="17"/>
      <c r="S94" s="17"/>
      <c r="T94" s="17"/>
      <c r="U94" t="str">
        <f>IF(COUNTA(Table28[[#This Row],[Employee Name]:[13. Skin is intact without open wounds or rashes]])=0,"",COUNTIF(Table28[[#This Row],[1. Checks that sink areas are supplied with soap and paper towels]:[13. Skin is intact without open wounds or rashes]],"NO"))</f>
        <v/>
      </c>
    </row>
    <row r="95" spans="2:21">
      <c r="B95" s="17"/>
      <c r="C95" s="17"/>
      <c r="D95" s="17"/>
      <c r="E95" s="18"/>
      <c r="F95" s="44"/>
      <c r="G95" s="17"/>
      <c r="H95" s="17"/>
      <c r="I95" s="17"/>
      <c r="J95" s="17"/>
      <c r="K95" s="17"/>
      <c r="L95" s="17"/>
      <c r="M95" s="17"/>
      <c r="N95" s="17"/>
      <c r="O95" s="17"/>
      <c r="P95" s="17"/>
      <c r="Q95" s="17"/>
      <c r="R95" s="17"/>
      <c r="S95" s="17"/>
      <c r="T95" s="17"/>
      <c r="U95" t="str">
        <f>IF(COUNTA(Table28[[#This Row],[Employee Name]:[13. Skin is intact without open wounds or rashes]])=0,"",COUNTIF(Table28[[#This Row],[1. Checks that sink areas are supplied with soap and paper towels]:[13. Skin is intact without open wounds or rashes]],"NO"))</f>
        <v/>
      </c>
    </row>
    <row r="96" spans="2:21">
      <c r="B96" s="17"/>
      <c r="C96" s="17"/>
      <c r="D96" s="17"/>
      <c r="E96" s="18"/>
      <c r="F96" s="44"/>
      <c r="G96" s="17"/>
      <c r="H96" s="17"/>
      <c r="I96" s="17"/>
      <c r="J96" s="17"/>
      <c r="K96" s="17"/>
      <c r="L96" s="17"/>
      <c r="M96" s="17"/>
      <c r="N96" s="17"/>
      <c r="O96" s="17"/>
      <c r="P96" s="17"/>
      <c r="Q96" s="17"/>
      <c r="R96" s="17"/>
      <c r="S96" s="17"/>
      <c r="T96" s="17"/>
      <c r="U96" t="str">
        <f>IF(COUNTA(Table28[[#This Row],[Employee Name]:[13. Skin is intact without open wounds or rashes]])=0,"",COUNTIF(Table28[[#This Row],[1. Checks that sink areas are supplied with soap and paper towels]:[13. Skin is intact without open wounds or rashes]],"NO"))</f>
        <v/>
      </c>
    </row>
    <row r="97" spans="2:21">
      <c r="B97" s="17"/>
      <c r="C97" s="17"/>
      <c r="D97" s="17"/>
      <c r="E97" s="18"/>
      <c r="F97" s="44"/>
      <c r="G97" s="17"/>
      <c r="H97" s="17"/>
      <c r="I97" s="17"/>
      <c r="J97" s="17"/>
      <c r="K97" s="17"/>
      <c r="L97" s="17"/>
      <c r="M97" s="17"/>
      <c r="N97" s="17"/>
      <c r="O97" s="17"/>
      <c r="P97" s="17"/>
      <c r="Q97" s="17"/>
      <c r="R97" s="17"/>
      <c r="S97" s="17"/>
      <c r="T97" s="17"/>
      <c r="U97" t="str">
        <f>IF(COUNTA(Table28[[#This Row],[Employee Name]:[13. Skin is intact without open wounds or rashes]])=0,"",COUNTIF(Table28[[#This Row],[1. Checks that sink areas are supplied with soap and paper towels]:[13. Skin is intact without open wounds or rashes]],"NO"))</f>
        <v/>
      </c>
    </row>
    <row r="98" spans="2:21">
      <c r="B98" s="17"/>
      <c r="C98" s="17"/>
      <c r="D98" s="17"/>
      <c r="E98" s="18"/>
      <c r="F98" s="44"/>
      <c r="G98" s="17"/>
      <c r="H98" s="17"/>
      <c r="I98" s="17"/>
      <c r="J98" s="17"/>
      <c r="K98" s="17"/>
      <c r="L98" s="17"/>
      <c r="M98" s="17"/>
      <c r="N98" s="17"/>
      <c r="O98" s="17"/>
      <c r="P98" s="17"/>
      <c r="Q98" s="17"/>
      <c r="R98" s="17"/>
      <c r="S98" s="17"/>
      <c r="T98" s="17"/>
      <c r="U98" t="str">
        <f>IF(COUNTA(Table28[[#This Row],[Employee Name]:[13. Skin is intact without open wounds or rashes]])=0,"",COUNTIF(Table28[[#This Row],[1. Checks that sink areas are supplied with soap and paper towels]:[13. Skin is intact without open wounds or rashes]],"NO"))</f>
        <v/>
      </c>
    </row>
    <row r="99" spans="2:21">
      <c r="B99" s="17"/>
      <c r="C99" s="17"/>
      <c r="D99" s="17"/>
      <c r="E99" s="18"/>
      <c r="F99" s="44"/>
      <c r="G99" s="17"/>
      <c r="H99" s="17"/>
      <c r="I99" s="17"/>
      <c r="J99" s="17"/>
      <c r="K99" s="17"/>
      <c r="L99" s="17"/>
      <c r="M99" s="17"/>
      <c r="N99" s="17"/>
      <c r="O99" s="17"/>
      <c r="P99" s="17"/>
      <c r="Q99" s="17"/>
      <c r="R99" s="17"/>
      <c r="S99" s="17"/>
      <c r="T99" s="17"/>
      <c r="U99" t="str">
        <f>IF(COUNTA(Table28[[#This Row],[Employee Name]:[13. Skin is intact without open wounds or rashes]])=0,"",COUNTIF(Table28[[#This Row],[1. Checks that sink areas are supplied with soap and paper towels]:[13. Skin is intact without open wounds or rashes]],"NO"))</f>
        <v/>
      </c>
    </row>
    <row r="100" spans="2:21">
      <c r="B100" s="17"/>
      <c r="C100" s="17"/>
      <c r="D100" s="17"/>
      <c r="E100" s="18"/>
      <c r="F100" s="44"/>
      <c r="G100" s="17"/>
      <c r="H100" s="17"/>
      <c r="I100" s="17"/>
      <c r="J100" s="17"/>
      <c r="K100" s="17"/>
      <c r="L100" s="17"/>
      <c r="M100" s="17"/>
      <c r="N100" s="17"/>
      <c r="O100" s="17"/>
      <c r="P100" s="17"/>
      <c r="Q100" s="17"/>
      <c r="R100" s="17"/>
      <c r="S100" s="17"/>
      <c r="T100" s="17"/>
      <c r="U100" t="str">
        <f>IF(COUNTA(Table28[[#This Row],[Employee Name]:[13. Skin is intact without open wounds or rashes]])=0,"",COUNTIF(Table28[[#This Row],[1. Checks that sink areas are supplied with soap and paper towels]:[13. Skin is intact without open wounds or rashes]],"NO"))</f>
        <v/>
      </c>
    </row>
    <row r="101" spans="2:21">
      <c r="B101" s="17"/>
      <c r="C101" s="17"/>
      <c r="D101" s="17"/>
      <c r="E101" s="18"/>
      <c r="F101" s="44"/>
      <c r="G101" s="17"/>
      <c r="H101" s="17"/>
      <c r="I101" s="17"/>
      <c r="J101" s="17"/>
      <c r="K101" s="17"/>
      <c r="L101" s="17"/>
      <c r="M101" s="17"/>
      <c r="N101" s="17"/>
      <c r="O101" s="17"/>
      <c r="P101" s="17"/>
      <c r="Q101" s="17"/>
      <c r="R101" s="17"/>
      <c r="S101" s="17"/>
      <c r="T101" s="17"/>
      <c r="U101" t="str">
        <f>IF(COUNTA(Table28[[#This Row],[Employee Name]:[13. Skin is intact without open wounds or rashes]])=0,"",COUNTIF(Table28[[#This Row],[1. Checks that sink areas are supplied with soap and paper towels]:[13. Skin is intact without open wounds or rashes]],"NO"))</f>
        <v/>
      </c>
    </row>
    <row r="102" spans="2:21">
      <c r="B102" s="17"/>
      <c r="C102" s="17"/>
      <c r="D102" s="17"/>
      <c r="E102" s="18"/>
      <c r="F102" s="44"/>
      <c r="G102" s="17"/>
      <c r="H102" s="17"/>
      <c r="I102" s="17"/>
      <c r="J102" s="17"/>
      <c r="K102" s="17"/>
      <c r="L102" s="17"/>
      <c r="M102" s="17"/>
      <c r="N102" s="17"/>
      <c r="O102" s="17"/>
      <c r="P102" s="17"/>
      <c r="Q102" s="17"/>
      <c r="R102" s="17"/>
      <c r="S102" s="17"/>
      <c r="T102" s="17"/>
      <c r="U102" t="str">
        <f>IF(COUNTA(Table28[[#This Row],[Employee Name]:[13. Skin is intact without open wounds or rashes]])=0,"",COUNTIF(Table28[[#This Row],[1. Checks that sink areas are supplied with soap and paper towels]:[13. Skin is intact without open wounds or rashes]],"NO"))</f>
        <v/>
      </c>
    </row>
    <row r="103" spans="2:21">
      <c r="B103" s="17"/>
      <c r="C103" s="17"/>
      <c r="D103" s="17"/>
      <c r="E103" s="18"/>
      <c r="F103" s="44"/>
      <c r="G103" s="17"/>
      <c r="H103" s="17"/>
      <c r="I103" s="17"/>
      <c r="J103" s="17"/>
      <c r="K103" s="17"/>
      <c r="L103" s="17"/>
      <c r="M103" s="17"/>
      <c r="N103" s="17"/>
      <c r="O103" s="17"/>
      <c r="P103" s="17"/>
      <c r="Q103" s="17"/>
      <c r="R103" s="17"/>
      <c r="S103" s="17"/>
      <c r="T103" s="17"/>
      <c r="U103" t="str">
        <f>IF(COUNTA(Table28[[#This Row],[Employee Name]:[13. Skin is intact without open wounds or rashes]])=0,"",COUNTIF(Table28[[#This Row],[1. Checks that sink areas are supplied with soap and paper towels]:[13. Skin is intact without open wounds or rashes]],"NO"))</f>
        <v/>
      </c>
    </row>
    <row r="104" spans="2:21">
      <c r="B104" s="17"/>
      <c r="C104" s="17"/>
      <c r="D104" s="17"/>
      <c r="E104" s="18"/>
      <c r="F104" s="44"/>
      <c r="G104" s="17"/>
      <c r="H104" s="17"/>
      <c r="I104" s="17"/>
      <c r="J104" s="17"/>
      <c r="K104" s="17"/>
      <c r="L104" s="17"/>
      <c r="M104" s="17"/>
      <c r="N104" s="17"/>
      <c r="O104" s="17"/>
      <c r="P104" s="17"/>
      <c r="Q104" s="17"/>
      <c r="R104" s="17"/>
      <c r="S104" s="17"/>
      <c r="T104" s="17"/>
      <c r="U104" t="str">
        <f>IF(COUNTA(Table28[[#This Row],[Employee Name]:[13. Skin is intact without open wounds or rashes]])=0,"",COUNTIF(Table28[[#This Row],[1. Checks that sink areas are supplied with soap and paper towels]:[13. Skin is intact without open wounds or rashes]],"NO"))</f>
        <v/>
      </c>
    </row>
    <row r="105" spans="2:21">
      <c r="B105" s="17"/>
      <c r="C105" s="17"/>
      <c r="D105" s="17"/>
      <c r="E105" s="18"/>
      <c r="F105" s="44"/>
      <c r="G105" s="17"/>
      <c r="H105" s="17"/>
      <c r="I105" s="17"/>
      <c r="J105" s="17"/>
      <c r="K105" s="17"/>
      <c r="L105" s="17"/>
      <c r="M105" s="17"/>
      <c r="N105" s="17"/>
      <c r="O105" s="17"/>
      <c r="P105" s="17"/>
      <c r="Q105" s="17"/>
      <c r="R105" s="17"/>
      <c r="S105" s="17"/>
      <c r="T105" s="17"/>
      <c r="U105" t="str">
        <f>IF(COUNTA(Table28[[#This Row],[Employee Name]:[13. Skin is intact without open wounds or rashes]])=0,"",COUNTIF(Table28[[#This Row],[1. Checks that sink areas are supplied with soap and paper towels]:[13. Skin is intact without open wounds or rashes]],"NO"))</f>
        <v/>
      </c>
    </row>
    <row r="106" spans="2:21">
      <c r="B106" s="17"/>
      <c r="C106" s="17"/>
      <c r="D106" s="17"/>
      <c r="E106" s="18"/>
      <c r="F106" s="44"/>
      <c r="G106" s="17"/>
      <c r="H106" s="17"/>
      <c r="I106" s="17"/>
      <c r="J106" s="17"/>
      <c r="K106" s="17"/>
      <c r="L106" s="17"/>
      <c r="M106" s="17"/>
      <c r="N106" s="17"/>
      <c r="O106" s="17"/>
      <c r="P106" s="17"/>
      <c r="Q106" s="17"/>
      <c r="R106" s="17"/>
      <c r="S106" s="17"/>
      <c r="T106" s="17"/>
      <c r="U106" t="str">
        <f>IF(COUNTA(Table28[[#This Row],[Employee Name]:[13. Skin is intact without open wounds or rashes]])=0,"",COUNTIF(Table28[[#This Row],[1. Checks that sink areas are supplied with soap and paper towels]:[13. Skin is intact without open wounds or rashes]],"NO"))</f>
        <v/>
      </c>
    </row>
    <row r="107" spans="2:21">
      <c r="B107" s="17"/>
      <c r="C107" s="17"/>
      <c r="D107" s="17"/>
      <c r="E107" s="18"/>
      <c r="F107" s="44"/>
      <c r="G107" s="17"/>
      <c r="H107" s="17"/>
      <c r="I107" s="17"/>
      <c r="J107" s="17"/>
      <c r="K107" s="17"/>
      <c r="L107" s="17"/>
      <c r="M107" s="17"/>
      <c r="N107" s="17"/>
      <c r="O107" s="17"/>
      <c r="P107" s="17"/>
      <c r="Q107" s="17"/>
      <c r="R107" s="17"/>
      <c r="S107" s="17"/>
      <c r="T107" s="17"/>
      <c r="U107" t="str">
        <f>IF(COUNTA(Table28[[#This Row],[Employee Name]:[13. Skin is intact without open wounds or rashes]])=0,"",COUNTIF(Table28[[#This Row],[1. Checks that sink areas are supplied with soap and paper towels]:[13. Skin is intact without open wounds or rashes]],"NO"))</f>
        <v/>
      </c>
    </row>
    <row r="108" spans="2:21">
      <c r="B108" s="17"/>
      <c r="C108" s="17"/>
      <c r="D108" s="17"/>
      <c r="E108" s="18"/>
      <c r="F108" s="44"/>
      <c r="G108" s="17"/>
      <c r="H108" s="17"/>
      <c r="I108" s="17"/>
      <c r="J108" s="17"/>
      <c r="K108" s="17"/>
      <c r="L108" s="17"/>
      <c r="M108" s="17"/>
      <c r="N108" s="17"/>
      <c r="O108" s="17"/>
      <c r="P108" s="17"/>
      <c r="Q108" s="17"/>
      <c r="R108" s="17"/>
      <c r="S108" s="17"/>
      <c r="T108" s="17"/>
      <c r="U108" t="str">
        <f>IF(COUNTA(Table28[[#This Row],[Employee Name]:[13. Skin is intact without open wounds or rashes]])=0,"",COUNTIF(Table28[[#This Row],[1. Checks that sink areas are supplied with soap and paper towels]:[13. Skin is intact without open wounds or rashes]],"NO"))</f>
        <v/>
      </c>
    </row>
    <row r="109" spans="2:21">
      <c r="B109" s="17"/>
      <c r="C109" s="17"/>
      <c r="D109" s="17"/>
      <c r="E109" s="18"/>
      <c r="F109" s="44"/>
      <c r="G109" s="17"/>
      <c r="H109" s="17"/>
      <c r="I109" s="17"/>
      <c r="J109" s="17"/>
      <c r="K109" s="17"/>
      <c r="L109" s="17"/>
      <c r="M109" s="17"/>
      <c r="N109" s="17"/>
      <c r="O109" s="17"/>
      <c r="P109" s="17"/>
      <c r="Q109" s="17"/>
      <c r="R109" s="17"/>
      <c r="S109" s="17"/>
      <c r="T109" s="17"/>
      <c r="U109" t="str">
        <f>IF(COUNTA(Table28[[#This Row],[Employee Name]:[13. Skin is intact without open wounds or rashes]])=0,"",COUNTIF(Table28[[#This Row],[1. Checks that sink areas are supplied with soap and paper towels]:[13. Skin is intact without open wounds or rashes]],"NO"))</f>
        <v/>
      </c>
    </row>
    <row r="110" spans="2:21">
      <c r="B110" s="17"/>
      <c r="C110" s="17"/>
      <c r="D110" s="17"/>
      <c r="E110" s="18"/>
      <c r="F110" s="44"/>
      <c r="G110" s="17"/>
      <c r="H110" s="17"/>
      <c r="I110" s="17"/>
      <c r="J110" s="17"/>
      <c r="K110" s="17"/>
      <c r="L110" s="17"/>
      <c r="M110" s="17"/>
      <c r="N110" s="17"/>
      <c r="O110" s="17"/>
      <c r="P110" s="17"/>
      <c r="Q110" s="17"/>
      <c r="R110" s="17"/>
      <c r="S110" s="17"/>
      <c r="T110" s="17"/>
      <c r="U110" t="str">
        <f>IF(COUNTA(Table28[[#This Row],[Employee Name]:[13. Skin is intact without open wounds or rashes]])=0,"",COUNTIF(Table28[[#This Row],[1. Checks that sink areas are supplied with soap and paper towels]:[13. Skin is intact without open wounds or rashes]],"NO"))</f>
        <v/>
      </c>
    </row>
    <row r="111" spans="2:21">
      <c r="B111" s="17"/>
      <c r="C111" s="17"/>
      <c r="D111" s="17"/>
      <c r="E111" s="18"/>
      <c r="F111" s="44"/>
      <c r="G111" s="17"/>
      <c r="H111" s="17"/>
      <c r="I111" s="17"/>
      <c r="J111" s="17"/>
      <c r="K111" s="17"/>
      <c r="L111" s="17"/>
      <c r="M111" s="17"/>
      <c r="N111" s="17"/>
      <c r="O111" s="17"/>
      <c r="P111" s="17"/>
      <c r="Q111" s="17"/>
      <c r="R111" s="17"/>
      <c r="S111" s="17"/>
      <c r="T111" s="17"/>
      <c r="U111" t="str">
        <f>IF(COUNTA(Table28[[#This Row],[Employee Name]:[13. Skin is intact without open wounds or rashes]])=0,"",COUNTIF(Table28[[#This Row],[1. Checks that sink areas are supplied with soap and paper towels]:[13. Skin is intact without open wounds or rashes]],"NO"))</f>
        <v/>
      </c>
    </row>
    <row r="112" spans="2:21">
      <c r="B112" s="17"/>
      <c r="C112" s="17"/>
      <c r="D112" s="17"/>
      <c r="E112" s="18"/>
      <c r="F112" s="44"/>
      <c r="G112" s="17"/>
      <c r="H112" s="17"/>
      <c r="I112" s="17"/>
      <c r="J112" s="17"/>
      <c r="K112" s="17"/>
      <c r="L112" s="17"/>
      <c r="M112" s="17"/>
      <c r="N112" s="17"/>
      <c r="O112" s="17"/>
      <c r="P112" s="17"/>
      <c r="Q112" s="17"/>
      <c r="R112" s="17"/>
      <c r="S112" s="17"/>
      <c r="T112" s="17"/>
      <c r="U112" t="str">
        <f>IF(COUNTA(Table28[[#This Row],[Employee Name]:[13. Skin is intact without open wounds or rashes]])=0,"",COUNTIF(Table28[[#This Row],[1. Checks that sink areas are supplied with soap and paper towels]:[13. Skin is intact without open wounds or rashes]],"NO"))</f>
        <v/>
      </c>
    </row>
    <row r="113" spans="2:21">
      <c r="B113" s="17"/>
      <c r="C113" s="17"/>
      <c r="D113" s="17"/>
      <c r="E113" s="18"/>
      <c r="F113" s="44"/>
      <c r="G113" s="17"/>
      <c r="H113" s="17"/>
      <c r="I113" s="17"/>
      <c r="J113" s="17"/>
      <c r="K113" s="17"/>
      <c r="L113" s="17"/>
      <c r="M113" s="17"/>
      <c r="N113" s="17"/>
      <c r="O113" s="17"/>
      <c r="P113" s="17"/>
      <c r="Q113" s="17"/>
      <c r="R113" s="17"/>
      <c r="S113" s="17"/>
      <c r="T113" s="17"/>
      <c r="U113" t="str">
        <f>IF(COUNTA(Table28[[#This Row],[Employee Name]:[13. Skin is intact without open wounds or rashes]])=0,"",COUNTIF(Table28[[#This Row],[1. Checks that sink areas are supplied with soap and paper towels]:[13. Skin is intact without open wounds or rashes]],"NO"))</f>
        <v/>
      </c>
    </row>
    <row r="114" spans="2:21">
      <c r="B114" s="17"/>
      <c r="C114" s="17"/>
      <c r="D114" s="17"/>
      <c r="E114" s="18"/>
      <c r="F114" s="44"/>
      <c r="G114" s="17"/>
      <c r="H114" s="17"/>
      <c r="I114" s="17"/>
      <c r="J114" s="17"/>
      <c r="K114" s="17"/>
      <c r="L114" s="17"/>
      <c r="M114" s="17"/>
      <c r="N114" s="17"/>
      <c r="O114" s="17"/>
      <c r="P114" s="17"/>
      <c r="Q114" s="17"/>
      <c r="R114" s="17"/>
      <c r="S114" s="17"/>
      <c r="T114" s="17"/>
      <c r="U114" t="str">
        <f>IF(COUNTA(Table28[[#This Row],[Employee Name]:[13. Skin is intact without open wounds or rashes]])=0,"",COUNTIF(Table28[[#This Row],[1. Checks that sink areas are supplied with soap and paper towels]:[13. Skin is intact without open wounds or rashes]],"NO"))</f>
        <v/>
      </c>
    </row>
    <row r="115" spans="2:21">
      <c r="B115" s="17"/>
      <c r="C115" s="17"/>
      <c r="D115" s="17"/>
      <c r="E115" s="18"/>
      <c r="F115" s="44"/>
      <c r="G115" s="17"/>
      <c r="H115" s="17"/>
      <c r="I115" s="17"/>
      <c r="J115" s="17"/>
      <c r="K115" s="17"/>
      <c r="L115" s="17"/>
      <c r="M115" s="17"/>
      <c r="N115" s="17"/>
      <c r="O115" s="17"/>
      <c r="P115" s="17"/>
      <c r="Q115" s="17"/>
      <c r="R115" s="17"/>
      <c r="S115" s="17"/>
      <c r="T115" s="17"/>
      <c r="U115" t="str">
        <f>IF(COUNTA(Table28[[#This Row],[Employee Name]:[13. Skin is intact without open wounds or rashes]])=0,"",COUNTIF(Table28[[#This Row],[1. Checks that sink areas are supplied with soap and paper towels]:[13. Skin is intact without open wounds or rashes]],"NO"))</f>
        <v/>
      </c>
    </row>
    <row r="116" spans="2:21">
      <c r="B116" s="17"/>
      <c r="C116" s="17"/>
      <c r="D116" s="17"/>
      <c r="E116" s="18"/>
      <c r="F116" s="44"/>
      <c r="G116" s="17"/>
      <c r="H116" s="17"/>
      <c r="I116" s="17"/>
      <c r="J116" s="17"/>
      <c r="K116" s="17"/>
      <c r="L116" s="17"/>
      <c r="M116" s="17"/>
      <c r="N116" s="17"/>
      <c r="O116" s="17"/>
      <c r="P116" s="17"/>
      <c r="Q116" s="17"/>
      <c r="R116" s="17"/>
      <c r="S116" s="17"/>
      <c r="T116" s="17"/>
      <c r="U116" t="str">
        <f>IF(COUNTA(Table28[[#This Row],[Employee Name]:[13. Skin is intact without open wounds or rashes]])=0,"",COUNTIF(Table28[[#This Row],[1. Checks that sink areas are supplied with soap and paper towels]:[13. Skin is intact without open wounds or rashes]],"NO"))</f>
        <v/>
      </c>
    </row>
    <row r="117" spans="2:21">
      <c r="B117" s="17"/>
      <c r="C117" s="17"/>
      <c r="D117" s="17"/>
      <c r="E117" s="18"/>
      <c r="F117" s="44"/>
      <c r="G117" s="17"/>
      <c r="H117" s="17"/>
      <c r="I117" s="17"/>
      <c r="J117" s="17"/>
      <c r="K117" s="17"/>
      <c r="L117" s="17"/>
      <c r="M117" s="17"/>
      <c r="N117" s="17"/>
      <c r="O117" s="17"/>
      <c r="P117" s="17"/>
      <c r="Q117" s="17"/>
      <c r="R117" s="17"/>
      <c r="S117" s="17"/>
      <c r="T117" s="17"/>
      <c r="U117" t="str">
        <f>IF(COUNTA(Table28[[#This Row],[Employee Name]:[13. Skin is intact without open wounds or rashes]])=0,"",COUNTIF(Table28[[#This Row],[1. Checks that sink areas are supplied with soap and paper towels]:[13. Skin is intact without open wounds or rashes]],"NO"))</f>
        <v/>
      </c>
    </row>
    <row r="118" spans="2:21">
      <c r="B118" s="17"/>
      <c r="C118" s="17"/>
      <c r="D118" s="17"/>
      <c r="E118" s="18"/>
      <c r="F118" s="44"/>
      <c r="G118" s="17"/>
      <c r="H118" s="17"/>
      <c r="I118" s="17"/>
      <c r="J118" s="17"/>
      <c r="K118" s="17"/>
      <c r="L118" s="17"/>
      <c r="M118" s="17"/>
      <c r="N118" s="17"/>
      <c r="O118" s="17"/>
      <c r="P118" s="17"/>
      <c r="Q118" s="17"/>
      <c r="R118" s="17"/>
      <c r="S118" s="17"/>
      <c r="T118" s="17"/>
      <c r="U118" t="str">
        <f>IF(COUNTA(Table28[[#This Row],[Employee Name]:[13. Skin is intact without open wounds or rashes]])=0,"",COUNTIF(Table28[[#This Row],[1. Checks that sink areas are supplied with soap and paper towels]:[13. Skin is intact without open wounds or rashes]],"NO"))</f>
        <v/>
      </c>
    </row>
    <row r="119" spans="2:21">
      <c r="B119" s="17"/>
      <c r="C119" s="17"/>
      <c r="D119" s="17"/>
      <c r="E119" s="18"/>
      <c r="F119" s="44"/>
      <c r="G119" s="17"/>
      <c r="H119" s="17"/>
      <c r="I119" s="17"/>
      <c r="J119" s="17"/>
      <c r="K119" s="17"/>
      <c r="L119" s="17"/>
      <c r="M119" s="17"/>
      <c r="N119" s="17"/>
      <c r="O119" s="17"/>
      <c r="P119" s="17"/>
      <c r="Q119" s="17"/>
      <c r="R119" s="17"/>
      <c r="S119" s="17"/>
      <c r="T119" s="17"/>
      <c r="U119" t="str">
        <f>IF(COUNTA(Table28[[#This Row],[Employee Name]:[13. Skin is intact without open wounds or rashes]])=0,"",COUNTIF(Table28[[#This Row],[1. Checks that sink areas are supplied with soap and paper towels]:[13. Skin is intact without open wounds or rashes]],"NO"))</f>
        <v/>
      </c>
    </row>
    <row r="120" spans="2:21">
      <c r="B120" s="17"/>
      <c r="C120" s="17"/>
      <c r="D120" s="17"/>
      <c r="E120" s="18"/>
      <c r="F120" s="44"/>
      <c r="G120" s="17"/>
      <c r="H120" s="17"/>
      <c r="I120" s="17"/>
      <c r="J120" s="17"/>
      <c r="K120" s="17"/>
      <c r="L120" s="17"/>
      <c r="M120" s="17"/>
      <c r="N120" s="17"/>
      <c r="O120" s="17"/>
      <c r="P120" s="17"/>
      <c r="Q120" s="17"/>
      <c r="R120" s="17"/>
      <c r="S120" s="17"/>
      <c r="T120" s="17"/>
      <c r="U120" t="str">
        <f>IF(COUNTA(Table28[[#This Row],[Employee Name]:[13. Skin is intact without open wounds or rashes]])=0,"",COUNTIF(Table28[[#This Row],[1. Checks that sink areas are supplied with soap and paper towels]:[13. Skin is intact without open wounds or rashes]],"NO"))</f>
        <v/>
      </c>
    </row>
    <row r="121" spans="2:21">
      <c r="B121" s="17"/>
      <c r="C121" s="17"/>
      <c r="D121" s="17"/>
      <c r="E121" s="18"/>
      <c r="F121" s="44"/>
      <c r="G121" s="17"/>
      <c r="H121" s="17"/>
      <c r="I121" s="17"/>
      <c r="J121" s="17"/>
      <c r="K121" s="17"/>
      <c r="L121" s="17"/>
      <c r="M121" s="17"/>
      <c r="N121" s="17"/>
      <c r="O121" s="17"/>
      <c r="P121" s="17"/>
      <c r="Q121" s="17"/>
      <c r="R121" s="17"/>
      <c r="S121" s="17"/>
      <c r="T121" s="17"/>
      <c r="U121" t="str">
        <f>IF(COUNTA(Table28[[#This Row],[Employee Name]:[13. Skin is intact without open wounds or rashes]])=0,"",COUNTIF(Table28[[#This Row],[1. Checks that sink areas are supplied with soap and paper towels]:[13. Skin is intact without open wounds or rashes]],"NO"))</f>
        <v/>
      </c>
    </row>
    <row r="122" spans="2:21">
      <c r="B122" s="17"/>
      <c r="C122" s="17"/>
      <c r="D122" s="17"/>
      <c r="E122" s="18"/>
      <c r="F122" s="44"/>
      <c r="G122" s="17"/>
      <c r="H122" s="17"/>
      <c r="I122" s="17"/>
      <c r="J122" s="17"/>
      <c r="K122" s="17"/>
      <c r="L122" s="17"/>
      <c r="M122" s="17"/>
      <c r="N122" s="17"/>
      <c r="O122" s="17"/>
      <c r="P122" s="17"/>
      <c r="Q122" s="17"/>
      <c r="R122" s="17"/>
      <c r="S122" s="17"/>
      <c r="T122" s="17"/>
      <c r="U122" t="str">
        <f>IF(COUNTA(Table28[[#This Row],[Employee Name]:[13. Skin is intact without open wounds or rashes]])=0,"",COUNTIF(Table28[[#This Row],[1. Checks that sink areas are supplied with soap and paper towels]:[13. Skin is intact without open wounds or rashes]],"NO"))</f>
        <v/>
      </c>
    </row>
    <row r="123" spans="2:21">
      <c r="B123" s="17"/>
      <c r="C123" s="17"/>
      <c r="D123" s="17"/>
      <c r="E123" s="18"/>
      <c r="F123" s="44"/>
      <c r="G123" s="17"/>
      <c r="H123" s="17"/>
      <c r="I123" s="17"/>
      <c r="J123" s="17"/>
      <c r="K123" s="17"/>
      <c r="L123" s="17"/>
      <c r="M123" s="17"/>
      <c r="N123" s="17"/>
      <c r="O123" s="17"/>
      <c r="P123" s="17"/>
      <c r="Q123" s="17"/>
      <c r="R123" s="17"/>
      <c r="S123" s="17"/>
      <c r="T123" s="17"/>
      <c r="U123" t="str">
        <f>IF(COUNTA(Table28[[#This Row],[Employee Name]:[13. Skin is intact without open wounds or rashes]])=0,"",COUNTIF(Table28[[#This Row],[1. Checks that sink areas are supplied with soap and paper towels]:[13. Skin is intact without open wounds or rashes]],"NO"))</f>
        <v/>
      </c>
    </row>
    <row r="124" spans="2:21">
      <c r="B124" s="17"/>
      <c r="C124" s="17"/>
      <c r="D124" s="17"/>
      <c r="E124" s="18"/>
      <c r="F124" s="44"/>
      <c r="G124" s="17"/>
      <c r="H124" s="17"/>
      <c r="I124" s="17"/>
      <c r="J124" s="17"/>
      <c r="K124" s="17"/>
      <c r="L124" s="17"/>
      <c r="M124" s="17"/>
      <c r="N124" s="17"/>
      <c r="O124" s="17"/>
      <c r="P124" s="17"/>
      <c r="Q124" s="17"/>
      <c r="R124" s="17"/>
      <c r="S124" s="17"/>
      <c r="T124" s="17"/>
      <c r="U124" t="str">
        <f>IF(COUNTA(Table28[[#This Row],[Employee Name]:[13. Skin is intact without open wounds or rashes]])=0,"",COUNTIF(Table28[[#This Row],[1. Checks that sink areas are supplied with soap and paper towels]:[13. Skin is intact without open wounds or rashes]],"NO"))</f>
        <v/>
      </c>
    </row>
    <row r="125" spans="2:21">
      <c r="B125" s="17"/>
      <c r="C125" s="17"/>
      <c r="D125" s="17"/>
      <c r="E125" s="18"/>
      <c r="F125" s="44"/>
      <c r="G125" s="17"/>
      <c r="H125" s="17"/>
      <c r="I125" s="17"/>
      <c r="J125" s="17"/>
      <c r="K125" s="17"/>
      <c r="L125" s="17"/>
      <c r="M125" s="17"/>
      <c r="N125" s="17"/>
      <c r="O125" s="17"/>
      <c r="P125" s="17"/>
      <c r="Q125" s="17"/>
      <c r="R125" s="17"/>
      <c r="S125" s="17"/>
      <c r="T125" s="17"/>
      <c r="U125" t="str">
        <f>IF(COUNTA(Table28[[#This Row],[Employee Name]:[13. Skin is intact without open wounds or rashes]])=0,"",COUNTIF(Table28[[#This Row],[1. Checks that sink areas are supplied with soap and paper towels]:[13. Skin is intact without open wounds or rashes]],"NO"))</f>
        <v/>
      </c>
    </row>
    <row r="126" spans="2:21">
      <c r="B126" s="17"/>
      <c r="C126" s="17"/>
      <c r="D126" s="17"/>
      <c r="E126" s="18"/>
      <c r="F126" s="44"/>
      <c r="G126" s="17"/>
      <c r="H126" s="17"/>
      <c r="I126" s="17"/>
      <c r="J126" s="17"/>
      <c r="K126" s="17"/>
      <c r="L126" s="17"/>
      <c r="M126" s="17"/>
      <c r="N126" s="17"/>
      <c r="O126" s="17"/>
      <c r="P126" s="17"/>
      <c r="Q126" s="17"/>
      <c r="R126" s="17"/>
      <c r="S126" s="17"/>
      <c r="T126" s="17"/>
      <c r="U126" t="str">
        <f>IF(COUNTA(Table28[[#This Row],[Employee Name]:[13. Skin is intact without open wounds or rashes]])=0,"",COUNTIF(Table28[[#This Row],[1. Checks that sink areas are supplied with soap and paper towels]:[13. Skin is intact without open wounds or rashes]],"NO"))</f>
        <v/>
      </c>
    </row>
    <row r="127" spans="2:21">
      <c r="B127" s="17"/>
      <c r="C127" s="17"/>
      <c r="D127" s="17"/>
      <c r="E127" s="18"/>
      <c r="F127" s="44"/>
      <c r="G127" s="17"/>
      <c r="H127" s="17"/>
      <c r="I127" s="17"/>
      <c r="J127" s="17"/>
      <c r="K127" s="17"/>
      <c r="L127" s="17"/>
      <c r="M127" s="17"/>
      <c r="N127" s="17"/>
      <c r="O127" s="17"/>
      <c r="P127" s="17"/>
      <c r="Q127" s="17"/>
      <c r="R127" s="17"/>
      <c r="S127" s="17"/>
      <c r="T127" s="17"/>
      <c r="U127" t="str">
        <f>IF(COUNTA(Table28[[#This Row],[Employee Name]:[13. Skin is intact without open wounds or rashes]])=0,"",COUNTIF(Table28[[#This Row],[1. Checks that sink areas are supplied with soap and paper towels]:[13. Skin is intact without open wounds or rashes]],"NO"))</f>
        <v/>
      </c>
    </row>
    <row r="128" spans="2:21">
      <c r="B128" s="17"/>
      <c r="C128" s="17"/>
      <c r="D128" s="17"/>
      <c r="E128" s="18"/>
      <c r="F128" s="44"/>
      <c r="G128" s="17"/>
      <c r="H128" s="17"/>
      <c r="I128" s="17"/>
      <c r="J128" s="17"/>
      <c r="K128" s="17"/>
      <c r="L128" s="17"/>
      <c r="M128" s="17"/>
      <c r="N128" s="17"/>
      <c r="O128" s="17"/>
      <c r="P128" s="17"/>
      <c r="Q128" s="17"/>
      <c r="R128" s="17"/>
      <c r="S128" s="17"/>
      <c r="T128" s="17"/>
      <c r="U128" t="str">
        <f>IF(COUNTA(Table28[[#This Row],[Employee Name]:[13. Skin is intact without open wounds or rashes]])=0,"",COUNTIF(Table28[[#This Row],[1. Checks that sink areas are supplied with soap and paper towels]:[13. Skin is intact without open wounds or rashes]],"NO"))</f>
        <v/>
      </c>
    </row>
    <row r="129" spans="2:21">
      <c r="B129" s="17"/>
      <c r="C129" s="17"/>
      <c r="D129" s="17"/>
      <c r="E129" s="18"/>
      <c r="F129" s="44"/>
      <c r="G129" s="17"/>
      <c r="H129" s="17"/>
      <c r="I129" s="17"/>
      <c r="J129" s="17"/>
      <c r="K129" s="17"/>
      <c r="L129" s="17"/>
      <c r="M129" s="17"/>
      <c r="N129" s="17"/>
      <c r="O129" s="17"/>
      <c r="P129" s="17"/>
      <c r="Q129" s="17"/>
      <c r="R129" s="17"/>
      <c r="S129" s="17"/>
      <c r="T129" s="17"/>
      <c r="U129" t="str">
        <f>IF(COUNTA(Table28[[#This Row],[Employee Name]:[13. Skin is intact without open wounds or rashes]])=0,"",COUNTIF(Table28[[#This Row],[1. Checks that sink areas are supplied with soap and paper towels]:[13. Skin is intact without open wounds or rashes]],"NO"))</f>
        <v/>
      </c>
    </row>
    <row r="130" spans="2:21">
      <c r="B130" s="17"/>
      <c r="C130" s="17"/>
      <c r="D130" s="17"/>
      <c r="E130" s="18"/>
      <c r="F130" s="44"/>
      <c r="G130" s="17"/>
      <c r="H130" s="17"/>
      <c r="I130" s="17"/>
      <c r="J130" s="17"/>
      <c r="K130" s="17"/>
      <c r="L130" s="17"/>
      <c r="M130" s="17"/>
      <c r="N130" s="17"/>
      <c r="O130" s="17"/>
      <c r="P130" s="17"/>
      <c r="Q130" s="17"/>
      <c r="R130" s="17"/>
      <c r="S130" s="17"/>
      <c r="T130" s="17"/>
      <c r="U130" t="str">
        <f>IF(COUNTA(Table28[[#This Row],[Employee Name]:[13. Skin is intact without open wounds or rashes]])=0,"",COUNTIF(Table28[[#This Row],[1. Checks that sink areas are supplied with soap and paper towels]:[13. Skin is intact without open wounds or rashes]],"NO"))</f>
        <v/>
      </c>
    </row>
    <row r="131" spans="2:21">
      <c r="B131" s="17"/>
      <c r="C131" s="17"/>
      <c r="D131" s="17"/>
      <c r="E131" s="18"/>
      <c r="F131" s="44"/>
      <c r="G131" s="17"/>
      <c r="H131" s="17"/>
      <c r="I131" s="17"/>
      <c r="J131" s="17"/>
      <c r="K131" s="17"/>
      <c r="L131" s="17"/>
      <c r="M131" s="17"/>
      <c r="N131" s="17"/>
      <c r="O131" s="17"/>
      <c r="P131" s="17"/>
      <c r="Q131" s="17"/>
      <c r="R131" s="17"/>
      <c r="S131" s="17"/>
      <c r="T131" s="17"/>
      <c r="U131" t="str">
        <f>IF(COUNTA(Table28[[#This Row],[Employee Name]:[13. Skin is intact without open wounds or rashes]])=0,"",COUNTIF(Table28[[#This Row],[1. Checks that sink areas are supplied with soap and paper towels]:[13. Skin is intact without open wounds or rashes]],"NO"))</f>
        <v/>
      </c>
    </row>
    <row r="132" spans="2:21">
      <c r="B132" s="17"/>
      <c r="C132" s="17"/>
      <c r="D132" s="17"/>
      <c r="E132" s="18"/>
      <c r="F132" s="44"/>
      <c r="G132" s="17"/>
      <c r="H132" s="17"/>
      <c r="I132" s="17"/>
      <c r="J132" s="17"/>
      <c r="K132" s="17"/>
      <c r="L132" s="17"/>
      <c r="M132" s="17"/>
      <c r="N132" s="17"/>
      <c r="O132" s="17"/>
      <c r="P132" s="17"/>
      <c r="Q132" s="17"/>
      <c r="R132" s="17"/>
      <c r="S132" s="17"/>
      <c r="T132" s="17"/>
      <c r="U132" t="str">
        <f>IF(COUNTA(Table28[[#This Row],[Employee Name]:[13. Skin is intact without open wounds or rashes]])=0,"",COUNTIF(Table28[[#This Row],[1. Checks that sink areas are supplied with soap and paper towels]:[13. Skin is intact without open wounds or rashes]],"NO"))</f>
        <v/>
      </c>
    </row>
    <row r="133" spans="2:21">
      <c r="B133" s="17"/>
      <c r="C133" s="17"/>
      <c r="D133" s="17"/>
      <c r="E133" s="18"/>
      <c r="F133" s="44"/>
      <c r="G133" s="17"/>
      <c r="H133" s="17"/>
      <c r="I133" s="17"/>
      <c r="J133" s="17"/>
      <c r="K133" s="17"/>
      <c r="L133" s="17"/>
      <c r="M133" s="17"/>
      <c r="N133" s="17"/>
      <c r="O133" s="17"/>
      <c r="P133" s="17"/>
      <c r="Q133" s="17"/>
      <c r="R133" s="17"/>
      <c r="S133" s="17"/>
      <c r="T133" s="17"/>
      <c r="U133" t="str">
        <f>IF(COUNTA(Table28[[#This Row],[Employee Name]:[13. Skin is intact without open wounds or rashes]])=0,"",COUNTIF(Table28[[#This Row],[1. Checks that sink areas are supplied with soap and paper towels]:[13. Skin is intact without open wounds or rashes]],"NO"))</f>
        <v/>
      </c>
    </row>
    <row r="134" spans="2:21">
      <c r="B134" s="17"/>
      <c r="C134" s="17"/>
      <c r="D134" s="17"/>
      <c r="E134" s="18"/>
      <c r="F134" s="44"/>
      <c r="G134" s="17"/>
      <c r="H134" s="17"/>
      <c r="I134" s="17"/>
      <c r="J134" s="17"/>
      <c r="K134" s="17"/>
      <c r="L134" s="17"/>
      <c r="M134" s="17"/>
      <c r="N134" s="17"/>
      <c r="O134" s="17"/>
      <c r="P134" s="17"/>
      <c r="Q134" s="17"/>
      <c r="R134" s="17"/>
      <c r="S134" s="17"/>
      <c r="T134" s="17"/>
      <c r="U134" t="str">
        <f>IF(COUNTA(Table28[[#This Row],[Employee Name]:[13. Skin is intact without open wounds or rashes]])=0,"",COUNTIF(Table28[[#This Row],[1. Checks that sink areas are supplied with soap and paper towels]:[13. Skin is intact without open wounds or rashes]],"NO"))</f>
        <v/>
      </c>
    </row>
    <row r="135" spans="2:21">
      <c r="B135" s="17"/>
      <c r="C135" s="17"/>
      <c r="D135" s="17"/>
      <c r="E135" s="18"/>
      <c r="F135" s="44"/>
      <c r="G135" s="17"/>
      <c r="H135" s="17"/>
      <c r="I135" s="17"/>
      <c r="J135" s="17"/>
      <c r="K135" s="17"/>
      <c r="L135" s="17"/>
      <c r="M135" s="17"/>
      <c r="N135" s="17"/>
      <c r="O135" s="17"/>
      <c r="P135" s="17"/>
      <c r="Q135" s="17"/>
      <c r="R135" s="17"/>
      <c r="S135" s="17"/>
      <c r="T135" s="17"/>
      <c r="U135" t="str">
        <f>IF(COUNTA(Table28[[#This Row],[Employee Name]:[13. Skin is intact without open wounds or rashes]])=0,"",COUNTIF(Table28[[#This Row],[1. Checks that sink areas are supplied with soap and paper towels]:[13. Skin is intact without open wounds or rashes]],"NO"))</f>
        <v/>
      </c>
    </row>
    <row r="136" spans="2:21">
      <c r="B136" s="17"/>
      <c r="C136" s="17"/>
      <c r="D136" s="17"/>
      <c r="E136" s="18"/>
      <c r="F136" s="44"/>
      <c r="G136" s="17"/>
      <c r="H136" s="17"/>
      <c r="I136" s="17"/>
      <c r="J136" s="17"/>
      <c r="K136" s="17"/>
      <c r="L136" s="17"/>
      <c r="M136" s="17"/>
      <c r="N136" s="17"/>
      <c r="O136" s="17"/>
      <c r="P136" s="17"/>
      <c r="Q136" s="17"/>
      <c r="R136" s="17"/>
      <c r="S136" s="17"/>
      <c r="T136" s="17"/>
      <c r="U136" t="str">
        <f>IF(COUNTA(Table28[[#This Row],[Employee Name]:[13. Skin is intact without open wounds or rashes]])=0,"",COUNTIF(Table28[[#This Row],[1. Checks that sink areas are supplied with soap and paper towels]:[13. Skin is intact without open wounds or rashes]],"NO"))</f>
        <v/>
      </c>
    </row>
    <row r="137" spans="2:21">
      <c r="B137" s="17"/>
      <c r="C137" s="17"/>
      <c r="D137" s="17"/>
      <c r="E137" s="18"/>
      <c r="F137" s="44"/>
      <c r="G137" s="17"/>
      <c r="H137" s="17"/>
      <c r="I137" s="17"/>
      <c r="J137" s="17"/>
      <c r="K137" s="17"/>
      <c r="L137" s="17"/>
      <c r="M137" s="17"/>
      <c r="N137" s="17"/>
      <c r="O137" s="17"/>
      <c r="P137" s="17"/>
      <c r="Q137" s="17"/>
      <c r="R137" s="17"/>
      <c r="S137" s="17"/>
      <c r="T137" s="17"/>
      <c r="U137" t="str">
        <f>IF(COUNTA(Table28[[#This Row],[Employee Name]:[13. Skin is intact without open wounds or rashes]])=0,"",COUNTIF(Table28[[#This Row],[1. Checks that sink areas are supplied with soap and paper towels]:[13. Skin is intact without open wounds or rashes]],"NO"))</f>
        <v/>
      </c>
    </row>
    <row r="138" spans="2:21">
      <c r="B138" s="17"/>
      <c r="C138" s="17"/>
      <c r="D138" s="17"/>
      <c r="E138" s="18"/>
      <c r="F138" s="44"/>
      <c r="G138" s="17"/>
      <c r="H138" s="17"/>
      <c r="I138" s="17"/>
      <c r="J138" s="17"/>
      <c r="K138" s="17"/>
      <c r="L138" s="17"/>
      <c r="M138" s="17"/>
      <c r="N138" s="17"/>
      <c r="O138" s="17"/>
      <c r="P138" s="17"/>
      <c r="Q138" s="17"/>
      <c r="R138" s="17"/>
      <c r="S138" s="17"/>
      <c r="T138" s="17"/>
      <c r="U138" t="str">
        <f>IF(COUNTA(Table28[[#This Row],[Employee Name]:[13. Skin is intact without open wounds or rashes]])=0,"",COUNTIF(Table28[[#This Row],[1. Checks that sink areas are supplied with soap and paper towels]:[13. Skin is intact without open wounds or rashes]],"NO"))</f>
        <v/>
      </c>
    </row>
    <row r="139" spans="2:21">
      <c r="B139" s="17"/>
      <c r="C139" s="17"/>
      <c r="D139" s="17"/>
      <c r="E139" s="18"/>
      <c r="F139" s="44"/>
      <c r="G139" s="17"/>
      <c r="H139" s="17"/>
      <c r="I139" s="17"/>
      <c r="J139" s="17"/>
      <c r="K139" s="17"/>
      <c r="L139" s="17"/>
      <c r="M139" s="17"/>
      <c r="N139" s="17"/>
      <c r="O139" s="17"/>
      <c r="P139" s="17"/>
      <c r="Q139" s="17"/>
      <c r="R139" s="17"/>
      <c r="S139" s="17"/>
      <c r="T139" s="17"/>
      <c r="U139" t="str">
        <f>IF(COUNTA(Table28[[#This Row],[Employee Name]:[13. Skin is intact without open wounds or rashes]])=0,"",COUNTIF(Table28[[#This Row],[1. Checks that sink areas are supplied with soap and paper towels]:[13. Skin is intact without open wounds or rashes]],"NO"))</f>
        <v/>
      </c>
    </row>
    <row r="140" spans="2:21">
      <c r="B140" s="17"/>
      <c r="C140" s="17"/>
      <c r="D140" s="17"/>
      <c r="E140" s="18"/>
      <c r="F140" s="44"/>
      <c r="G140" s="17"/>
      <c r="H140" s="17"/>
      <c r="I140" s="17"/>
      <c r="J140" s="17"/>
      <c r="K140" s="17"/>
      <c r="L140" s="17"/>
      <c r="M140" s="17"/>
      <c r="N140" s="17"/>
      <c r="O140" s="17"/>
      <c r="P140" s="17"/>
      <c r="Q140" s="17"/>
      <c r="R140" s="17"/>
      <c r="S140" s="17"/>
      <c r="T140" s="17"/>
      <c r="U140" t="str">
        <f>IF(COUNTA(Table28[[#This Row],[Employee Name]:[13. Skin is intact without open wounds or rashes]])=0,"",COUNTIF(Table28[[#This Row],[1. Checks that sink areas are supplied with soap and paper towels]:[13. Skin is intact without open wounds or rashes]],"NO"))</f>
        <v/>
      </c>
    </row>
    <row r="141" spans="2:21">
      <c r="B141" s="17"/>
      <c r="C141" s="17"/>
      <c r="D141" s="17"/>
      <c r="E141" s="18"/>
      <c r="F141" s="44"/>
      <c r="G141" s="17"/>
      <c r="H141" s="17"/>
      <c r="I141" s="17"/>
      <c r="J141" s="17"/>
      <c r="K141" s="17"/>
      <c r="L141" s="17"/>
      <c r="M141" s="17"/>
      <c r="N141" s="17"/>
      <c r="O141" s="17"/>
      <c r="P141" s="17"/>
      <c r="Q141" s="17"/>
      <c r="R141" s="17"/>
      <c r="S141" s="17"/>
      <c r="T141" s="17"/>
      <c r="U141" t="str">
        <f>IF(COUNTA(Table28[[#This Row],[Employee Name]:[13. Skin is intact without open wounds or rashes]])=0,"",COUNTIF(Table28[[#This Row],[1. Checks that sink areas are supplied with soap and paper towels]:[13. Skin is intact without open wounds or rashes]],"NO"))</f>
        <v/>
      </c>
    </row>
    <row r="142" spans="2:21">
      <c r="B142" s="17"/>
      <c r="C142" s="17"/>
      <c r="D142" s="17"/>
      <c r="E142" s="18"/>
      <c r="F142" s="44"/>
      <c r="G142" s="17"/>
      <c r="H142" s="17"/>
      <c r="I142" s="17"/>
      <c r="J142" s="17"/>
      <c r="K142" s="17"/>
      <c r="L142" s="17"/>
      <c r="M142" s="17"/>
      <c r="N142" s="17"/>
      <c r="O142" s="17"/>
      <c r="P142" s="17"/>
      <c r="Q142" s="17"/>
      <c r="R142" s="17"/>
      <c r="S142" s="17"/>
      <c r="T142" s="17"/>
      <c r="U142" t="str">
        <f>IF(COUNTA(Table28[[#This Row],[Employee Name]:[13. Skin is intact without open wounds or rashes]])=0,"",COUNTIF(Table28[[#This Row],[1. Checks that sink areas are supplied with soap and paper towels]:[13. Skin is intact without open wounds or rashes]],"NO"))</f>
        <v/>
      </c>
    </row>
    <row r="143" spans="2:21">
      <c r="B143" s="17"/>
      <c r="C143" s="17"/>
      <c r="D143" s="17"/>
      <c r="E143" s="18"/>
      <c r="F143" s="44"/>
      <c r="G143" s="17"/>
      <c r="H143" s="17"/>
      <c r="I143" s="17"/>
      <c r="J143" s="17"/>
      <c r="K143" s="17"/>
      <c r="L143" s="17"/>
      <c r="M143" s="17"/>
      <c r="N143" s="17"/>
      <c r="O143" s="17"/>
      <c r="P143" s="17"/>
      <c r="Q143" s="17"/>
      <c r="R143" s="17"/>
      <c r="S143" s="17"/>
      <c r="T143" s="17"/>
      <c r="U143" t="str">
        <f>IF(COUNTA(Table28[[#This Row],[Employee Name]:[13. Skin is intact without open wounds or rashes]])=0,"",COUNTIF(Table28[[#This Row],[1. Checks that sink areas are supplied with soap and paper towels]:[13. Skin is intact without open wounds or rashes]],"NO"))</f>
        <v/>
      </c>
    </row>
    <row r="144" spans="2:21">
      <c r="B144" s="17"/>
      <c r="C144" s="17"/>
      <c r="D144" s="17"/>
      <c r="E144" s="18"/>
      <c r="F144" s="44"/>
      <c r="G144" s="17"/>
      <c r="H144" s="17"/>
      <c r="I144" s="17"/>
      <c r="J144" s="17"/>
      <c r="K144" s="17"/>
      <c r="L144" s="17"/>
      <c r="M144" s="17"/>
      <c r="N144" s="17"/>
      <c r="O144" s="17"/>
      <c r="P144" s="17"/>
      <c r="Q144" s="17"/>
      <c r="R144" s="17"/>
      <c r="S144" s="17"/>
      <c r="T144" s="17"/>
      <c r="U144" t="str">
        <f>IF(COUNTA(Table28[[#This Row],[Employee Name]:[13. Skin is intact without open wounds or rashes]])=0,"",COUNTIF(Table28[[#This Row],[1. Checks that sink areas are supplied with soap and paper towels]:[13. Skin is intact without open wounds or rashes]],"NO"))</f>
        <v/>
      </c>
    </row>
    <row r="145" spans="2:21">
      <c r="B145" s="17"/>
      <c r="C145" s="17"/>
      <c r="D145" s="17"/>
      <c r="E145" s="18"/>
      <c r="F145" s="44"/>
      <c r="G145" s="17"/>
      <c r="H145" s="17"/>
      <c r="I145" s="17"/>
      <c r="J145" s="17"/>
      <c r="K145" s="17"/>
      <c r="L145" s="17"/>
      <c r="M145" s="17"/>
      <c r="N145" s="17"/>
      <c r="O145" s="17"/>
      <c r="P145" s="17"/>
      <c r="Q145" s="17"/>
      <c r="R145" s="17"/>
      <c r="S145" s="17"/>
      <c r="T145" s="17"/>
      <c r="U145" t="str">
        <f>IF(COUNTA(Table28[[#This Row],[Employee Name]:[13. Skin is intact without open wounds or rashes]])=0,"",COUNTIF(Table28[[#This Row],[1. Checks that sink areas are supplied with soap and paper towels]:[13. Skin is intact without open wounds or rashes]],"NO"))</f>
        <v/>
      </c>
    </row>
    <row r="146" spans="2:21">
      <c r="B146" s="17"/>
      <c r="C146" s="17"/>
      <c r="D146" s="17"/>
      <c r="E146" s="18"/>
      <c r="F146" s="44"/>
      <c r="G146" s="17"/>
      <c r="H146" s="17"/>
      <c r="I146" s="17"/>
      <c r="J146" s="17"/>
      <c r="K146" s="17"/>
      <c r="L146" s="17"/>
      <c r="M146" s="17"/>
      <c r="N146" s="17"/>
      <c r="O146" s="17"/>
      <c r="P146" s="17"/>
      <c r="Q146" s="17"/>
      <c r="R146" s="17"/>
      <c r="S146" s="17"/>
      <c r="T146" s="17"/>
      <c r="U146" t="str">
        <f>IF(COUNTA(Table28[[#This Row],[Employee Name]:[13. Skin is intact without open wounds or rashes]])=0,"",COUNTIF(Table28[[#This Row],[1. Checks that sink areas are supplied with soap and paper towels]:[13. Skin is intact without open wounds or rashes]],"NO"))</f>
        <v/>
      </c>
    </row>
    <row r="147" spans="2:21">
      <c r="B147" s="17"/>
      <c r="C147" s="17"/>
      <c r="D147" s="17"/>
      <c r="E147" s="18"/>
      <c r="F147" s="44"/>
      <c r="G147" s="17"/>
      <c r="H147" s="17"/>
      <c r="I147" s="17"/>
      <c r="J147" s="17"/>
      <c r="K147" s="17"/>
      <c r="L147" s="17"/>
      <c r="M147" s="17"/>
      <c r="N147" s="17"/>
      <c r="O147" s="17"/>
      <c r="P147" s="17"/>
      <c r="Q147" s="17"/>
      <c r="R147" s="17"/>
      <c r="S147" s="17"/>
      <c r="T147" s="17"/>
      <c r="U147" t="str">
        <f>IF(COUNTA(Table28[[#This Row],[Employee Name]:[13. Skin is intact without open wounds or rashes]])=0,"",COUNTIF(Table28[[#This Row],[1. Checks that sink areas are supplied with soap and paper towels]:[13. Skin is intact without open wounds or rashes]],"NO"))</f>
        <v/>
      </c>
    </row>
    <row r="148" spans="2:21">
      <c r="B148" s="17"/>
      <c r="C148" s="17"/>
      <c r="D148" s="17"/>
      <c r="E148" s="18"/>
      <c r="F148" s="44"/>
      <c r="G148" s="17"/>
      <c r="H148" s="17"/>
      <c r="I148" s="17"/>
      <c r="J148" s="17"/>
      <c r="K148" s="17"/>
      <c r="L148" s="17"/>
      <c r="M148" s="17"/>
      <c r="N148" s="17"/>
      <c r="O148" s="17"/>
      <c r="P148" s="17"/>
      <c r="Q148" s="17"/>
      <c r="R148" s="17"/>
      <c r="S148" s="17"/>
      <c r="T148" s="17"/>
      <c r="U148" t="str">
        <f>IF(COUNTA(Table28[[#This Row],[Employee Name]:[13. Skin is intact without open wounds or rashes]])=0,"",COUNTIF(Table28[[#This Row],[1. Checks that sink areas are supplied with soap and paper towels]:[13. Skin is intact without open wounds or rashes]],"NO"))</f>
        <v/>
      </c>
    </row>
    <row r="149" spans="2:21">
      <c r="B149" s="17"/>
      <c r="C149" s="17"/>
      <c r="D149" s="17"/>
      <c r="E149" s="18"/>
      <c r="F149" s="44"/>
      <c r="G149" s="17"/>
      <c r="H149" s="17"/>
      <c r="I149" s="17"/>
      <c r="J149" s="17"/>
      <c r="K149" s="17"/>
      <c r="L149" s="17"/>
      <c r="M149" s="17"/>
      <c r="N149" s="17"/>
      <c r="O149" s="17"/>
      <c r="P149" s="17"/>
      <c r="Q149" s="17"/>
      <c r="R149" s="17"/>
      <c r="S149" s="17"/>
      <c r="T149" s="17"/>
      <c r="U149" t="str">
        <f>IF(COUNTA(Table28[[#This Row],[Employee Name]:[13. Skin is intact without open wounds or rashes]])=0,"",COUNTIF(Table28[[#This Row],[1. Checks that sink areas are supplied with soap and paper towels]:[13. Skin is intact without open wounds or rashes]],"NO"))</f>
        <v/>
      </c>
    </row>
    <row r="150" spans="2:21">
      <c r="B150" s="17"/>
      <c r="C150" s="17"/>
      <c r="D150" s="17"/>
      <c r="E150" s="18"/>
      <c r="F150" s="44"/>
      <c r="G150" s="17"/>
      <c r="H150" s="17"/>
      <c r="I150" s="17"/>
      <c r="J150" s="17"/>
      <c r="K150" s="17"/>
      <c r="L150" s="17"/>
      <c r="M150" s="17"/>
      <c r="N150" s="17"/>
      <c r="O150" s="17"/>
      <c r="P150" s="17"/>
      <c r="Q150" s="17"/>
      <c r="R150" s="17"/>
      <c r="S150" s="17"/>
      <c r="T150" s="17"/>
      <c r="U150" t="str">
        <f>IF(COUNTA(Table28[[#This Row],[Employee Name]:[13. Skin is intact without open wounds or rashes]])=0,"",COUNTIF(Table28[[#This Row],[1. Checks that sink areas are supplied with soap and paper towels]:[13. Skin is intact without open wounds or rashes]],"NO"))</f>
        <v/>
      </c>
    </row>
    <row r="151" spans="2:21">
      <c r="B151" s="17"/>
      <c r="C151" s="17"/>
      <c r="D151" s="17"/>
      <c r="E151" s="18"/>
      <c r="F151" s="44"/>
      <c r="G151" s="17"/>
      <c r="H151" s="17"/>
      <c r="I151" s="17"/>
      <c r="J151" s="17"/>
      <c r="K151" s="17"/>
      <c r="L151" s="17"/>
      <c r="M151" s="17"/>
      <c r="N151" s="17"/>
      <c r="O151" s="17"/>
      <c r="P151" s="17"/>
      <c r="Q151" s="17"/>
      <c r="R151" s="17"/>
      <c r="S151" s="17"/>
      <c r="T151" s="17"/>
      <c r="U151" t="str">
        <f>IF(COUNTA(Table28[[#This Row],[Employee Name]:[13. Skin is intact without open wounds or rashes]])=0,"",COUNTIF(Table28[[#This Row],[1. Checks that sink areas are supplied with soap and paper towels]:[13. Skin is intact without open wounds or rashes]],"NO"))</f>
        <v/>
      </c>
    </row>
    <row r="152" spans="2:21">
      <c r="B152" s="17"/>
      <c r="C152" s="17"/>
      <c r="D152" s="17"/>
      <c r="E152" s="18"/>
      <c r="F152" s="44"/>
      <c r="G152" s="17"/>
      <c r="H152" s="17"/>
      <c r="I152" s="17"/>
      <c r="J152" s="17"/>
      <c r="K152" s="17"/>
      <c r="L152" s="17"/>
      <c r="M152" s="17"/>
      <c r="N152" s="17"/>
      <c r="O152" s="17"/>
      <c r="P152" s="17"/>
      <c r="Q152" s="17"/>
      <c r="R152" s="17"/>
      <c r="S152" s="17"/>
      <c r="T152" s="17"/>
      <c r="U152" t="str">
        <f>IF(COUNTA(Table28[[#This Row],[Employee Name]:[13. Skin is intact without open wounds or rashes]])=0,"",COUNTIF(Table28[[#This Row],[1. Checks that sink areas are supplied with soap and paper towels]:[13. Skin is intact without open wounds or rashes]],"NO"))</f>
        <v/>
      </c>
    </row>
    <row r="153" spans="2:21">
      <c r="B153" s="17"/>
      <c r="C153" s="17"/>
      <c r="D153" s="17"/>
      <c r="E153" s="18"/>
      <c r="F153" s="44"/>
      <c r="G153" s="17"/>
      <c r="H153" s="17"/>
      <c r="I153" s="17"/>
      <c r="J153" s="17"/>
      <c r="K153" s="17"/>
      <c r="L153" s="17"/>
      <c r="M153" s="17"/>
      <c r="N153" s="17"/>
      <c r="O153" s="17"/>
      <c r="P153" s="17"/>
      <c r="Q153" s="17"/>
      <c r="R153" s="17"/>
      <c r="S153" s="17"/>
      <c r="T153" s="17"/>
      <c r="U153" t="str">
        <f>IF(COUNTA(Table28[[#This Row],[Employee Name]:[13. Skin is intact without open wounds or rashes]])=0,"",COUNTIF(Table28[[#This Row],[1. Checks that sink areas are supplied with soap and paper towels]:[13. Skin is intact without open wounds or rashes]],"NO"))</f>
        <v/>
      </c>
    </row>
    <row r="154" spans="2:21">
      <c r="B154" s="17"/>
      <c r="C154" s="17"/>
      <c r="D154" s="17"/>
      <c r="E154" s="18"/>
      <c r="F154" s="44"/>
      <c r="G154" s="17"/>
      <c r="H154" s="17"/>
      <c r="I154" s="17"/>
      <c r="J154" s="17"/>
      <c r="K154" s="17"/>
      <c r="L154" s="17"/>
      <c r="M154" s="17"/>
      <c r="N154" s="17"/>
      <c r="O154" s="17"/>
      <c r="P154" s="17"/>
      <c r="Q154" s="17"/>
      <c r="R154" s="17"/>
      <c r="S154" s="17"/>
      <c r="T154" s="17"/>
      <c r="U154" t="str">
        <f>IF(COUNTA(Table28[[#This Row],[Employee Name]:[13. Skin is intact without open wounds or rashes]])=0,"",COUNTIF(Table28[[#This Row],[1. Checks that sink areas are supplied with soap and paper towels]:[13. Skin is intact without open wounds or rashes]],"NO"))</f>
        <v/>
      </c>
    </row>
    <row r="155" spans="2:21">
      <c r="B155" s="17"/>
      <c r="C155" s="17"/>
      <c r="D155" s="17"/>
      <c r="E155" s="18"/>
      <c r="F155" s="44"/>
      <c r="G155" s="17"/>
      <c r="H155" s="17"/>
      <c r="I155" s="17"/>
      <c r="J155" s="17"/>
      <c r="K155" s="17"/>
      <c r="L155" s="17"/>
      <c r="M155" s="17"/>
      <c r="N155" s="17"/>
      <c r="O155" s="17"/>
      <c r="P155" s="17"/>
      <c r="Q155" s="17"/>
      <c r="R155" s="17"/>
      <c r="S155" s="17"/>
      <c r="T155" s="17"/>
      <c r="U155" t="str">
        <f>IF(COUNTA(Table28[[#This Row],[Employee Name]:[13. Skin is intact without open wounds or rashes]])=0,"",COUNTIF(Table28[[#This Row],[1. Checks that sink areas are supplied with soap and paper towels]:[13. Skin is intact without open wounds or rashes]],"NO"))</f>
        <v/>
      </c>
    </row>
    <row r="156" spans="2:21">
      <c r="B156" s="17"/>
      <c r="C156" s="17"/>
      <c r="D156" s="17"/>
      <c r="E156" s="18"/>
      <c r="F156" s="44"/>
      <c r="G156" s="17"/>
      <c r="H156" s="17"/>
      <c r="I156" s="17"/>
      <c r="J156" s="17"/>
      <c r="K156" s="17"/>
      <c r="L156" s="17"/>
      <c r="M156" s="17"/>
      <c r="N156" s="17"/>
      <c r="O156" s="17"/>
      <c r="P156" s="17"/>
      <c r="Q156" s="17"/>
      <c r="R156" s="17"/>
      <c r="S156" s="17"/>
      <c r="T156" s="17"/>
      <c r="U156" t="str">
        <f>IF(COUNTA(Table28[[#This Row],[Employee Name]:[13. Skin is intact without open wounds or rashes]])=0,"",COUNTIF(Table28[[#This Row],[1. Checks that sink areas are supplied with soap and paper towels]:[13. Skin is intact without open wounds or rashes]],"NO"))</f>
        <v/>
      </c>
    </row>
    <row r="157" spans="2:21">
      <c r="B157" s="17"/>
      <c r="C157" s="17"/>
      <c r="D157" s="17"/>
      <c r="E157" s="18"/>
      <c r="F157" s="44"/>
      <c r="G157" s="17"/>
      <c r="H157" s="17"/>
      <c r="I157" s="17"/>
      <c r="J157" s="17"/>
      <c r="K157" s="17"/>
      <c r="L157" s="17"/>
      <c r="M157" s="17"/>
      <c r="N157" s="17"/>
      <c r="O157" s="17"/>
      <c r="P157" s="17"/>
      <c r="Q157" s="17"/>
      <c r="R157" s="17"/>
      <c r="S157" s="17"/>
      <c r="T157" s="17"/>
      <c r="U157" t="str">
        <f>IF(COUNTA(Table28[[#This Row],[Employee Name]:[13. Skin is intact without open wounds or rashes]])=0,"",COUNTIF(Table28[[#This Row],[1. Checks that sink areas are supplied with soap and paper towels]:[13. Skin is intact without open wounds or rashes]],"NO"))</f>
        <v/>
      </c>
    </row>
    <row r="158" spans="2:21">
      <c r="B158" s="17"/>
      <c r="C158" s="17"/>
      <c r="D158" s="17"/>
      <c r="E158" s="18"/>
      <c r="F158" s="44"/>
      <c r="G158" s="17"/>
      <c r="H158" s="17"/>
      <c r="I158" s="17"/>
      <c r="J158" s="17"/>
      <c r="K158" s="17"/>
      <c r="L158" s="17"/>
      <c r="M158" s="17"/>
      <c r="N158" s="17"/>
      <c r="O158" s="17"/>
      <c r="P158" s="17"/>
      <c r="Q158" s="17"/>
      <c r="R158" s="17"/>
      <c r="S158" s="17"/>
      <c r="T158" s="17"/>
      <c r="U158" t="str">
        <f>IF(COUNTA(Table28[[#This Row],[Employee Name]:[13. Skin is intact without open wounds or rashes]])=0,"",COUNTIF(Table28[[#This Row],[1. Checks that sink areas are supplied with soap and paper towels]:[13. Skin is intact without open wounds or rashes]],"NO"))</f>
        <v/>
      </c>
    </row>
    <row r="159" spans="2:21">
      <c r="B159" s="17"/>
      <c r="C159" s="17"/>
      <c r="D159" s="17"/>
      <c r="E159" s="18"/>
      <c r="F159" s="44"/>
      <c r="G159" s="17"/>
      <c r="H159" s="17"/>
      <c r="I159" s="17"/>
      <c r="J159" s="17"/>
      <c r="K159" s="17"/>
      <c r="L159" s="17"/>
      <c r="M159" s="17"/>
      <c r="N159" s="17"/>
      <c r="O159" s="17"/>
      <c r="P159" s="17"/>
      <c r="Q159" s="17"/>
      <c r="R159" s="17"/>
      <c r="S159" s="17"/>
      <c r="T159" s="17"/>
      <c r="U159" t="str">
        <f>IF(COUNTA(Table28[[#This Row],[Employee Name]:[13. Skin is intact without open wounds or rashes]])=0,"",COUNTIF(Table28[[#This Row],[1. Checks that sink areas are supplied with soap and paper towels]:[13. Skin is intact without open wounds or rashes]],"NO"))</f>
        <v/>
      </c>
    </row>
    <row r="160" spans="2:21">
      <c r="B160" s="17"/>
      <c r="C160" s="17"/>
      <c r="D160" s="17"/>
      <c r="E160" s="18"/>
      <c r="F160" s="44"/>
      <c r="G160" s="17"/>
      <c r="H160" s="17"/>
      <c r="I160" s="17"/>
      <c r="J160" s="17"/>
      <c r="K160" s="17"/>
      <c r="L160" s="17"/>
      <c r="M160" s="17"/>
      <c r="N160" s="17"/>
      <c r="O160" s="17"/>
      <c r="P160" s="17"/>
      <c r="Q160" s="17"/>
      <c r="R160" s="17"/>
      <c r="S160" s="17"/>
      <c r="T160" s="17"/>
      <c r="U160" t="str">
        <f>IF(COUNTA(Table28[[#This Row],[Employee Name]:[13. Skin is intact without open wounds or rashes]])=0,"",COUNTIF(Table28[[#This Row],[1. Checks that sink areas are supplied with soap and paper towels]:[13. Skin is intact without open wounds or rashes]],"NO"))</f>
        <v/>
      </c>
    </row>
    <row r="161" spans="2:21">
      <c r="B161" s="17"/>
      <c r="C161" s="17"/>
      <c r="D161" s="17"/>
      <c r="E161" s="18"/>
      <c r="F161" s="44"/>
      <c r="G161" s="17"/>
      <c r="H161" s="17"/>
      <c r="I161" s="17"/>
      <c r="J161" s="17"/>
      <c r="K161" s="17"/>
      <c r="L161" s="17"/>
      <c r="M161" s="17"/>
      <c r="N161" s="17"/>
      <c r="O161" s="17"/>
      <c r="P161" s="17"/>
      <c r="Q161" s="17"/>
      <c r="R161" s="17"/>
      <c r="S161" s="17"/>
      <c r="T161" s="17"/>
      <c r="U161" t="str">
        <f>IF(COUNTA(Table28[[#This Row],[Employee Name]:[13. Skin is intact without open wounds or rashes]])=0,"",COUNTIF(Table28[[#This Row],[1. Checks that sink areas are supplied with soap and paper towels]:[13. Skin is intact without open wounds or rashes]],"NO"))</f>
        <v/>
      </c>
    </row>
    <row r="162" spans="2:21">
      <c r="B162" s="17"/>
      <c r="C162" s="17"/>
      <c r="D162" s="17"/>
      <c r="E162" s="18"/>
      <c r="F162" s="44"/>
      <c r="G162" s="17"/>
      <c r="H162" s="17"/>
      <c r="I162" s="17"/>
      <c r="J162" s="17"/>
      <c r="K162" s="17"/>
      <c r="L162" s="17"/>
      <c r="M162" s="17"/>
      <c r="N162" s="17"/>
      <c r="O162" s="17"/>
      <c r="P162" s="17"/>
      <c r="Q162" s="17"/>
      <c r="R162" s="17"/>
      <c r="S162" s="17"/>
      <c r="T162" s="17"/>
      <c r="U162" t="str">
        <f>IF(COUNTA(Table28[[#This Row],[Employee Name]:[13. Skin is intact without open wounds or rashes]])=0,"",COUNTIF(Table28[[#This Row],[1. Checks that sink areas are supplied with soap and paper towels]:[13. Skin is intact without open wounds or rashes]],"NO"))</f>
        <v/>
      </c>
    </row>
    <row r="163" spans="2:21">
      <c r="B163" s="17"/>
      <c r="C163" s="17"/>
      <c r="D163" s="17"/>
      <c r="E163" s="18"/>
      <c r="F163" s="44"/>
      <c r="G163" s="17"/>
      <c r="H163" s="17"/>
      <c r="I163" s="17"/>
      <c r="J163" s="17"/>
      <c r="K163" s="17"/>
      <c r="L163" s="17"/>
      <c r="M163" s="17"/>
      <c r="N163" s="17"/>
      <c r="O163" s="17"/>
      <c r="P163" s="17"/>
      <c r="Q163" s="17"/>
      <c r="R163" s="17"/>
      <c r="S163" s="17"/>
      <c r="T163" s="17"/>
      <c r="U163" t="str">
        <f>IF(COUNTA(Table28[[#This Row],[Employee Name]:[13. Skin is intact without open wounds or rashes]])=0,"",COUNTIF(Table28[[#This Row],[1. Checks that sink areas are supplied with soap and paper towels]:[13. Skin is intact without open wounds or rashes]],"NO"))</f>
        <v/>
      </c>
    </row>
    <row r="164" spans="2:21">
      <c r="B164" s="17"/>
      <c r="C164" s="17"/>
      <c r="D164" s="17"/>
      <c r="E164" s="18"/>
      <c r="F164" s="44"/>
      <c r="G164" s="17"/>
      <c r="H164" s="17"/>
      <c r="I164" s="17"/>
      <c r="J164" s="17"/>
      <c r="K164" s="17"/>
      <c r="L164" s="17"/>
      <c r="M164" s="17"/>
      <c r="N164" s="17"/>
      <c r="O164" s="17"/>
      <c r="P164" s="17"/>
      <c r="Q164" s="17"/>
      <c r="R164" s="17"/>
      <c r="S164" s="17"/>
      <c r="T164" s="17"/>
      <c r="U164" t="str">
        <f>IF(COUNTA(Table28[[#This Row],[Employee Name]:[13. Skin is intact without open wounds or rashes]])=0,"",COUNTIF(Table28[[#This Row],[1. Checks that sink areas are supplied with soap and paper towels]:[13. Skin is intact without open wounds or rashes]],"NO"))</f>
        <v/>
      </c>
    </row>
    <row r="165" spans="2:21">
      <c r="B165" s="17"/>
      <c r="C165" s="17"/>
      <c r="D165" s="17"/>
      <c r="E165" s="18"/>
      <c r="F165" s="44"/>
      <c r="G165" s="17"/>
      <c r="H165" s="17"/>
      <c r="I165" s="17"/>
      <c r="J165" s="17"/>
      <c r="K165" s="17"/>
      <c r="L165" s="17"/>
      <c r="M165" s="17"/>
      <c r="N165" s="17"/>
      <c r="O165" s="17"/>
      <c r="P165" s="17"/>
      <c r="Q165" s="17"/>
      <c r="R165" s="17"/>
      <c r="S165" s="17"/>
      <c r="T165" s="17"/>
      <c r="U165" t="str">
        <f>IF(COUNTA(Table28[[#This Row],[Employee Name]:[13. Skin is intact without open wounds or rashes]])=0,"",COUNTIF(Table28[[#This Row],[1. Checks that sink areas are supplied with soap and paper towels]:[13. Skin is intact without open wounds or rashes]],"NO"))</f>
        <v/>
      </c>
    </row>
    <row r="166" spans="2:21">
      <c r="B166" s="17"/>
      <c r="C166" s="17"/>
      <c r="D166" s="17"/>
      <c r="E166" s="18"/>
      <c r="F166" s="44"/>
      <c r="G166" s="17"/>
      <c r="H166" s="17"/>
      <c r="I166" s="17"/>
      <c r="J166" s="17"/>
      <c r="K166" s="17"/>
      <c r="L166" s="17"/>
      <c r="M166" s="17"/>
      <c r="N166" s="17"/>
      <c r="O166" s="17"/>
      <c r="P166" s="17"/>
      <c r="Q166" s="17"/>
      <c r="R166" s="17"/>
      <c r="S166" s="17"/>
      <c r="T166" s="17"/>
      <c r="U166" t="str">
        <f>IF(COUNTA(Table28[[#This Row],[Employee Name]:[13. Skin is intact without open wounds or rashes]])=0,"",COUNTIF(Table28[[#This Row],[1. Checks that sink areas are supplied with soap and paper towels]:[13. Skin is intact without open wounds or rashes]],"NO"))</f>
        <v/>
      </c>
    </row>
    <row r="167" spans="2:21">
      <c r="B167" s="17"/>
      <c r="C167" s="17"/>
      <c r="D167" s="17"/>
      <c r="E167" s="18"/>
      <c r="F167" s="44"/>
      <c r="G167" s="17"/>
      <c r="H167" s="17"/>
      <c r="I167" s="17"/>
      <c r="J167" s="17"/>
      <c r="K167" s="17"/>
      <c r="L167" s="17"/>
      <c r="M167" s="17"/>
      <c r="N167" s="17"/>
      <c r="O167" s="17"/>
      <c r="P167" s="17"/>
      <c r="Q167" s="17"/>
      <c r="R167" s="17"/>
      <c r="S167" s="17"/>
      <c r="T167" s="17"/>
      <c r="U167" t="str">
        <f>IF(COUNTA(Table28[[#This Row],[Employee Name]:[13. Skin is intact without open wounds or rashes]])=0,"",COUNTIF(Table28[[#This Row],[1. Checks that sink areas are supplied with soap and paper towels]:[13. Skin is intact without open wounds or rashes]],"NO"))</f>
        <v/>
      </c>
    </row>
    <row r="168" spans="2:21">
      <c r="B168" s="17"/>
      <c r="C168" s="17"/>
      <c r="D168" s="17"/>
      <c r="E168" s="18"/>
      <c r="F168" s="44"/>
      <c r="G168" s="17"/>
      <c r="H168" s="17"/>
      <c r="I168" s="17"/>
      <c r="J168" s="17"/>
      <c r="K168" s="17"/>
      <c r="L168" s="17"/>
      <c r="M168" s="17"/>
      <c r="N168" s="17"/>
      <c r="O168" s="17"/>
      <c r="P168" s="17"/>
      <c r="Q168" s="17"/>
      <c r="R168" s="17"/>
      <c r="S168" s="17"/>
      <c r="T168" s="17"/>
      <c r="U168" t="str">
        <f>IF(COUNTA(Table28[[#This Row],[Employee Name]:[13. Skin is intact without open wounds or rashes]])=0,"",COUNTIF(Table28[[#This Row],[1. Checks that sink areas are supplied with soap and paper towels]:[13. Skin is intact without open wounds or rashes]],"NO"))</f>
        <v/>
      </c>
    </row>
    <row r="169" spans="2:21">
      <c r="B169" s="17"/>
      <c r="C169" s="17"/>
      <c r="D169" s="17"/>
      <c r="E169" s="18"/>
      <c r="F169" s="44"/>
      <c r="G169" s="17"/>
      <c r="H169" s="17"/>
      <c r="I169" s="17"/>
      <c r="J169" s="17"/>
      <c r="K169" s="17"/>
      <c r="L169" s="17"/>
      <c r="M169" s="17"/>
      <c r="N169" s="17"/>
      <c r="O169" s="17"/>
      <c r="P169" s="17"/>
      <c r="Q169" s="17"/>
      <c r="R169" s="17"/>
      <c r="S169" s="17"/>
      <c r="T169" s="17"/>
      <c r="U169" t="str">
        <f>IF(COUNTA(Table28[[#This Row],[Employee Name]:[13. Skin is intact without open wounds or rashes]])=0,"",COUNTIF(Table28[[#This Row],[1. Checks that sink areas are supplied with soap and paper towels]:[13. Skin is intact without open wounds or rashes]],"NO"))</f>
        <v/>
      </c>
    </row>
    <row r="170" spans="2:21">
      <c r="B170" s="17"/>
      <c r="C170" s="17"/>
      <c r="D170" s="17"/>
      <c r="E170" s="18"/>
      <c r="F170" s="44"/>
      <c r="G170" s="17"/>
      <c r="H170" s="17"/>
      <c r="I170" s="17"/>
      <c r="J170" s="17"/>
      <c r="K170" s="17"/>
      <c r="L170" s="17"/>
      <c r="M170" s="17"/>
      <c r="N170" s="17"/>
      <c r="O170" s="17"/>
      <c r="P170" s="17"/>
      <c r="Q170" s="17"/>
      <c r="R170" s="17"/>
      <c r="S170" s="17"/>
      <c r="T170" s="17"/>
      <c r="U170" t="str">
        <f>IF(COUNTA(Table28[[#This Row],[Employee Name]:[13. Skin is intact without open wounds or rashes]])=0,"",COUNTIF(Table28[[#This Row],[1. Checks that sink areas are supplied with soap and paper towels]:[13. Skin is intact without open wounds or rashes]],"NO"))</f>
        <v/>
      </c>
    </row>
    <row r="171" spans="2:21">
      <c r="B171" s="17"/>
      <c r="C171" s="17"/>
      <c r="D171" s="17"/>
      <c r="E171" s="18"/>
      <c r="F171" s="44"/>
      <c r="G171" s="17"/>
      <c r="H171" s="17"/>
      <c r="I171" s="17"/>
      <c r="J171" s="17"/>
      <c r="K171" s="17"/>
      <c r="L171" s="17"/>
      <c r="M171" s="17"/>
      <c r="N171" s="17"/>
      <c r="O171" s="17"/>
      <c r="P171" s="17"/>
      <c r="Q171" s="17"/>
      <c r="R171" s="17"/>
      <c r="S171" s="17"/>
      <c r="T171" s="17"/>
      <c r="U171" t="str">
        <f>IF(COUNTA(Table28[[#This Row],[Employee Name]:[13. Skin is intact without open wounds or rashes]])=0,"",COUNTIF(Table28[[#This Row],[1. Checks that sink areas are supplied with soap and paper towels]:[13. Skin is intact without open wounds or rashes]],"NO"))</f>
        <v/>
      </c>
    </row>
    <row r="172" spans="2:21">
      <c r="B172" s="17"/>
      <c r="C172" s="17"/>
      <c r="D172" s="17"/>
      <c r="E172" s="18"/>
      <c r="F172" s="44"/>
      <c r="G172" s="17"/>
      <c r="H172" s="17"/>
      <c r="I172" s="17"/>
      <c r="J172" s="17"/>
      <c r="K172" s="17"/>
      <c r="L172" s="17"/>
      <c r="M172" s="17"/>
      <c r="N172" s="17"/>
      <c r="O172" s="17"/>
      <c r="P172" s="17"/>
      <c r="Q172" s="17"/>
      <c r="R172" s="17"/>
      <c r="S172" s="17"/>
      <c r="T172" s="17"/>
      <c r="U172" t="str">
        <f>IF(COUNTA(Table28[[#This Row],[Employee Name]:[13. Skin is intact without open wounds or rashes]])=0,"",COUNTIF(Table28[[#This Row],[1. Checks that sink areas are supplied with soap and paper towels]:[13. Skin is intact without open wounds or rashes]],"NO"))</f>
        <v/>
      </c>
    </row>
    <row r="173" spans="2:21">
      <c r="B173" s="17"/>
      <c r="C173" s="17"/>
      <c r="D173" s="17"/>
      <c r="E173" s="18"/>
      <c r="F173" s="44"/>
      <c r="G173" s="17"/>
      <c r="H173" s="17"/>
      <c r="I173" s="17"/>
      <c r="J173" s="17"/>
      <c r="K173" s="17"/>
      <c r="L173" s="17"/>
      <c r="M173" s="17"/>
      <c r="N173" s="17"/>
      <c r="O173" s="17"/>
      <c r="P173" s="17"/>
      <c r="Q173" s="17"/>
      <c r="R173" s="17"/>
      <c r="S173" s="17"/>
      <c r="T173" s="17"/>
      <c r="U173" t="str">
        <f>IF(COUNTA(Table28[[#This Row],[Employee Name]:[13. Skin is intact without open wounds or rashes]])=0,"",COUNTIF(Table28[[#This Row],[1. Checks that sink areas are supplied with soap and paper towels]:[13. Skin is intact without open wounds or rashes]],"NO"))</f>
        <v/>
      </c>
    </row>
    <row r="174" spans="2:21">
      <c r="B174" s="17"/>
      <c r="C174" s="17"/>
      <c r="D174" s="17"/>
      <c r="E174" s="18"/>
      <c r="F174" s="44"/>
      <c r="G174" s="17"/>
      <c r="H174" s="17"/>
      <c r="I174" s="17"/>
      <c r="J174" s="17"/>
      <c r="K174" s="17"/>
      <c r="L174" s="17"/>
      <c r="M174" s="17"/>
      <c r="N174" s="17"/>
      <c r="O174" s="17"/>
      <c r="P174" s="17"/>
      <c r="Q174" s="17"/>
      <c r="R174" s="17"/>
      <c r="S174" s="17"/>
      <c r="T174" s="17"/>
      <c r="U174" t="str">
        <f>IF(COUNTA(Table28[[#This Row],[Employee Name]:[13. Skin is intact without open wounds or rashes]])=0,"",COUNTIF(Table28[[#This Row],[1. Checks that sink areas are supplied with soap and paper towels]:[13. Skin is intact without open wounds or rashes]],"NO"))</f>
        <v/>
      </c>
    </row>
    <row r="175" spans="2:21">
      <c r="B175" s="17"/>
      <c r="C175" s="17"/>
      <c r="D175" s="17"/>
      <c r="E175" s="18"/>
      <c r="F175" s="44"/>
      <c r="G175" s="17"/>
      <c r="H175" s="17"/>
      <c r="I175" s="17"/>
      <c r="J175" s="17"/>
      <c r="K175" s="17"/>
      <c r="L175" s="17"/>
      <c r="M175" s="17"/>
      <c r="N175" s="17"/>
      <c r="O175" s="17"/>
      <c r="P175" s="17"/>
      <c r="Q175" s="17"/>
      <c r="R175" s="17"/>
      <c r="S175" s="17"/>
      <c r="T175" s="17"/>
      <c r="U175" t="str">
        <f>IF(COUNTA(Table28[[#This Row],[Employee Name]:[13. Skin is intact without open wounds or rashes]])=0,"",COUNTIF(Table28[[#This Row],[1. Checks that sink areas are supplied with soap and paper towels]:[13. Skin is intact without open wounds or rashes]],"NO"))</f>
        <v/>
      </c>
    </row>
    <row r="176" spans="2:21">
      <c r="B176" s="17"/>
      <c r="C176" s="17"/>
      <c r="D176" s="17"/>
      <c r="E176" s="18"/>
      <c r="F176" s="44"/>
      <c r="G176" s="17"/>
      <c r="H176" s="17"/>
      <c r="I176" s="17"/>
      <c r="J176" s="17"/>
      <c r="K176" s="17"/>
      <c r="L176" s="17"/>
      <c r="M176" s="17"/>
      <c r="N176" s="17"/>
      <c r="O176" s="17"/>
      <c r="P176" s="17"/>
      <c r="Q176" s="17"/>
      <c r="R176" s="17"/>
      <c r="S176" s="17"/>
      <c r="T176" s="17"/>
      <c r="U176" t="str">
        <f>IF(COUNTA(Table28[[#This Row],[Employee Name]:[13. Skin is intact without open wounds or rashes]])=0,"",COUNTIF(Table28[[#This Row],[1. Checks that sink areas are supplied with soap and paper towels]:[13. Skin is intact without open wounds or rashes]],"NO"))</f>
        <v/>
      </c>
    </row>
    <row r="177" spans="2:21">
      <c r="B177" s="17"/>
      <c r="C177" s="17"/>
      <c r="D177" s="17"/>
      <c r="E177" s="18"/>
      <c r="F177" s="44"/>
      <c r="G177" s="17"/>
      <c r="H177" s="17"/>
      <c r="I177" s="17"/>
      <c r="J177" s="17"/>
      <c r="K177" s="17"/>
      <c r="L177" s="17"/>
      <c r="M177" s="17"/>
      <c r="N177" s="17"/>
      <c r="O177" s="17"/>
      <c r="P177" s="17"/>
      <c r="Q177" s="17"/>
      <c r="R177" s="17"/>
      <c r="S177" s="17"/>
      <c r="T177" s="17"/>
      <c r="U177" t="str">
        <f>IF(COUNTA(Table28[[#This Row],[Employee Name]:[13. Skin is intact without open wounds or rashes]])=0,"",COUNTIF(Table28[[#This Row],[1. Checks that sink areas are supplied with soap and paper towels]:[13. Skin is intact without open wounds or rashes]],"NO"))</f>
        <v/>
      </c>
    </row>
    <row r="178" spans="2:21">
      <c r="B178" s="17"/>
      <c r="C178" s="17"/>
      <c r="D178" s="17"/>
      <c r="E178" s="18"/>
      <c r="F178" s="44"/>
      <c r="G178" s="17"/>
      <c r="H178" s="17"/>
      <c r="I178" s="17"/>
      <c r="J178" s="17"/>
      <c r="K178" s="17"/>
      <c r="L178" s="17"/>
      <c r="M178" s="17"/>
      <c r="N178" s="17"/>
      <c r="O178" s="17"/>
      <c r="P178" s="17"/>
      <c r="Q178" s="17"/>
      <c r="R178" s="17"/>
      <c r="S178" s="17"/>
      <c r="T178" s="17"/>
      <c r="U178" t="str">
        <f>IF(COUNTA(Table28[[#This Row],[Employee Name]:[13. Skin is intact without open wounds or rashes]])=0,"",COUNTIF(Table28[[#This Row],[1. Checks that sink areas are supplied with soap and paper towels]:[13. Skin is intact without open wounds or rashes]],"NO"))</f>
        <v/>
      </c>
    </row>
    <row r="179" spans="2:21">
      <c r="B179" s="17"/>
      <c r="C179" s="17"/>
      <c r="D179" s="17"/>
      <c r="E179" s="18"/>
      <c r="F179" s="44"/>
      <c r="G179" s="17"/>
      <c r="H179" s="17"/>
      <c r="I179" s="17"/>
      <c r="J179" s="17"/>
      <c r="K179" s="17"/>
      <c r="L179" s="17"/>
      <c r="M179" s="17"/>
      <c r="N179" s="17"/>
      <c r="O179" s="17"/>
      <c r="P179" s="17"/>
      <c r="Q179" s="17"/>
      <c r="R179" s="17"/>
      <c r="S179" s="17"/>
      <c r="T179" s="17"/>
      <c r="U179" t="str">
        <f>IF(COUNTA(Table28[[#This Row],[Employee Name]:[13. Skin is intact without open wounds or rashes]])=0,"",COUNTIF(Table28[[#This Row],[1. Checks that sink areas are supplied with soap and paper towels]:[13. Skin is intact without open wounds or rashes]],"NO"))</f>
        <v/>
      </c>
    </row>
    <row r="180" spans="2:21">
      <c r="B180" s="17"/>
      <c r="C180" s="17"/>
      <c r="D180" s="17"/>
      <c r="E180" s="18"/>
      <c r="F180" s="44"/>
      <c r="G180" s="17"/>
      <c r="H180" s="17"/>
      <c r="I180" s="17"/>
      <c r="J180" s="17"/>
      <c r="K180" s="17"/>
      <c r="L180" s="17"/>
      <c r="M180" s="17"/>
      <c r="N180" s="17"/>
      <c r="O180" s="17"/>
      <c r="P180" s="17"/>
      <c r="Q180" s="17"/>
      <c r="R180" s="17"/>
      <c r="S180" s="17"/>
      <c r="T180" s="17"/>
      <c r="U180" t="str">
        <f>IF(COUNTA(Table28[[#This Row],[Employee Name]:[13. Skin is intact without open wounds or rashes]])=0,"",COUNTIF(Table28[[#This Row],[1. Checks that sink areas are supplied with soap and paper towels]:[13. Skin is intact without open wounds or rashes]],"NO"))</f>
        <v/>
      </c>
    </row>
    <row r="181" spans="2:21">
      <c r="B181" s="17"/>
      <c r="C181" s="17"/>
      <c r="D181" s="17"/>
      <c r="E181" s="18"/>
      <c r="F181" s="44"/>
      <c r="G181" s="17"/>
      <c r="H181" s="17"/>
      <c r="I181" s="17"/>
      <c r="J181" s="17"/>
      <c r="K181" s="17"/>
      <c r="L181" s="17"/>
      <c r="M181" s="17"/>
      <c r="N181" s="17"/>
      <c r="O181" s="17"/>
      <c r="P181" s="17"/>
      <c r="Q181" s="17"/>
      <c r="R181" s="17"/>
      <c r="S181" s="17"/>
      <c r="T181" s="17"/>
      <c r="U181" t="str">
        <f>IF(COUNTA(Table28[[#This Row],[Employee Name]:[13. Skin is intact without open wounds or rashes]])=0,"",COUNTIF(Table28[[#This Row],[1. Checks that sink areas are supplied with soap and paper towels]:[13. Skin is intact without open wounds or rashes]],"NO"))</f>
        <v/>
      </c>
    </row>
    <row r="182" spans="2:21">
      <c r="B182" s="17"/>
      <c r="C182" s="17"/>
      <c r="D182" s="17"/>
      <c r="E182" s="18"/>
      <c r="F182" s="44"/>
      <c r="G182" s="17"/>
      <c r="H182" s="17"/>
      <c r="I182" s="17"/>
      <c r="J182" s="17"/>
      <c r="K182" s="17"/>
      <c r="L182" s="17"/>
      <c r="M182" s="17"/>
      <c r="N182" s="17"/>
      <c r="O182" s="17"/>
      <c r="P182" s="17"/>
      <c r="Q182" s="17"/>
      <c r="R182" s="17"/>
      <c r="S182" s="17"/>
      <c r="T182" s="17"/>
      <c r="U182" t="str">
        <f>IF(COUNTA(Table28[[#This Row],[Employee Name]:[13. Skin is intact without open wounds or rashes]])=0,"",COUNTIF(Table28[[#This Row],[1. Checks that sink areas are supplied with soap and paper towels]:[13. Skin is intact without open wounds or rashes]],"NO"))</f>
        <v/>
      </c>
    </row>
    <row r="183" spans="2:21">
      <c r="B183" s="17"/>
      <c r="C183" s="17"/>
      <c r="D183" s="17"/>
      <c r="E183" s="18"/>
      <c r="F183" s="44"/>
      <c r="G183" s="17"/>
      <c r="H183" s="17"/>
      <c r="I183" s="17"/>
      <c r="J183" s="17"/>
      <c r="K183" s="17"/>
      <c r="L183" s="17"/>
      <c r="M183" s="17"/>
      <c r="N183" s="17"/>
      <c r="O183" s="17"/>
      <c r="P183" s="17"/>
      <c r="Q183" s="17"/>
      <c r="R183" s="17"/>
      <c r="S183" s="17"/>
      <c r="T183" s="17"/>
      <c r="U183" t="str">
        <f>IF(COUNTA(Table28[[#This Row],[Employee Name]:[13. Skin is intact without open wounds or rashes]])=0,"",COUNTIF(Table28[[#This Row],[1. Checks that sink areas are supplied with soap and paper towels]:[13. Skin is intact without open wounds or rashes]],"NO"))</f>
        <v/>
      </c>
    </row>
    <row r="184" spans="2:21">
      <c r="B184" s="17"/>
      <c r="C184" s="17"/>
      <c r="D184" s="17"/>
      <c r="E184" s="18"/>
      <c r="F184" s="44"/>
      <c r="G184" s="17"/>
      <c r="H184" s="17"/>
      <c r="I184" s="17"/>
      <c r="J184" s="17"/>
      <c r="K184" s="17"/>
      <c r="L184" s="17"/>
      <c r="M184" s="17"/>
      <c r="N184" s="17"/>
      <c r="O184" s="17"/>
      <c r="P184" s="17"/>
      <c r="Q184" s="17"/>
      <c r="R184" s="17"/>
      <c r="S184" s="17"/>
      <c r="T184" s="17"/>
      <c r="U184" t="str">
        <f>IF(COUNTA(Table28[[#This Row],[Employee Name]:[13. Skin is intact without open wounds or rashes]])=0,"",COUNTIF(Table28[[#This Row],[1. Checks that sink areas are supplied with soap and paper towels]:[13. Skin is intact without open wounds or rashes]],"NO"))</f>
        <v/>
      </c>
    </row>
    <row r="185" spans="2:21">
      <c r="B185" s="17"/>
      <c r="C185" s="17"/>
      <c r="D185" s="17"/>
      <c r="E185" s="18"/>
      <c r="F185" s="44"/>
      <c r="G185" s="17"/>
      <c r="H185" s="17"/>
      <c r="I185" s="17"/>
      <c r="J185" s="17"/>
      <c r="K185" s="17"/>
      <c r="L185" s="17"/>
      <c r="M185" s="17"/>
      <c r="N185" s="17"/>
      <c r="O185" s="17"/>
      <c r="P185" s="17"/>
      <c r="Q185" s="17"/>
      <c r="R185" s="17"/>
      <c r="S185" s="17"/>
      <c r="T185" s="17"/>
      <c r="U185" t="str">
        <f>IF(COUNTA(Table28[[#This Row],[Employee Name]:[13. Skin is intact without open wounds or rashes]])=0,"",COUNTIF(Table28[[#This Row],[1. Checks that sink areas are supplied with soap and paper towels]:[13. Skin is intact without open wounds or rashes]],"NO"))</f>
        <v/>
      </c>
    </row>
    <row r="186" spans="2:21">
      <c r="B186" s="17"/>
      <c r="C186" s="17"/>
      <c r="D186" s="17"/>
      <c r="E186" s="18"/>
      <c r="F186" s="44"/>
      <c r="G186" s="17"/>
      <c r="H186" s="17"/>
      <c r="I186" s="17"/>
      <c r="J186" s="17"/>
      <c r="K186" s="17"/>
      <c r="L186" s="17"/>
      <c r="M186" s="17"/>
      <c r="N186" s="17"/>
      <c r="O186" s="17"/>
      <c r="P186" s="17"/>
      <c r="Q186" s="17"/>
      <c r="R186" s="17"/>
      <c r="S186" s="17"/>
      <c r="T186" s="17"/>
      <c r="U186" t="str">
        <f>IF(COUNTA(Table28[[#This Row],[Employee Name]:[13. Skin is intact without open wounds or rashes]])=0,"",COUNTIF(Table28[[#This Row],[1. Checks that sink areas are supplied with soap and paper towels]:[13. Skin is intact without open wounds or rashes]],"NO"))</f>
        <v/>
      </c>
    </row>
    <row r="187" spans="2:21">
      <c r="B187" s="17"/>
      <c r="C187" s="17"/>
      <c r="D187" s="17"/>
      <c r="E187" s="18"/>
      <c r="F187" s="44"/>
      <c r="G187" s="17"/>
      <c r="H187" s="17"/>
      <c r="I187" s="17"/>
      <c r="J187" s="17"/>
      <c r="K187" s="17"/>
      <c r="L187" s="17"/>
      <c r="M187" s="17"/>
      <c r="N187" s="17"/>
      <c r="O187" s="17"/>
      <c r="P187" s="17"/>
      <c r="Q187" s="17"/>
      <c r="R187" s="17"/>
      <c r="S187" s="17"/>
      <c r="T187" s="17"/>
      <c r="U187" t="str">
        <f>IF(COUNTA(Table28[[#This Row],[Employee Name]:[13. Skin is intact without open wounds or rashes]])=0,"",COUNTIF(Table28[[#This Row],[1. Checks that sink areas are supplied with soap and paper towels]:[13. Skin is intact without open wounds or rashes]],"NO"))</f>
        <v/>
      </c>
    </row>
    <row r="188" spans="2:21">
      <c r="B188" s="17"/>
      <c r="C188" s="17"/>
      <c r="D188" s="17"/>
      <c r="E188" s="18"/>
      <c r="F188" s="44"/>
      <c r="G188" s="17"/>
      <c r="H188" s="17"/>
      <c r="I188" s="17"/>
      <c r="J188" s="17"/>
      <c r="K188" s="17"/>
      <c r="L188" s="17"/>
      <c r="M188" s="17"/>
      <c r="N188" s="17"/>
      <c r="O188" s="17"/>
      <c r="P188" s="17"/>
      <c r="Q188" s="17"/>
      <c r="R188" s="17"/>
      <c r="S188" s="17"/>
      <c r="T188" s="17"/>
      <c r="U188" t="str">
        <f>IF(COUNTA(Table28[[#This Row],[Employee Name]:[13. Skin is intact without open wounds or rashes]])=0,"",COUNTIF(Table28[[#This Row],[1. Checks that sink areas are supplied with soap and paper towels]:[13. Skin is intact without open wounds or rashes]],"NO"))</f>
        <v/>
      </c>
    </row>
    <row r="189" spans="2:21">
      <c r="B189" s="17"/>
      <c r="C189" s="17"/>
      <c r="D189" s="17"/>
      <c r="E189" s="18"/>
      <c r="F189" s="44"/>
      <c r="G189" s="17"/>
      <c r="H189" s="17"/>
      <c r="I189" s="17"/>
      <c r="J189" s="17"/>
      <c r="K189" s="17"/>
      <c r="L189" s="17"/>
      <c r="M189" s="17"/>
      <c r="N189" s="17"/>
      <c r="O189" s="17"/>
      <c r="P189" s="17"/>
      <c r="Q189" s="17"/>
      <c r="R189" s="17"/>
      <c r="S189" s="17"/>
      <c r="T189" s="17"/>
      <c r="U189" t="str">
        <f>IF(COUNTA(Table28[[#This Row],[Employee Name]:[13. Skin is intact without open wounds or rashes]])=0,"",COUNTIF(Table28[[#This Row],[1. Checks that sink areas are supplied with soap and paper towels]:[13. Skin is intact without open wounds or rashes]],"NO"))</f>
        <v/>
      </c>
    </row>
    <row r="190" spans="2:21">
      <c r="B190" s="17"/>
      <c r="C190" s="17"/>
      <c r="D190" s="17"/>
      <c r="E190" s="18"/>
      <c r="F190" s="44"/>
      <c r="G190" s="17"/>
      <c r="H190" s="17"/>
      <c r="I190" s="17"/>
      <c r="J190" s="17"/>
      <c r="K190" s="17"/>
      <c r="L190" s="17"/>
      <c r="M190" s="17"/>
      <c r="N190" s="17"/>
      <c r="O190" s="17"/>
      <c r="P190" s="17"/>
      <c r="Q190" s="17"/>
      <c r="R190" s="17"/>
      <c r="S190" s="17"/>
      <c r="T190" s="17"/>
      <c r="U190" t="str">
        <f>IF(COUNTA(Table28[[#This Row],[Employee Name]:[13. Skin is intact without open wounds or rashes]])=0,"",COUNTIF(Table28[[#This Row],[1. Checks that sink areas are supplied with soap and paper towels]:[13. Skin is intact without open wounds or rashes]],"NO"))</f>
        <v/>
      </c>
    </row>
    <row r="191" spans="2:21">
      <c r="B191" s="17"/>
      <c r="C191" s="17"/>
      <c r="D191" s="17"/>
      <c r="E191" s="18"/>
      <c r="F191" s="44"/>
      <c r="G191" s="17"/>
      <c r="H191" s="17"/>
      <c r="I191" s="17"/>
      <c r="J191" s="17"/>
      <c r="K191" s="17"/>
      <c r="L191" s="17"/>
      <c r="M191" s="17"/>
      <c r="N191" s="17"/>
      <c r="O191" s="17"/>
      <c r="P191" s="17"/>
      <c r="Q191" s="17"/>
      <c r="R191" s="17"/>
      <c r="S191" s="17"/>
      <c r="T191" s="17"/>
      <c r="U191" t="str">
        <f>IF(COUNTA(Table28[[#This Row],[Employee Name]:[13. Skin is intact without open wounds or rashes]])=0,"",COUNTIF(Table28[[#This Row],[1. Checks that sink areas are supplied with soap and paper towels]:[13. Skin is intact without open wounds or rashes]],"NO"))</f>
        <v/>
      </c>
    </row>
    <row r="192" spans="2:21">
      <c r="B192" s="17"/>
      <c r="C192" s="17"/>
      <c r="D192" s="17"/>
      <c r="E192" s="18"/>
      <c r="F192" s="44"/>
      <c r="G192" s="17"/>
      <c r="H192" s="17"/>
      <c r="I192" s="17"/>
      <c r="J192" s="17"/>
      <c r="K192" s="17"/>
      <c r="L192" s="17"/>
      <c r="M192" s="17"/>
      <c r="N192" s="17"/>
      <c r="O192" s="17"/>
      <c r="P192" s="17"/>
      <c r="Q192" s="17"/>
      <c r="R192" s="17"/>
      <c r="S192" s="17"/>
      <c r="T192" s="17"/>
      <c r="U192" t="str">
        <f>IF(COUNTA(Table28[[#This Row],[Employee Name]:[13. Skin is intact without open wounds or rashes]])=0,"",COUNTIF(Table28[[#This Row],[1. Checks that sink areas are supplied with soap and paper towels]:[13. Skin is intact without open wounds or rashes]],"NO"))</f>
        <v/>
      </c>
    </row>
    <row r="193" spans="2:21">
      <c r="B193" s="17"/>
      <c r="C193" s="17"/>
      <c r="D193" s="17"/>
      <c r="E193" s="18"/>
      <c r="F193" s="44"/>
      <c r="G193" s="17"/>
      <c r="H193" s="17"/>
      <c r="I193" s="17"/>
      <c r="J193" s="17"/>
      <c r="K193" s="17"/>
      <c r="L193" s="17"/>
      <c r="M193" s="17"/>
      <c r="N193" s="17"/>
      <c r="O193" s="17"/>
      <c r="P193" s="17"/>
      <c r="Q193" s="17"/>
      <c r="R193" s="17"/>
      <c r="S193" s="17"/>
      <c r="T193" s="17"/>
      <c r="U193" t="str">
        <f>IF(COUNTA(Table28[[#This Row],[Employee Name]:[13. Skin is intact without open wounds or rashes]])=0,"",COUNTIF(Table28[[#This Row],[1. Checks that sink areas are supplied with soap and paper towels]:[13. Skin is intact without open wounds or rashes]],"NO"))</f>
        <v/>
      </c>
    </row>
    <row r="194" spans="2:21">
      <c r="B194" s="17"/>
      <c r="C194" s="17"/>
      <c r="D194" s="17"/>
      <c r="E194" s="18"/>
      <c r="F194" s="44"/>
      <c r="G194" s="17"/>
      <c r="H194" s="17"/>
      <c r="I194" s="17"/>
      <c r="J194" s="17"/>
      <c r="K194" s="17"/>
      <c r="L194" s="17"/>
      <c r="M194" s="17"/>
      <c r="N194" s="17"/>
      <c r="O194" s="17"/>
      <c r="P194" s="17"/>
      <c r="Q194" s="17"/>
      <c r="R194" s="17"/>
      <c r="S194" s="17"/>
      <c r="T194" s="17"/>
      <c r="U194" t="str">
        <f>IF(COUNTA(Table28[[#This Row],[Employee Name]:[13. Skin is intact without open wounds or rashes]])=0,"",COUNTIF(Table28[[#This Row],[1. Checks that sink areas are supplied with soap and paper towels]:[13. Skin is intact without open wounds or rashes]],"NO"))</f>
        <v/>
      </c>
    </row>
    <row r="195" spans="2:21">
      <c r="B195" s="17"/>
      <c r="C195" s="17"/>
      <c r="D195" s="17"/>
      <c r="E195" s="18"/>
      <c r="F195" s="44"/>
      <c r="G195" s="17"/>
      <c r="H195" s="17"/>
      <c r="I195" s="17"/>
      <c r="J195" s="17"/>
      <c r="K195" s="17"/>
      <c r="L195" s="17"/>
      <c r="M195" s="17"/>
      <c r="N195" s="17"/>
      <c r="O195" s="17"/>
      <c r="P195" s="17"/>
      <c r="Q195" s="17"/>
      <c r="R195" s="17"/>
      <c r="S195" s="17"/>
      <c r="T195" s="17"/>
      <c r="U195" t="str">
        <f>IF(COUNTA(Table28[[#This Row],[Employee Name]:[13. Skin is intact without open wounds or rashes]])=0,"",COUNTIF(Table28[[#This Row],[1. Checks that sink areas are supplied with soap and paper towels]:[13. Skin is intact without open wounds or rashes]],"NO"))</f>
        <v/>
      </c>
    </row>
    <row r="196" spans="2:21">
      <c r="B196" s="17"/>
      <c r="C196" s="17"/>
      <c r="D196" s="17"/>
      <c r="E196" s="18"/>
      <c r="F196" s="44"/>
      <c r="G196" s="17"/>
      <c r="H196" s="17"/>
      <c r="I196" s="17"/>
      <c r="J196" s="17"/>
      <c r="K196" s="17"/>
      <c r="L196" s="17"/>
      <c r="M196" s="17"/>
      <c r="N196" s="17"/>
      <c r="O196" s="17"/>
      <c r="P196" s="17"/>
      <c r="Q196" s="17"/>
      <c r="R196" s="17"/>
      <c r="S196" s="17"/>
      <c r="T196" s="17"/>
      <c r="U196" t="str">
        <f>IF(COUNTA(Table28[[#This Row],[Employee Name]:[13. Skin is intact without open wounds or rashes]])=0,"",COUNTIF(Table28[[#This Row],[1. Checks that sink areas are supplied with soap and paper towels]:[13. Skin is intact without open wounds or rashes]],"NO"))</f>
        <v/>
      </c>
    </row>
    <row r="197" spans="2:21">
      <c r="B197" s="17"/>
      <c r="C197" s="17"/>
      <c r="D197" s="17"/>
      <c r="E197" s="18"/>
      <c r="F197" s="44"/>
      <c r="G197" s="17"/>
      <c r="H197" s="17"/>
      <c r="I197" s="17"/>
      <c r="J197" s="17"/>
      <c r="K197" s="17"/>
      <c r="L197" s="17"/>
      <c r="M197" s="17"/>
      <c r="N197" s="17"/>
      <c r="O197" s="17"/>
      <c r="P197" s="17"/>
      <c r="Q197" s="17"/>
      <c r="R197" s="17"/>
      <c r="S197" s="17"/>
      <c r="T197" s="17"/>
      <c r="U197" t="str">
        <f>IF(COUNTA(Table28[[#This Row],[Employee Name]:[13. Skin is intact without open wounds or rashes]])=0,"",COUNTIF(Table28[[#This Row],[1. Checks that sink areas are supplied with soap and paper towels]:[13. Skin is intact without open wounds or rashes]],"NO"))</f>
        <v/>
      </c>
    </row>
    <row r="198" spans="2:21">
      <c r="B198" s="17"/>
      <c r="C198" s="17"/>
      <c r="D198" s="17"/>
      <c r="E198" s="18"/>
      <c r="F198" s="44"/>
      <c r="G198" s="17"/>
      <c r="H198" s="17"/>
      <c r="I198" s="17"/>
      <c r="J198" s="17"/>
      <c r="K198" s="17"/>
      <c r="L198" s="17"/>
      <c r="M198" s="17"/>
      <c r="N198" s="17"/>
      <c r="O198" s="17"/>
      <c r="P198" s="17"/>
      <c r="Q198" s="17"/>
      <c r="R198" s="17"/>
      <c r="S198" s="17"/>
      <c r="T198" s="17"/>
      <c r="U198" t="str">
        <f>IF(COUNTA(Table28[[#This Row],[Employee Name]:[13. Skin is intact without open wounds or rashes]])=0,"",COUNTIF(Table28[[#This Row],[1. Checks that sink areas are supplied with soap and paper towels]:[13. Skin is intact without open wounds or rashes]],"NO"))</f>
        <v/>
      </c>
    </row>
    <row r="199" spans="2:21">
      <c r="B199" s="17"/>
      <c r="C199" s="17"/>
      <c r="D199" s="17"/>
      <c r="E199" s="18"/>
      <c r="F199" s="44"/>
      <c r="G199" s="17"/>
      <c r="H199" s="17"/>
      <c r="I199" s="17"/>
      <c r="J199" s="17"/>
      <c r="K199" s="17"/>
      <c r="L199" s="17"/>
      <c r="M199" s="17"/>
      <c r="N199" s="17"/>
      <c r="O199" s="17"/>
      <c r="P199" s="17"/>
      <c r="Q199" s="17"/>
      <c r="R199" s="17"/>
      <c r="S199" s="17"/>
      <c r="T199" s="17"/>
      <c r="U199" t="str">
        <f>IF(COUNTA(Table28[[#This Row],[Employee Name]:[13. Skin is intact without open wounds or rashes]])=0,"",COUNTIF(Table28[[#This Row],[1. Checks that sink areas are supplied with soap and paper towels]:[13. Skin is intact without open wounds or rashes]],"NO"))</f>
        <v/>
      </c>
    </row>
    <row r="200" spans="2:21">
      <c r="B200" s="17"/>
      <c r="C200" s="17"/>
      <c r="D200" s="17"/>
      <c r="E200" s="18"/>
      <c r="F200" s="44"/>
      <c r="G200" s="17"/>
      <c r="H200" s="17"/>
      <c r="I200" s="17"/>
      <c r="J200" s="17"/>
      <c r="K200" s="17"/>
      <c r="L200" s="17"/>
      <c r="M200" s="17"/>
      <c r="N200" s="17"/>
      <c r="O200" s="17"/>
      <c r="P200" s="17"/>
      <c r="Q200" s="17"/>
      <c r="R200" s="17"/>
      <c r="S200" s="17"/>
      <c r="T200" s="17"/>
      <c r="U200" t="str">
        <f>IF(COUNTA(Table28[[#This Row],[Employee Name]:[13. Skin is intact without open wounds or rashes]])=0,"",COUNTIF(Table28[[#This Row],[1. Checks that sink areas are supplied with soap and paper towels]:[13. Skin is intact without open wounds or rashes]],"NO"))</f>
        <v/>
      </c>
    </row>
    <row r="201" spans="2:21">
      <c r="B201" s="17"/>
      <c r="C201" s="17"/>
      <c r="D201" s="17"/>
      <c r="E201" s="18"/>
      <c r="F201" s="44"/>
      <c r="G201" s="17"/>
      <c r="H201" s="17"/>
      <c r="I201" s="17"/>
      <c r="J201" s="17"/>
      <c r="K201" s="17"/>
      <c r="L201" s="17"/>
      <c r="M201" s="17"/>
      <c r="N201" s="17"/>
      <c r="O201" s="17"/>
      <c r="P201" s="17"/>
      <c r="Q201" s="17"/>
      <c r="R201" s="17"/>
      <c r="S201" s="17"/>
      <c r="T201" s="17"/>
      <c r="U201" t="str">
        <f>IF(COUNTA(Table28[[#This Row],[Employee Name]:[13. Skin is intact without open wounds or rashes]])=0,"",COUNTIF(Table28[[#This Row],[1. Checks that sink areas are supplied with soap and paper towels]:[13. Skin is intact without open wounds or rashes]],"NO"))</f>
        <v/>
      </c>
    </row>
    <row r="202" spans="2:21">
      <c r="B202" s="17"/>
      <c r="C202" s="17"/>
      <c r="D202" s="17"/>
      <c r="E202" s="18"/>
      <c r="F202" s="44"/>
      <c r="G202" s="17"/>
      <c r="H202" s="17"/>
      <c r="I202" s="17"/>
      <c r="J202" s="17"/>
      <c r="K202" s="17"/>
      <c r="L202" s="17"/>
      <c r="M202" s="17"/>
      <c r="N202" s="17"/>
      <c r="O202" s="17"/>
      <c r="P202" s="17"/>
      <c r="Q202" s="17"/>
      <c r="R202" s="17"/>
      <c r="S202" s="17"/>
      <c r="T202" s="17"/>
      <c r="U202" t="str">
        <f>IF(COUNTA(Table28[[#This Row],[Employee Name]:[13. Skin is intact without open wounds or rashes]])=0,"",COUNTIF(Table28[[#This Row],[1. Checks that sink areas are supplied with soap and paper towels]:[13. Skin is intact without open wounds or rashes]],"NO"))</f>
        <v/>
      </c>
    </row>
    <row r="203" spans="2:21">
      <c r="B203" s="17"/>
      <c r="C203" s="17"/>
      <c r="D203" s="17"/>
      <c r="E203" s="18"/>
      <c r="F203" s="44"/>
      <c r="G203" s="17"/>
      <c r="H203" s="17"/>
      <c r="I203" s="17"/>
      <c r="J203" s="17"/>
      <c r="K203" s="17"/>
      <c r="L203" s="17"/>
      <c r="M203" s="17"/>
      <c r="N203" s="17"/>
      <c r="O203" s="17"/>
      <c r="P203" s="17"/>
      <c r="Q203" s="17"/>
      <c r="R203" s="17"/>
      <c r="S203" s="17"/>
      <c r="T203" s="17"/>
      <c r="U203" t="str">
        <f>IF(COUNTA(Table28[[#This Row],[Employee Name]:[13. Skin is intact without open wounds or rashes]])=0,"",COUNTIF(Table28[[#This Row],[1. Checks that sink areas are supplied with soap and paper towels]:[13. Skin is intact without open wounds or rashes]],"NO"))</f>
        <v/>
      </c>
    </row>
    <row r="204" spans="2:21">
      <c r="B204" s="17"/>
      <c r="C204" s="17"/>
      <c r="D204" s="17"/>
      <c r="E204" s="18"/>
      <c r="F204" s="44"/>
      <c r="G204" s="17"/>
      <c r="H204" s="17"/>
      <c r="I204" s="17"/>
      <c r="J204" s="17"/>
      <c r="K204" s="17"/>
      <c r="L204" s="17"/>
      <c r="M204" s="17"/>
      <c r="N204" s="17"/>
      <c r="O204" s="17"/>
      <c r="P204" s="17"/>
      <c r="Q204" s="17"/>
      <c r="R204" s="17"/>
      <c r="S204" s="17"/>
      <c r="T204" s="17"/>
      <c r="U204" t="str">
        <f>IF(COUNTA(Table28[[#This Row],[Employee Name]:[13. Skin is intact without open wounds or rashes]])=0,"",COUNTIF(Table28[[#This Row],[1. Checks that sink areas are supplied with soap and paper towels]:[13. Skin is intact without open wounds or rashes]],"NO"))</f>
        <v/>
      </c>
    </row>
    <row r="205" spans="2:21">
      <c r="B205" s="17"/>
      <c r="C205" s="17"/>
      <c r="D205" s="17"/>
      <c r="E205" s="18"/>
      <c r="F205" s="44"/>
      <c r="G205" s="17"/>
      <c r="H205" s="17"/>
      <c r="I205" s="17"/>
      <c r="J205" s="17"/>
      <c r="K205" s="17"/>
      <c r="L205" s="17"/>
      <c r="M205" s="17"/>
      <c r="N205" s="17"/>
      <c r="O205" s="17"/>
      <c r="P205" s="17"/>
      <c r="Q205" s="17"/>
      <c r="R205" s="17"/>
      <c r="S205" s="17"/>
      <c r="T205" s="17"/>
      <c r="U205" t="str">
        <f>IF(COUNTA(Table28[[#This Row],[Employee Name]:[13. Skin is intact without open wounds or rashes]])=0,"",COUNTIF(Table28[[#This Row],[1. Checks that sink areas are supplied with soap and paper towels]:[13. Skin is intact without open wounds or rashes]],"NO"))</f>
        <v/>
      </c>
    </row>
    <row r="206" spans="2:21">
      <c r="B206" s="17"/>
      <c r="C206" s="17"/>
      <c r="D206" s="17"/>
      <c r="E206" s="18"/>
      <c r="F206" s="44"/>
      <c r="G206" s="17"/>
      <c r="H206" s="17"/>
      <c r="I206" s="17"/>
      <c r="J206" s="17"/>
      <c r="K206" s="17"/>
      <c r="L206" s="17"/>
      <c r="M206" s="17"/>
      <c r="N206" s="17"/>
      <c r="O206" s="17"/>
      <c r="P206" s="17"/>
      <c r="Q206" s="17"/>
      <c r="R206" s="17"/>
      <c r="S206" s="17"/>
      <c r="T206" s="17"/>
      <c r="U206" t="str">
        <f>IF(COUNTA(Table28[[#This Row],[Employee Name]:[13. Skin is intact without open wounds or rashes]])=0,"",COUNTIF(Table28[[#This Row],[1. Checks that sink areas are supplied with soap and paper towels]:[13. Skin is intact without open wounds or rashes]],"NO"))</f>
        <v/>
      </c>
    </row>
    <row r="207" spans="2:21">
      <c r="B207" s="17"/>
      <c r="C207" s="17"/>
      <c r="D207" s="17"/>
      <c r="E207" s="18"/>
      <c r="F207" s="44"/>
      <c r="G207" s="17"/>
      <c r="H207" s="17"/>
      <c r="I207" s="17"/>
      <c r="J207" s="17"/>
      <c r="K207" s="17"/>
      <c r="L207" s="17"/>
      <c r="M207" s="17"/>
      <c r="N207" s="17"/>
      <c r="O207" s="17"/>
      <c r="P207" s="17"/>
      <c r="Q207" s="17"/>
      <c r="R207" s="17"/>
      <c r="S207" s="17"/>
      <c r="T207" s="17"/>
      <c r="U207" t="str">
        <f>IF(COUNTA(Table28[[#This Row],[Employee Name]:[13. Skin is intact without open wounds or rashes]])=0,"",COUNTIF(Table28[[#This Row],[1. Checks that sink areas are supplied with soap and paper towels]:[13. Skin is intact without open wounds or rashes]],"NO"))</f>
        <v/>
      </c>
    </row>
    <row r="208" spans="2:21">
      <c r="B208" s="17"/>
      <c r="C208" s="17"/>
      <c r="D208" s="17"/>
      <c r="E208" s="18"/>
      <c r="F208" s="44"/>
      <c r="G208" s="17"/>
      <c r="H208" s="17"/>
      <c r="I208" s="17"/>
      <c r="J208" s="17"/>
      <c r="K208" s="17"/>
      <c r="L208" s="17"/>
      <c r="M208" s="17"/>
      <c r="N208" s="17"/>
      <c r="O208" s="17"/>
      <c r="P208" s="17"/>
      <c r="Q208" s="17"/>
      <c r="R208" s="17"/>
      <c r="S208" s="17"/>
      <c r="T208" s="17"/>
      <c r="U208" t="str">
        <f>IF(COUNTA(Table28[[#This Row],[Employee Name]:[13. Skin is intact without open wounds or rashes]])=0,"",COUNTIF(Table28[[#This Row],[1. Checks that sink areas are supplied with soap and paper towels]:[13. Skin is intact without open wounds or rashes]],"NO"))</f>
        <v/>
      </c>
    </row>
    <row r="209" spans="2:21">
      <c r="B209" s="17"/>
      <c r="C209" s="17"/>
      <c r="D209" s="17"/>
      <c r="E209" s="18"/>
      <c r="F209" s="44"/>
      <c r="G209" s="17"/>
      <c r="H209" s="17"/>
      <c r="I209" s="17"/>
      <c r="J209" s="17"/>
      <c r="K209" s="17"/>
      <c r="L209" s="17"/>
      <c r="M209" s="17"/>
      <c r="N209" s="17"/>
      <c r="O209" s="17"/>
      <c r="P209" s="17"/>
      <c r="Q209" s="17"/>
      <c r="R209" s="17"/>
      <c r="S209" s="17"/>
      <c r="T209" s="17"/>
      <c r="U209" t="str">
        <f>IF(COUNTA(Table28[[#This Row],[Employee Name]:[13. Skin is intact without open wounds or rashes]])=0,"",COUNTIF(Table28[[#This Row],[1. Checks that sink areas are supplied with soap and paper towels]:[13. Skin is intact without open wounds or rashes]],"NO"))</f>
        <v/>
      </c>
    </row>
    <row r="210" spans="2:21">
      <c r="B210" s="17"/>
      <c r="C210" s="17"/>
      <c r="D210" s="17"/>
      <c r="E210" s="18"/>
      <c r="F210" s="44"/>
      <c r="G210" s="17"/>
      <c r="H210" s="17"/>
      <c r="I210" s="17"/>
      <c r="J210" s="17"/>
      <c r="K210" s="17"/>
      <c r="L210" s="17"/>
      <c r="M210" s="17"/>
      <c r="N210" s="17"/>
      <c r="O210" s="17"/>
      <c r="P210" s="17"/>
      <c r="Q210" s="17"/>
      <c r="R210" s="17"/>
      <c r="S210" s="17"/>
      <c r="T210" s="17"/>
      <c r="U210" t="str">
        <f>IF(COUNTA(Table28[[#This Row],[Employee Name]:[13. Skin is intact without open wounds or rashes]])=0,"",COUNTIF(Table28[[#This Row],[1. Checks that sink areas are supplied with soap and paper towels]:[13. Skin is intact without open wounds or rashes]],"NO"))</f>
        <v/>
      </c>
    </row>
    <row r="211" spans="2:21">
      <c r="B211" s="17"/>
      <c r="C211" s="17"/>
      <c r="D211" s="17"/>
      <c r="E211" s="18"/>
      <c r="F211" s="44"/>
      <c r="G211" s="17"/>
      <c r="H211" s="17"/>
      <c r="I211" s="17"/>
      <c r="J211" s="17"/>
      <c r="K211" s="17"/>
      <c r="L211" s="17"/>
      <c r="M211" s="17"/>
      <c r="N211" s="17"/>
      <c r="O211" s="17"/>
      <c r="P211" s="17"/>
      <c r="Q211" s="17"/>
      <c r="R211" s="17"/>
      <c r="S211" s="17"/>
      <c r="T211" s="17"/>
      <c r="U211" t="str">
        <f>IF(COUNTA(Table28[[#This Row],[Employee Name]:[13. Skin is intact without open wounds or rashes]])=0,"",COUNTIF(Table28[[#This Row],[1. Checks that sink areas are supplied with soap and paper towels]:[13. Skin is intact without open wounds or rashes]],"NO"))</f>
        <v/>
      </c>
    </row>
    <row r="212" spans="2:21">
      <c r="B212" s="17"/>
      <c r="C212" s="17"/>
      <c r="D212" s="17"/>
      <c r="E212" s="18"/>
      <c r="F212" s="44"/>
      <c r="G212" s="17"/>
      <c r="H212" s="17"/>
      <c r="I212" s="17"/>
      <c r="J212" s="17"/>
      <c r="K212" s="17"/>
      <c r="L212" s="17"/>
      <c r="M212" s="17"/>
      <c r="N212" s="17"/>
      <c r="O212" s="17"/>
      <c r="P212" s="17"/>
      <c r="Q212" s="17"/>
      <c r="R212" s="17"/>
      <c r="S212" s="17"/>
      <c r="T212" s="17"/>
      <c r="U212" t="str">
        <f>IF(COUNTA(Table28[[#This Row],[Employee Name]:[13. Skin is intact without open wounds or rashes]])=0,"",COUNTIF(Table28[[#This Row],[1. Checks that sink areas are supplied with soap and paper towels]:[13. Skin is intact without open wounds or rashes]],"NO"))</f>
        <v/>
      </c>
    </row>
    <row r="213" spans="2:21">
      <c r="B213" s="17"/>
      <c r="C213" s="17"/>
      <c r="D213" s="17"/>
      <c r="E213" s="18"/>
      <c r="F213" s="44"/>
      <c r="G213" s="17"/>
      <c r="H213" s="17"/>
      <c r="I213" s="17"/>
      <c r="J213" s="17"/>
      <c r="K213" s="17"/>
      <c r="L213" s="17"/>
      <c r="M213" s="17"/>
      <c r="N213" s="17"/>
      <c r="O213" s="17"/>
      <c r="P213" s="17"/>
      <c r="Q213" s="17"/>
      <c r="R213" s="17"/>
      <c r="S213" s="17"/>
      <c r="T213" s="17"/>
      <c r="U213" t="str">
        <f>IF(COUNTA(Table28[[#This Row],[Employee Name]:[13. Skin is intact without open wounds or rashes]])=0,"",COUNTIF(Table28[[#This Row],[1. Checks that sink areas are supplied with soap and paper towels]:[13. Skin is intact without open wounds or rashes]],"NO"))</f>
        <v/>
      </c>
    </row>
    <row r="214" spans="2:21">
      <c r="B214" s="17"/>
      <c r="C214" s="17"/>
      <c r="D214" s="17"/>
      <c r="E214" s="18"/>
      <c r="F214" s="44"/>
      <c r="G214" s="17"/>
      <c r="H214" s="17"/>
      <c r="I214" s="17"/>
      <c r="J214" s="17"/>
      <c r="K214" s="17"/>
      <c r="L214" s="17"/>
      <c r="M214" s="17"/>
      <c r="N214" s="17"/>
      <c r="O214" s="17"/>
      <c r="P214" s="17"/>
      <c r="Q214" s="17"/>
      <c r="R214" s="17"/>
      <c r="S214" s="17"/>
      <c r="T214" s="17"/>
      <c r="U214" t="str">
        <f>IF(COUNTA(Table28[[#This Row],[Employee Name]:[13. Skin is intact without open wounds or rashes]])=0,"",COUNTIF(Table28[[#This Row],[1. Checks that sink areas are supplied with soap and paper towels]:[13. Skin is intact without open wounds or rashes]],"NO"))</f>
        <v/>
      </c>
    </row>
    <row r="215" spans="2:21">
      <c r="B215" s="17"/>
      <c r="C215" s="17"/>
      <c r="D215" s="17"/>
      <c r="E215" s="18"/>
      <c r="F215" s="44"/>
      <c r="G215" s="17"/>
      <c r="H215" s="17"/>
      <c r="I215" s="17"/>
      <c r="J215" s="17"/>
      <c r="K215" s="17"/>
      <c r="L215" s="17"/>
      <c r="M215" s="17"/>
      <c r="N215" s="17"/>
      <c r="O215" s="17"/>
      <c r="P215" s="17"/>
      <c r="Q215" s="17"/>
      <c r="R215" s="17"/>
      <c r="S215" s="17"/>
      <c r="T215" s="17"/>
      <c r="U215" t="str">
        <f>IF(COUNTA(Table28[[#This Row],[Employee Name]:[13. Skin is intact without open wounds or rashes]])=0,"",COUNTIF(Table28[[#This Row],[1. Checks that sink areas are supplied with soap and paper towels]:[13. Skin is intact without open wounds or rashes]],"NO"))</f>
        <v/>
      </c>
    </row>
    <row r="216" spans="2:21">
      <c r="B216" s="17"/>
      <c r="C216" s="17"/>
      <c r="D216" s="17"/>
      <c r="E216" s="18"/>
      <c r="F216" s="44"/>
      <c r="G216" s="17"/>
      <c r="H216" s="17"/>
      <c r="I216" s="17"/>
      <c r="J216" s="17"/>
      <c r="K216" s="17"/>
      <c r="L216" s="17"/>
      <c r="M216" s="17"/>
      <c r="N216" s="17"/>
      <c r="O216" s="17"/>
      <c r="P216" s="17"/>
      <c r="Q216" s="17"/>
      <c r="R216" s="17"/>
      <c r="S216" s="17"/>
      <c r="T216" s="17"/>
      <c r="U216" t="str">
        <f>IF(COUNTA(Table28[[#This Row],[Employee Name]:[13. Skin is intact without open wounds or rashes]])=0,"",COUNTIF(Table28[[#This Row],[1. Checks that sink areas are supplied with soap and paper towels]:[13. Skin is intact without open wounds or rashes]],"NO"))</f>
        <v/>
      </c>
    </row>
    <row r="217" spans="2:21">
      <c r="B217" s="17"/>
      <c r="C217" s="17"/>
      <c r="D217" s="17"/>
      <c r="E217" s="18"/>
      <c r="F217" s="44"/>
      <c r="G217" s="17"/>
      <c r="H217" s="17"/>
      <c r="I217" s="17"/>
      <c r="J217" s="17"/>
      <c r="K217" s="17"/>
      <c r="L217" s="17"/>
      <c r="M217" s="17"/>
      <c r="N217" s="17"/>
      <c r="O217" s="17"/>
      <c r="P217" s="17"/>
      <c r="Q217" s="17"/>
      <c r="R217" s="17"/>
      <c r="S217" s="17"/>
      <c r="T217" s="17"/>
      <c r="U217" t="str">
        <f>IF(COUNTA(Table28[[#This Row],[Employee Name]:[13. Skin is intact without open wounds or rashes]])=0,"",COUNTIF(Table28[[#This Row],[1. Checks that sink areas are supplied with soap and paper towels]:[13. Skin is intact without open wounds or rashes]],"NO"))</f>
        <v/>
      </c>
    </row>
    <row r="218" spans="2:21">
      <c r="B218" s="17"/>
      <c r="C218" s="17"/>
      <c r="D218" s="17"/>
      <c r="E218" s="18"/>
      <c r="F218" s="44"/>
      <c r="G218" s="17"/>
      <c r="H218" s="17"/>
      <c r="I218" s="17"/>
      <c r="J218" s="17"/>
      <c r="K218" s="17"/>
      <c r="L218" s="17"/>
      <c r="M218" s="17"/>
      <c r="N218" s="17"/>
      <c r="O218" s="17"/>
      <c r="P218" s="17"/>
      <c r="Q218" s="17"/>
      <c r="R218" s="17"/>
      <c r="S218" s="17"/>
      <c r="T218" s="17"/>
      <c r="U218" t="str">
        <f>IF(COUNTA(Table28[[#This Row],[Employee Name]:[13. Skin is intact without open wounds or rashes]])=0,"",COUNTIF(Table28[[#This Row],[1. Checks that sink areas are supplied with soap and paper towels]:[13. Skin is intact without open wounds or rashes]],"NO"))</f>
        <v/>
      </c>
    </row>
    <row r="219" spans="2:21">
      <c r="B219" s="17"/>
      <c r="C219" s="17"/>
      <c r="D219" s="17"/>
      <c r="E219" s="18"/>
      <c r="F219" s="44"/>
      <c r="G219" s="17"/>
      <c r="H219" s="17"/>
      <c r="I219" s="17"/>
      <c r="J219" s="17"/>
      <c r="K219" s="17"/>
      <c r="L219" s="17"/>
      <c r="M219" s="17"/>
      <c r="N219" s="17"/>
      <c r="O219" s="17"/>
      <c r="P219" s="17"/>
      <c r="Q219" s="17"/>
      <c r="R219" s="17"/>
      <c r="S219" s="17"/>
      <c r="T219" s="17"/>
      <c r="U219" t="str">
        <f>IF(COUNTA(Table28[[#This Row],[Employee Name]:[13. Skin is intact without open wounds or rashes]])=0,"",COUNTIF(Table28[[#This Row],[1. Checks that sink areas are supplied with soap and paper towels]:[13. Skin is intact without open wounds or rashes]],"NO"))</f>
        <v/>
      </c>
    </row>
    <row r="220" spans="2:21">
      <c r="B220" s="17"/>
      <c r="C220" s="17"/>
      <c r="D220" s="17"/>
      <c r="E220" s="18"/>
      <c r="F220" s="44"/>
      <c r="G220" s="17"/>
      <c r="H220" s="17"/>
      <c r="I220" s="17"/>
      <c r="J220" s="17"/>
      <c r="K220" s="17"/>
      <c r="L220" s="17"/>
      <c r="M220" s="17"/>
      <c r="N220" s="17"/>
      <c r="O220" s="17"/>
      <c r="P220" s="17"/>
      <c r="Q220" s="17"/>
      <c r="R220" s="17"/>
      <c r="S220" s="17"/>
      <c r="T220" s="17"/>
      <c r="U220" t="str">
        <f>IF(COUNTA(Table28[[#This Row],[Employee Name]:[13. Skin is intact without open wounds or rashes]])=0,"",COUNTIF(Table28[[#This Row],[1. Checks that sink areas are supplied with soap and paper towels]:[13. Skin is intact without open wounds or rashes]],"NO"))</f>
        <v/>
      </c>
    </row>
    <row r="221" spans="2:21">
      <c r="B221" s="17"/>
      <c r="C221" s="17"/>
      <c r="D221" s="17"/>
      <c r="E221" s="18"/>
      <c r="F221" s="44"/>
      <c r="G221" s="17"/>
      <c r="H221" s="17"/>
      <c r="I221" s="17"/>
      <c r="J221" s="17"/>
      <c r="K221" s="17"/>
      <c r="L221" s="17"/>
      <c r="M221" s="17"/>
      <c r="N221" s="17"/>
      <c r="O221" s="17"/>
      <c r="P221" s="17"/>
      <c r="Q221" s="17"/>
      <c r="R221" s="17"/>
      <c r="S221" s="17"/>
      <c r="T221" s="17"/>
      <c r="U221" t="str">
        <f>IF(COUNTA(Table28[[#This Row],[Employee Name]:[13. Skin is intact without open wounds or rashes]])=0,"",COUNTIF(Table28[[#This Row],[1. Checks that sink areas are supplied with soap and paper towels]:[13. Skin is intact without open wounds or rashes]],"NO"))</f>
        <v/>
      </c>
    </row>
    <row r="222" spans="2:21">
      <c r="B222" s="17"/>
      <c r="C222" s="17"/>
      <c r="D222" s="17"/>
      <c r="E222" s="18"/>
      <c r="F222" s="44"/>
      <c r="G222" s="17"/>
      <c r="H222" s="17"/>
      <c r="I222" s="17"/>
      <c r="J222" s="17"/>
      <c r="K222" s="17"/>
      <c r="L222" s="17"/>
      <c r="M222" s="17"/>
      <c r="N222" s="17"/>
      <c r="O222" s="17"/>
      <c r="P222" s="17"/>
      <c r="Q222" s="17"/>
      <c r="R222" s="17"/>
      <c r="S222" s="17"/>
      <c r="T222" s="17"/>
      <c r="U222" t="str">
        <f>IF(COUNTA(Table28[[#This Row],[Employee Name]:[13. Skin is intact without open wounds or rashes]])=0,"",COUNTIF(Table28[[#This Row],[1. Checks that sink areas are supplied with soap and paper towels]:[13. Skin is intact without open wounds or rashes]],"NO"))</f>
        <v/>
      </c>
    </row>
    <row r="223" spans="2:21">
      <c r="B223" s="17"/>
      <c r="C223" s="17"/>
      <c r="D223" s="17"/>
      <c r="E223" s="18"/>
      <c r="F223" s="44"/>
      <c r="G223" s="17"/>
      <c r="H223" s="17"/>
      <c r="I223" s="17"/>
      <c r="J223" s="17"/>
      <c r="K223" s="17"/>
      <c r="L223" s="17"/>
      <c r="M223" s="17"/>
      <c r="N223" s="17"/>
      <c r="O223" s="17"/>
      <c r="P223" s="17"/>
      <c r="Q223" s="17"/>
      <c r="R223" s="17"/>
      <c r="S223" s="17"/>
      <c r="T223" s="17"/>
      <c r="U223" t="str">
        <f>IF(COUNTA(Table28[[#This Row],[Employee Name]:[13. Skin is intact without open wounds or rashes]])=0,"",COUNTIF(Table28[[#This Row],[1. Checks that sink areas are supplied with soap and paper towels]:[13. Skin is intact without open wounds or rashes]],"NO"))</f>
        <v/>
      </c>
    </row>
    <row r="224" spans="2:21">
      <c r="B224" s="17"/>
      <c r="C224" s="17"/>
      <c r="D224" s="17"/>
      <c r="E224" s="18"/>
      <c r="F224" s="44"/>
      <c r="G224" s="17"/>
      <c r="H224" s="17"/>
      <c r="I224" s="17"/>
      <c r="J224" s="17"/>
      <c r="K224" s="17"/>
      <c r="L224" s="17"/>
      <c r="M224" s="17"/>
      <c r="N224" s="17"/>
      <c r="O224" s="17"/>
      <c r="P224" s="17"/>
      <c r="Q224" s="17"/>
      <c r="R224" s="17"/>
      <c r="S224" s="17"/>
      <c r="T224" s="17"/>
      <c r="U224" t="str">
        <f>IF(COUNTA(Table28[[#This Row],[Employee Name]:[13. Skin is intact without open wounds or rashes]])=0,"",COUNTIF(Table28[[#This Row],[1. Checks that sink areas are supplied with soap and paper towels]:[13. Skin is intact without open wounds or rashes]],"NO"))</f>
        <v/>
      </c>
    </row>
    <row r="225" spans="2:21">
      <c r="B225" s="17"/>
      <c r="C225" s="17"/>
      <c r="D225" s="17"/>
      <c r="E225" s="18"/>
      <c r="F225" s="44"/>
      <c r="G225" s="17"/>
      <c r="H225" s="17"/>
      <c r="I225" s="17"/>
      <c r="J225" s="17"/>
      <c r="K225" s="17"/>
      <c r="L225" s="17"/>
      <c r="M225" s="17"/>
      <c r="N225" s="17"/>
      <c r="O225" s="17"/>
      <c r="P225" s="17"/>
      <c r="Q225" s="17"/>
      <c r="R225" s="17"/>
      <c r="S225" s="17"/>
      <c r="T225" s="17"/>
      <c r="U225" t="str">
        <f>IF(COUNTA(Table28[[#This Row],[Employee Name]:[13. Skin is intact without open wounds or rashes]])=0,"",COUNTIF(Table28[[#This Row],[1. Checks that sink areas are supplied with soap and paper towels]:[13. Skin is intact without open wounds or rashes]],"NO"))</f>
        <v/>
      </c>
    </row>
    <row r="226" spans="2:21">
      <c r="B226" s="17"/>
      <c r="C226" s="17"/>
      <c r="D226" s="17"/>
      <c r="E226" s="18"/>
      <c r="F226" s="44"/>
      <c r="G226" s="17"/>
      <c r="H226" s="17"/>
      <c r="I226" s="17"/>
      <c r="J226" s="17"/>
      <c r="K226" s="17"/>
      <c r="L226" s="17"/>
      <c r="M226" s="17"/>
      <c r="N226" s="17"/>
      <c r="O226" s="17"/>
      <c r="P226" s="17"/>
      <c r="Q226" s="17"/>
      <c r="R226" s="17"/>
      <c r="S226" s="17"/>
      <c r="T226" s="17"/>
      <c r="U226" t="str">
        <f>IF(COUNTA(Table28[[#This Row],[Employee Name]:[13. Skin is intact without open wounds or rashes]])=0,"",COUNTIF(Table28[[#This Row],[1. Checks that sink areas are supplied with soap and paper towels]:[13. Skin is intact without open wounds or rashes]],"NO"))</f>
        <v/>
      </c>
    </row>
    <row r="227" spans="2:21">
      <c r="B227" s="17"/>
      <c r="C227" s="17"/>
      <c r="D227" s="17"/>
      <c r="E227" s="18"/>
      <c r="F227" s="44"/>
      <c r="G227" s="17"/>
      <c r="H227" s="17"/>
      <c r="I227" s="17"/>
      <c r="J227" s="17"/>
      <c r="K227" s="17"/>
      <c r="L227" s="17"/>
      <c r="M227" s="17"/>
      <c r="N227" s="17"/>
      <c r="O227" s="17"/>
      <c r="P227" s="17"/>
      <c r="Q227" s="17"/>
      <c r="R227" s="17"/>
      <c r="S227" s="17"/>
      <c r="T227" s="17"/>
      <c r="U227" t="str">
        <f>IF(COUNTA(Table28[[#This Row],[Employee Name]:[13. Skin is intact without open wounds or rashes]])=0,"",COUNTIF(Table28[[#This Row],[1. Checks that sink areas are supplied with soap and paper towels]:[13. Skin is intact without open wounds or rashes]],"NO"))</f>
        <v/>
      </c>
    </row>
    <row r="228" spans="2:21">
      <c r="B228" s="17"/>
      <c r="C228" s="17"/>
      <c r="D228" s="17"/>
      <c r="E228" s="18"/>
      <c r="F228" s="44"/>
      <c r="G228" s="17"/>
      <c r="H228" s="17"/>
      <c r="I228" s="17"/>
      <c r="J228" s="17"/>
      <c r="K228" s="17"/>
      <c r="L228" s="17"/>
      <c r="M228" s="17"/>
      <c r="N228" s="17"/>
      <c r="O228" s="17"/>
      <c r="P228" s="17"/>
      <c r="Q228" s="17"/>
      <c r="R228" s="17"/>
      <c r="S228" s="17"/>
      <c r="T228" s="17"/>
      <c r="U228" t="str">
        <f>IF(COUNTA(Table28[[#This Row],[Employee Name]:[13. Skin is intact without open wounds or rashes]])=0,"",COUNTIF(Table28[[#This Row],[1. Checks that sink areas are supplied with soap and paper towels]:[13. Skin is intact without open wounds or rashes]],"NO"))</f>
        <v/>
      </c>
    </row>
    <row r="229" spans="2:21">
      <c r="B229" s="17"/>
      <c r="C229" s="17"/>
      <c r="D229" s="17"/>
      <c r="E229" s="18"/>
      <c r="F229" s="44"/>
      <c r="G229" s="17"/>
      <c r="H229" s="17"/>
      <c r="I229" s="17"/>
      <c r="J229" s="17"/>
      <c r="K229" s="17"/>
      <c r="L229" s="17"/>
      <c r="M229" s="17"/>
      <c r="N229" s="17"/>
      <c r="O229" s="17"/>
      <c r="P229" s="17"/>
      <c r="Q229" s="17"/>
      <c r="R229" s="17"/>
      <c r="S229" s="17"/>
      <c r="T229" s="17"/>
      <c r="U229" t="str">
        <f>IF(COUNTA(Table28[[#This Row],[Employee Name]:[13. Skin is intact without open wounds or rashes]])=0,"",COUNTIF(Table28[[#This Row],[1. Checks that sink areas are supplied with soap and paper towels]:[13. Skin is intact without open wounds or rashes]],"NO"))</f>
        <v/>
      </c>
    </row>
    <row r="230" spans="2:21">
      <c r="B230" s="17"/>
      <c r="C230" s="17"/>
      <c r="D230" s="17"/>
      <c r="E230" s="18"/>
      <c r="F230" s="44"/>
      <c r="G230" s="17"/>
      <c r="H230" s="17"/>
      <c r="I230" s="17"/>
      <c r="J230" s="17"/>
      <c r="K230" s="17"/>
      <c r="L230" s="17"/>
      <c r="M230" s="17"/>
      <c r="N230" s="17"/>
      <c r="O230" s="17"/>
      <c r="P230" s="17"/>
      <c r="Q230" s="17"/>
      <c r="R230" s="17"/>
      <c r="S230" s="17"/>
      <c r="T230" s="17"/>
      <c r="U230" t="str">
        <f>IF(COUNTA(Table28[[#This Row],[Employee Name]:[13. Skin is intact without open wounds or rashes]])=0,"",COUNTIF(Table28[[#This Row],[1. Checks that sink areas are supplied with soap and paper towels]:[13. Skin is intact without open wounds or rashes]],"NO"))</f>
        <v/>
      </c>
    </row>
    <row r="231" spans="2:21">
      <c r="B231" s="17"/>
      <c r="C231" s="17"/>
      <c r="D231" s="17"/>
      <c r="E231" s="18"/>
      <c r="F231" s="44"/>
      <c r="G231" s="17"/>
      <c r="H231" s="17"/>
      <c r="I231" s="17"/>
      <c r="J231" s="17"/>
      <c r="K231" s="17"/>
      <c r="L231" s="17"/>
      <c r="M231" s="17"/>
      <c r="N231" s="17"/>
      <c r="O231" s="17"/>
      <c r="P231" s="17"/>
      <c r="Q231" s="17"/>
      <c r="R231" s="17"/>
      <c r="S231" s="17"/>
      <c r="T231" s="17"/>
      <c r="U231" t="str">
        <f>IF(COUNTA(Table28[[#This Row],[Employee Name]:[13. Skin is intact without open wounds or rashes]])=0,"",COUNTIF(Table28[[#This Row],[1. Checks that sink areas are supplied with soap and paper towels]:[13. Skin is intact without open wounds or rashes]],"NO"))</f>
        <v/>
      </c>
    </row>
    <row r="232" spans="2:21">
      <c r="B232" s="17"/>
      <c r="C232" s="17"/>
      <c r="D232" s="17"/>
      <c r="E232" s="18"/>
      <c r="F232" s="44"/>
      <c r="G232" s="17"/>
      <c r="H232" s="17"/>
      <c r="I232" s="17"/>
      <c r="J232" s="17"/>
      <c r="K232" s="17"/>
      <c r="L232" s="17"/>
      <c r="M232" s="17"/>
      <c r="N232" s="17"/>
      <c r="O232" s="17"/>
      <c r="P232" s="17"/>
      <c r="Q232" s="17"/>
      <c r="R232" s="17"/>
      <c r="S232" s="17"/>
      <c r="T232" s="17"/>
      <c r="U232" t="str">
        <f>IF(COUNTA(Table28[[#This Row],[Employee Name]:[13. Skin is intact without open wounds or rashes]])=0,"",COUNTIF(Table28[[#This Row],[1. Checks that sink areas are supplied with soap and paper towels]:[13. Skin is intact without open wounds or rashes]],"NO"))</f>
        <v/>
      </c>
    </row>
    <row r="233" spans="2:21">
      <c r="B233" s="17"/>
      <c r="C233" s="17"/>
      <c r="D233" s="17"/>
      <c r="E233" s="18"/>
      <c r="F233" s="44"/>
      <c r="G233" s="17"/>
      <c r="H233" s="17"/>
      <c r="I233" s="17"/>
      <c r="J233" s="17"/>
      <c r="K233" s="17"/>
      <c r="L233" s="17"/>
      <c r="M233" s="17"/>
      <c r="N233" s="17"/>
      <c r="O233" s="17"/>
      <c r="P233" s="17"/>
      <c r="Q233" s="17"/>
      <c r="R233" s="17"/>
      <c r="S233" s="17"/>
      <c r="T233" s="17"/>
      <c r="U233" t="str">
        <f>IF(COUNTA(Table28[[#This Row],[Employee Name]:[13. Skin is intact without open wounds or rashes]])=0,"",COUNTIF(Table28[[#This Row],[1. Checks that sink areas are supplied with soap and paper towels]:[13. Skin is intact without open wounds or rashes]],"NO"))</f>
        <v/>
      </c>
    </row>
    <row r="234" spans="2:21">
      <c r="B234" s="17"/>
      <c r="C234" s="17"/>
      <c r="D234" s="17"/>
      <c r="E234" s="18"/>
      <c r="F234" s="44"/>
      <c r="G234" s="17"/>
      <c r="H234" s="17"/>
      <c r="I234" s="17"/>
      <c r="J234" s="17"/>
      <c r="K234" s="17"/>
      <c r="L234" s="17"/>
      <c r="M234" s="17"/>
      <c r="N234" s="17"/>
      <c r="O234" s="17"/>
      <c r="P234" s="17"/>
      <c r="Q234" s="17"/>
      <c r="R234" s="17"/>
      <c r="S234" s="17"/>
      <c r="T234" s="17"/>
      <c r="U234" t="str">
        <f>IF(COUNTA(Table28[[#This Row],[Employee Name]:[13. Skin is intact without open wounds or rashes]])=0,"",COUNTIF(Table28[[#This Row],[1. Checks that sink areas are supplied with soap and paper towels]:[13. Skin is intact without open wounds or rashes]],"NO"))</f>
        <v/>
      </c>
    </row>
    <row r="235" spans="2:21">
      <c r="B235" s="17"/>
      <c r="C235" s="17"/>
      <c r="D235" s="17"/>
      <c r="E235" s="18"/>
      <c r="F235" s="44"/>
      <c r="G235" s="17"/>
      <c r="H235" s="17"/>
      <c r="I235" s="17"/>
      <c r="J235" s="17"/>
      <c r="K235" s="17"/>
      <c r="L235" s="17"/>
      <c r="M235" s="17"/>
      <c r="N235" s="17"/>
      <c r="O235" s="17"/>
      <c r="P235" s="17"/>
      <c r="Q235" s="17"/>
      <c r="R235" s="17"/>
      <c r="S235" s="17"/>
      <c r="T235" s="17"/>
      <c r="U235" t="str">
        <f>IF(COUNTA(Table28[[#This Row],[Employee Name]:[13. Skin is intact without open wounds or rashes]])=0,"",COUNTIF(Table28[[#This Row],[1. Checks that sink areas are supplied with soap and paper towels]:[13. Skin is intact without open wounds or rashes]],"NO"))</f>
        <v/>
      </c>
    </row>
    <row r="236" spans="2:21">
      <c r="B236" s="17"/>
      <c r="C236" s="17"/>
      <c r="D236" s="17"/>
      <c r="E236" s="18"/>
      <c r="F236" s="44"/>
      <c r="G236" s="17"/>
      <c r="H236" s="17"/>
      <c r="I236" s="17"/>
      <c r="J236" s="17"/>
      <c r="K236" s="17"/>
      <c r="L236" s="17"/>
      <c r="M236" s="17"/>
      <c r="N236" s="17"/>
      <c r="O236" s="17"/>
      <c r="P236" s="17"/>
      <c r="Q236" s="17"/>
      <c r="R236" s="17"/>
      <c r="S236" s="17"/>
      <c r="T236" s="17"/>
      <c r="U236" t="str">
        <f>IF(COUNTA(Table28[[#This Row],[Employee Name]:[13. Skin is intact without open wounds or rashes]])=0,"",COUNTIF(Table28[[#This Row],[1. Checks that sink areas are supplied with soap and paper towels]:[13. Skin is intact without open wounds or rashes]],"NO"))</f>
        <v/>
      </c>
    </row>
    <row r="237" spans="2:21">
      <c r="B237" s="17"/>
      <c r="C237" s="17"/>
      <c r="D237" s="17"/>
      <c r="E237" s="18"/>
      <c r="F237" s="44"/>
      <c r="G237" s="17"/>
      <c r="H237" s="17"/>
      <c r="I237" s="17"/>
      <c r="J237" s="17"/>
      <c r="K237" s="17"/>
      <c r="L237" s="17"/>
      <c r="M237" s="17"/>
      <c r="N237" s="17"/>
      <c r="O237" s="17"/>
      <c r="P237" s="17"/>
      <c r="Q237" s="17"/>
      <c r="R237" s="17"/>
      <c r="S237" s="17"/>
      <c r="T237" s="17"/>
      <c r="U237" t="str">
        <f>IF(COUNTA(Table28[[#This Row],[Employee Name]:[13. Skin is intact without open wounds or rashes]])=0,"",COUNTIF(Table28[[#This Row],[1. Checks that sink areas are supplied with soap and paper towels]:[13. Skin is intact without open wounds or rashes]],"NO"))</f>
        <v/>
      </c>
    </row>
    <row r="238" spans="2:21">
      <c r="B238" s="17"/>
      <c r="C238" s="17"/>
      <c r="D238" s="17"/>
      <c r="E238" s="18"/>
      <c r="F238" s="44"/>
      <c r="G238" s="17"/>
      <c r="H238" s="17"/>
      <c r="I238" s="17"/>
      <c r="J238" s="17"/>
      <c r="K238" s="17"/>
      <c r="L238" s="17"/>
      <c r="M238" s="17"/>
      <c r="N238" s="17"/>
      <c r="O238" s="17"/>
      <c r="P238" s="17"/>
      <c r="Q238" s="17"/>
      <c r="R238" s="17"/>
      <c r="S238" s="17"/>
      <c r="T238" s="17"/>
      <c r="U238" t="str">
        <f>IF(COUNTA(Table28[[#This Row],[Employee Name]:[13. Skin is intact without open wounds or rashes]])=0,"",COUNTIF(Table28[[#This Row],[1. Checks that sink areas are supplied with soap and paper towels]:[13. Skin is intact without open wounds or rashes]],"NO"))</f>
        <v/>
      </c>
    </row>
    <row r="239" spans="2:21">
      <c r="B239" s="17"/>
      <c r="C239" s="17"/>
      <c r="D239" s="17"/>
      <c r="E239" s="18"/>
      <c r="F239" s="44"/>
      <c r="G239" s="17"/>
      <c r="H239" s="17"/>
      <c r="I239" s="17"/>
      <c r="J239" s="17"/>
      <c r="K239" s="17"/>
      <c r="L239" s="17"/>
      <c r="M239" s="17"/>
      <c r="N239" s="17"/>
      <c r="O239" s="17"/>
      <c r="P239" s="17"/>
      <c r="Q239" s="17"/>
      <c r="R239" s="17"/>
      <c r="S239" s="17"/>
      <c r="T239" s="17"/>
      <c r="U239" t="str">
        <f>IF(COUNTA(Table28[[#This Row],[Employee Name]:[13. Skin is intact without open wounds or rashes]])=0,"",COUNTIF(Table28[[#This Row],[1. Checks that sink areas are supplied with soap and paper towels]:[13. Skin is intact without open wounds or rashes]],"NO"))</f>
        <v/>
      </c>
    </row>
    <row r="240" spans="2:21">
      <c r="B240" s="17"/>
      <c r="C240" s="17"/>
      <c r="D240" s="17"/>
      <c r="E240" s="18"/>
      <c r="F240" s="44"/>
      <c r="G240" s="17"/>
      <c r="H240" s="17"/>
      <c r="I240" s="17"/>
      <c r="J240" s="17"/>
      <c r="K240" s="17"/>
      <c r="L240" s="17"/>
      <c r="M240" s="17"/>
      <c r="N240" s="17"/>
      <c r="O240" s="17"/>
      <c r="P240" s="17"/>
      <c r="Q240" s="17"/>
      <c r="R240" s="17"/>
      <c r="S240" s="17"/>
      <c r="T240" s="17"/>
      <c r="U240" t="str">
        <f>IF(COUNTA(Table28[[#This Row],[Employee Name]:[13. Skin is intact without open wounds or rashes]])=0,"",COUNTIF(Table28[[#This Row],[1. Checks that sink areas are supplied with soap and paper towels]:[13. Skin is intact without open wounds or rashes]],"NO"))</f>
        <v/>
      </c>
    </row>
    <row r="241" spans="2:21">
      <c r="B241" s="17"/>
      <c r="C241" s="17"/>
      <c r="D241" s="17"/>
      <c r="E241" s="18"/>
      <c r="F241" s="44"/>
      <c r="G241" s="17"/>
      <c r="H241" s="17"/>
      <c r="I241" s="17"/>
      <c r="J241" s="17"/>
      <c r="K241" s="17"/>
      <c r="L241" s="17"/>
      <c r="M241" s="17"/>
      <c r="N241" s="17"/>
      <c r="O241" s="17"/>
      <c r="P241" s="17"/>
      <c r="Q241" s="17"/>
      <c r="R241" s="17"/>
      <c r="S241" s="17"/>
      <c r="T241" s="17"/>
      <c r="U241" t="str">
        <f>IF(COUNTA(Table28[[#This Row],[Employee Name]:[13. Skin is intact without open wounds or rashes]])=0,"",COUNTIF(Table28[[#This Row],[1. Checks that sink areas are supplied with soap and paper towels]:[13. Skin is intact without open wounds or rashes]],"NO"))</f>
        <v/>
      </c>
    </row>
    <row r="242" spans="2:21">
      <c r="B242" s="17"/>
      <c r="C242" s="17"/>
      <c r="D242" s="17"/>
      <c r="E242" s="18"/>
      <c r="F242" s="44"/>
      <c r="G242" s="17"/>
      <c r="H242" s="17"/>
      <c r="I242" s="17"/>
      <c r="J242" s="17"/>
      <c r="K242" s="17"/>
      <c r="L242" s="17"/>
      <c r="M242" s="17"/>
      <c r="N242" s="17"/>
      <c r="O242" s="17"/>
      <c r="P242" s="17"/>
      <c r="Q242" s="17"/>
      <c r="R242" s="17"/>
      <c r="S242" s="17"/>
      <c r="T242" s="17"/>
      <c r="U242" t="str">
        <f>IF(COUNTA(Table28[[#This Row],[Employee Name]:[13. Skin is intact without open wounds or rashes]])=0,"",COUNTIF(Table28[[#This Row],[1. Checks that sink areas are supplied with soap and paper towels]:[13. Skin is intact without open wounds or rashes]],"NO"))</f>
        <v/>
      </c>
    </row>
    <row r="243" spans="2:21">
      <c r="B243" s="17"/>
      <c r="C243" s="17"/>
      <c r="D243" s="17"/>
      <c r="E243" s="18"/>
      <c r="F243" s="44"/>
      <c r="G243" s="17"/>
      <c r="H243" s="17"/>
      <c r="I243" s="17"/>
      <c r="J243" s="17"/>
      <c r="K243" s="17"/>
      <c r="L243" s="17"/>
      <c r="M243" s="17"/>
      <c r="N243" s="17"/>
      <c r="O243" s="17"/>
      <c r="P243" s="17"/>
      <c r="Q243" s="17"/>
      <c r="R243" s="17"/>
      <c r="S243" s="17"/>
      <c r="T243" s="17"/>
      <c r="U243" t="str">
        <f>IF(COUNTA(Table28[[#This Row],[Employee Name]:[13. Skin is intact without open wounds or rashes]])=0,"",COUNTIF(Table28[[#This Row],[1. Checks that sink areas are supplied with soap and paper towels]:[13. Skin is intact without open wounds or rashes]],"NO"))</f>
        <v/>
      </c>
    </row>
    <row r="244" spans="2:21">
      <c r="B244" s="17"/>
      <c r="C244" s="17"/>
      <c r="D244" s="17"/>
      <c r="E244" s="18"/>
      <c r="F244" s="44"/>
      <c r="G244" s="17"/>
      <c r="H244" s="17"/>
      <c r="I244" s="17"/>
      <c r="J244" s="17"/>
      <c r="K244" s="17"/>
      <c r="L244" s="17"/>
      <c r="M244" s="17"/>
      <c r="N244" s="17"/>
      <c r="O244" s="17"/>
      <c r="P244" s="17"/>
      <c r="Q244" s="17"/>
      <c r="R244" s="17"/>
      <c r="S244" s="17"/>
      <c r="T244" s="17"/>
      <c r="U244" t="str">
        <f>IF(COUNTA(Table28[[#This Row],[Employee Name]:[13. Skin is intact without open wounds or rashes]])=0,"",COUNTIF(Table28[[#This Row],[1. Checks that sink areas are supplied with soap and paper towels]:[13. Skin is intact without open wounds or rashes]],"NO"))</f>
        <v/>
      </c>
    </row>
    <row r="245" spans="2:21">
      <c r="B245" s="17"/>
      <c r="C245" s="17"/>
      <c r="D245" s="17"/>
      <c r="E245" s="18"/>
      <c r="F245" s="44"/>
      <c r="G245" s="17"/>
      <c r="H245" s="17"/>
      <c r="I245" s="17"/>
      <c r="J245" s="17"/>
      <c r="K245" s="17"/>
      <c r="L245" s="17"/>
      <c r="M245" s="17"/>
      <c r="N245" s="17"/>
      <c r="O245" s="17"/>
      <c r="P245" s="17"/>
      <c r="Q245" s="17"/>
      <c r="R245" s="17"/>
      <c r="S245" s="17"/>
      <c r="T245" s="17"/>
      <c r="U245" t="str">
        <f>IF(COUNTA(Table28[[#This Row],[Employee Name]:[13. Skin is intact without open wounds or rashes]])=0,"",COUNTIF(Table28[[#This Row],[1. Checks that sink areas are supplied with soap and paper towels]:[13. Skin is intact without open wounds or rashes]],"NO"))</f>
        <v/>
      </c>
    </row>
    <row r="246" spans="2:21">
      <c r="B246" s="17"/>
      <c r="C246" s="17"/>
      <c r="D246" s="17"/>
      <c r="E246" s="18"/>
      <c r="F246" s="44"/>
      <c r="G246" s="17"/>
      <c r="H246" s="17"/>
      <c r="I246" s="17"/>
      <c r="J246" s="17"/>
      <c r="K246" s="17"/>
      <c r="L246" s="17"/>
      <c r="M246" s="17"/>
      <c r="N246" s="17"/>
      <c r="O246" s="17"/>
      <c r="P246" s="17"/>
      <c r="Q246" s="17"/>
      <c r="R246" s="17"/>
      <c r="S246" s="17"/>
      <c r="T246" s="17"/>
      <c r="U246" t="str">
        <f>IF(COUNTA(Table28[[#This Row],[Employee Name]:[13. Skin is intact without open wounds or rashes]])=0,"",COUNTIF(Table28[[#This Row],[1. Checks that sink areas are supplied with soap and paper towels]:[13. Skin is intact without open wounds or rashes]],"NO"))</f>
        <v/>
      </c>
    </row>
    <row r="247" spans="2:21">
      <c r="B247" s="17"/>
      <c r="C247" s="17"/>
      <c r="D247" s="17"/>
      <c r="E247" s="18"/>
      <c r="F247" s="44"/>
      <c r="G247" s="17"/>
      <c r="H247" s="17"/>
      <c r="I247" s="17"/>
      <c r="J247" s="17"/>
      <c r="K247" s="17"/>
      <c r="L247" s="17"/>
      <c r="M247" s="17"/>
      <c r="N247" s="17"/>
      <c r="O247" s="17"/>
      <c r="P247" s="17"/>
      <c r="Q247" s="17"/>
      <c r="R247" s="17"/>
      <c r="S247" s="17"/>
      <c r="T247" s="17"/>
      <c r="U247" t="str">
        <f>IF(COUNTA(Table28[[#This Row],[Employee Name]:[13. Skin is intact without open wounds or rashes]])=0,"",COUNTIF(Table28[[#This Row],[1. Checks that sink areas are supplied with soap and paper towels]:[13. Skin is intact without open wounds or rashes]],"NO"))</f>
        <v/>
      </c>
    </row>
    <row r="248" spans="2:21">
      <c r="B248" s="17"/>
      <c r="C248" s="17"/>
      <c r="D248" s="17"/>
      <c r="E248" s="18"/>
      <c r="F248" s="44"/>
      <c r="G248" s="17"/>
      <c r="H248" s="17"/>
      <c r="I248" s="17"/>
      <c r="J248" s="17"/>
      <c r="K248" s="17"/>
      <c r="L248" s="17"/>
      <c r="M248" s="17"/>
      <c r="N248" s="17"/>
      <c r="O248" s="17"/>
      <c r="P248" s="17"/>
      <c r="Q248" s="17"/>
      <c r="R248" s="17"/>
      <c r="S248" s="17"/>
      <c r="T248" s="17"/>
      <c r="U248" t="str">
        <f>IF(COUNTA(Table28[[#This Row],[Employee Name]:[13. Skin is intact without open wounds or rashes]])=0,"",COUNTIF(Table28[[#This Row],[1. Checks that sink areas are supplied with soap and paper towels]:[13. Skin is intact without open wounds or rashes]],"NO"))</f>
        <v/>
      </c>
    </row>
    <row r="249" spans="2:21">
      <c r="B249" s="17"/>
      <c r="C249" s="17"/>
      <c r="D249" s="17"/>
      <c r="E249" s="18"/>
      <c r="F249" s="44"/>
      <c r="G249" s="17"/>
      <c r="H249" s="17"/>
      <c r="I249" s="17"/>
      <c r="J249" s="17"/>
      <c r="K249" s="17"/>
      <c r="L249" s="17"/>
      <c r="M249" s="17"/>
      <c r="N249" s="17"/>
      <c r="O249" s="17"/>
      <c r="P249" s="17"/>
      <c r="Q249" s="17"/>
      <c r="R249" s="17"/>
      <c r="S249" s="17"/>
      <c r="T249" s="17"/>
      <c r="U249" t="str">
        <f>IF(COUNTA(Table28[[#This Row],[Employee Name]:[13. Skin is intact without open wounds or rashes]])=0,"",COUNTIF(Table28[[#This Row],[1. Checks that sink areas are supplied with soap and paper towels]:[13. Skin is intact without open wounds or rashes]],"NO"))</f>
        <v/>
      </c>
    </row>
    <row r="250" spans="2:21">
      <c r="B250" s="17"/>
      <c r="C250" s="17"/>
      <c r="D250" s="17"/>
      <c r="E250" s="18"/>
      <c r="F250" s="44"/>
      <c r="G250" s="17"/>
      <c r="H250" s="17"/>
      <c r="I250" s="17"/>
      <c r="J250" s="17"/>
      <c r="K250" s="17"/>
      <c r="L250" s="17"/>
      <c r="M250" s="17"/>
      <c r="N250" s="17"/>
      <c r="O250" s="17"/>
      <c r="P250" s="17"/>
      <c r="Q250" s="17"/>
      <c r="R250" s="17"/>
      <c r="S250" s="17"/>
      <c r="T250" s="17"/>
      <c r="U250" t="str">
        <f>IF(COUNTA(Table28[[#This Row],[Employee Name]:[13. Skin is intact without open wounds or rashes]])=0,"",COUNTIF(Table28[[#This Row],[1. Checks that sink areas are supplied with soap and paper towels]:[13. Skin is intact without open wounds or rashes]],"NO"))</f>
        <v/>
      </c>
    </row>
  </sheetData>
  <sheetProtection sheet="1" objects="1" scenarios="1"/>
  <mergeCells count="5">
    <mergeCell ref="A1:G1"/>
    <mergeCell ref="B2:G2"/>
    <mergeCell ref="H2:O2"/>
    <mergeCell ref="P2:Q2"/>
    <mergeCell ref="R2:T2"/>
  </mergeCells>
  <dataValidations count="3">
    <dataValidation type="list" allowBlank="1" showInputMessage="1" showErrorMessage="1" sqref="H4:T250" xr:uid="{06697117-9B39-4921-BCA7-4F08F3A3C708}">
      <formula1>"YES,NO"</formula1>
    </dataValidation>
    <dataValidation type="list" allowBlank="1" showInputMessage="1" showErrorMessage="1" sqref="G4:G250" xr:uid="{2538B7E0-ACEF-4F92-9CAC-11BE58CBD742}">
      <formula1>"Orientation,Annual,Other"</formula1>
    </dataValidation>
    <dataValidation type="list" allowBlank="1" showInputMessage="1" showErrorMessage="1" sqref="F4:F250" xr:uid="{AA6DED82-932E-4C65-8956-123FD36167D2}">
      <formula1>"7a - 11a,11a - 3p,3p - 7p,7p - 11p,11p - 3a,3a - 7a"</formula1>
    </dataValidation>
  </dataValidations>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53E99-9F23-4E24-958C-7D99ABA67870}">
  <dimension ref="A1:U250"/>
  <sheetViews>
    <sheetView workbookViewId="0">
      <pane xSplit="7" ySplit="3" topLeftCell="H4" activePane="bottomRight" state="frozen"/>
      <selection sqref="A1:G1"/>
      <selection pane="topRight" sqref="A1:G1"/>
      <selection pane="bottomLeft" sqref="A1:G1"/>
      <selection pane="bottomRight" activeCell="B2" sqref="B2:G2"/>
    </sheetView>
  </sheetViews>
  <sheetFormatPr defaultRowHeight="15"/>
  <cols>
    <col min="1" max="1" width="1.7109375" style="14" customWidth="1"/>
    <col min="2" max="2" width="22.28515625" customWidth="1"/>
    <col min="3" max="3" width="9.7109375" customWidth="1"/>
    <col min="4" max="4" width="11.7109375" customWidth="1"/>
    <col min="5" max="7" width="16.7109375" customWidth="1"/>
    <col min="8" max="8" width="17.7109375" customWidth="1"/>
    <col min="9" max="9" width="16.28515625" customWidth="1"/>
    <col min="10" max="10" width="19.7109375" customWidth="1"/>
    <col min="11" max="11" width="28.85546875" customWidth="1"/>
    <col min="12" max="12" width="18" customWidth="1"/>
    <col min="13" max="13" width="18.5703125" customWidth="1"/>
    <col min="14" max="14" width="15.42578125" customWidth="1"/>
    <col min="15" max="15" width="22.140625" customWidth="1"/>
    <col min="16" max="16" width="18.42578125" customWidth="1"/>
    <col min="17" max="17" width="22.85546875" customWidth="1"/>
    <col min="18" max="18" width="15.28515625" customWidth="1"/>
    <col min="19" max="19" width="18.42578125" customWidth="1"/>
    <col min="20" max="20" width="18.85546875" customWidth="1"/>
  </cols>
  <sheetData>
    <row r="1" spans="1:21" ht="33.75">
      <c r="A1" s="83" t="str">
        <f>IF('SUMMARY Rates'!J4="","MONTH 1",'SUMMARY Rates'!J4)</f>
        <v>Month_7</v>
      </c>
      <c r="B1" s="83"/>
      <c r="C1" s="83"/>
      <c r="D1" s="83"/>
      <c r="E1" s="83"/>
      <c r="F1" s="83"/>
      <c r="G1" s="83"/>
      <c r="H1" s="13" t="s">
        <v>2765</v>
      </c>
    </row>
    <row r="2" spans="1:21" ht="15.75">
      <c r="B2" s="82" t="s">
        <v>23</v>
      </c>
      <c r="C2" s="82"/>
      <c r="D2" s="82"/>
      <c r="E2" s="82"/>
      <c r="F2" s="82"/>
      <c r="G2" s="82"/>
      <c r="H2" s="79" t="s">
        <v>7</v>
      </c>
      <c r="I2" s="79"/>
      <c r="J2" s="79"/>
      <c r="K2" s="79"/>
      <c r="L2" s="79"/>
      <c r="M2" s="79"/>
      <c r="N2" s="79"/>
      <c r="O2" s="79"/>
      <c r="P2" s="80" t="s">
        <v>16</v>
      </c>
      <c r="Q2" s="80"/>
      <c r="R2" s="81" t="s">
        <v>18</v>
      </c>
      <c r="S2" s="81"/>
      <c r="T2" s="81"/>
      <c r="U2" s="16"/>
    </row>
    <row r="3" spans="1:21" s="10" customFormat="1" ht="75">
      <c r="A3" s="15"/>
      <c r="B3" s="11" t="s">
        <v>4</v>
      </c>
      <c r="C3" s="11" t="s">
        <v>5</v>
      </c>
      <c r="D3" s="11" t="s">
        <v>2734</v>
      </c>
      <c r="E3" s="11" t="s">
        <v>2743</v>
      </c>
      <c r="F3" s="11" t="s">
        <v>2752</v>
      </c>
      <c r="G3" s="11" t="s">
        <v>6</v>
      </c>
      <c r="H3" s="11" t="s">
        <v>8</v>
      </c>
      <c r="I3" s="11" t="s">
        <v>10</v>
      </c>
      <c r="J3" s="11" t="s">
        <v>9</v>
      </c>
      <c r="K3" s="11" t="s">
        <v>11</v>
      </c>
      <c r="L3" s="11" t="s">
        <v>12</v>
      </c>
      <c r="M3" s="11" t="s">
        <v>13</v>
      </c>
      <c r="N3" s="11" t="s">
        <v>14</v>
      </c>
      <c r="O3" s="11" t="s">
        <v>15</v>
      </c>
      <c r="P3" s="11" t="s">
        <v>17</v>
      </c>
      <c r="Q3" s="11" t="s">
        <v>22</v>
      </c>
      <c r="R3" s="11" t="s">
        <v>21</v>
      </c>
      <c r="S3" s="11" t="s">
        <v>20</v>
      </c>
      <c r="T3" s="11" t="s">
        <v>19</v>
      </c>
      <c r="U3" s="11" t="s">
        <v>47</v>
      </c>
    </row>
    <row r="4" spans="1:21">
      <c r="B4" s="17"/>
      <c r="C4" s="17"/>
      <c r="D4" s="17"/>
      <c r="E4" s="18"/>
      <c r="F4" s="44"/>
      <c r="G4" s="17"/>
      <c r="H4" s="17"/>
      <c r="I4" s="17"/>
      <c r="J4" s="17"/>
      <c r="K4" s="17"/>
      <c r="L4" s="17"/>
      <c r="M4" s="17"/>
      <c r="N4" s="17"/>
      <c r="O4" s="17"/>
      <c r="P4" s="17"/>
      <c r="Q4" s="17"/>
      <c r="R4" s="17"/>
      <c r="S4" s="17"/>
      <c r="T4" s="17"/>
      <c r="U4" t="str">
        <f>IF(COUNTA(Table29[[#This Row],[Employee Name]:[13. Skin is intact without open wounds or rashes]])=0,"",COUNTIF(Table29[[#This Row],[1. Checks that sink areas are supplied with soap and paper towels]:[13. Skin is intact without open wounds or rashes]],"NO"))</f>
        <v/>
      </c>
    </row>
    <row r="5" spans="1:21">
      <c r="B5" s="17"/>
      <c r="C5" s="17"/>
      <c r="D5" s="17"/>
      <c r="E5" s="18"/>
      <c r="F5" s="44"/>
      <c r="G5" s="17"/>
      <c r="H5" s="17"/>
      <c r="I5" s="17"/>
      <c r="J5" s="17"/>
      <c r="K5" s="17"/>
      <c r="L5" s="17"/>
      <c r="M5" s="17"/>
      <c r="N5" s="17"/>
      <c r="O5" s="17"/>
      <c r="P5" s="17"/>
      <c r="Q5" s="17"/>
      <c r="R5" s="17"/>
      <c r="S5" s="17"/>
      <c r="T5" s="17"/>
      <c r="U5" t="str">
        <f>IF(COUNTA(Table29[[#This Row],[Employee Name]:[13. Skin is intact without open wounds or rashes]])=0,"",COUNTIF(Table29[[#This Row],[1. Checks that sink areas are supplied with soap and paper towels]:[13. Skin is intact without open wounds or rashes]],"NO"))</f>
        <v/>
      </c>
    </row>
    <row r="6" spans="1:21">
      <c r="B6" s="17"/>
      <c r="C6" s="17"/>
      <c r="D6" s="17"/>
      <c r="E6" s="18"/>
      <c r="F6" s="44"/>
      <c r="G6" s="17"/>
      <c r="H6" s="17"/>
      <c r="I6" s="17"/>
      <c r="J6" s="17"/>
      <c r="K6" s="17"/>
      <c r="L6" s="17"/>
      <c r="M6" s="17"/>
      <c r="N6" s="17"/>
      <c r="O6" s="17"/>
      <c r="P6" s="17"/>
      <c r="Q6" s="17"/>
      <c r="R6" s="17"/>
      <c r="S6" s="17"/>
      <c r="T6" s="17"/>
      <c r="U6" t="str">
        <f>IF(COUNTA(Table29[[#This Row],[Employee Name]:[13. Skin is intact without open wounds or rashes]])=0,"",COUNTIF(Table29[[#This Row],[1. Checks that sink areas are supplied with soap and paper towels]:[13. Skin is intact without open wounds or rashes]],"NO"))</f>
        <v/>
      </c>
    </row>
    <row r="7" spans="1:21">
      <c r="B7" s="17"/>
      <c r="C7" s="17"/>
      <c r="D7" s="17"/>
      <c r="E7" s="18"/>
      <c r="F7" s="44"/>
      <c r="G7" s="17"/>
      <c r="H7" s="17"/>
      <c r="I7" s="17"/>
      <c r="J7" s="17"/>
      <c r="K7" s="17"/>
      <c r="L7" s="17"/>
      <c r="M7" s="17"/>
      <c r="N7" s="17"/>
      <c r="O7" s="17"/>
      <c r="P7" s="17"/>
      <c r="Q7" s="17"/>
      <c r="R7" s="17"/>
      <c r="S7" s="17"/>
      <c r="T7" s="17"/>
      <c r="U7" t="str">
        <f>IF(COUNTA(Table29[[#This Row],[Employee Name]:[13. Skin is intact without open wounds or rashes]])=0,"",COUNTIF(Table29[[#This Row],[1. Checks that sink areas are supplied with soap and paper towels]:[13. Skin is intact without open wounds or rashes]],"NO"))</f>
        <v/>
      </c>
    </row>
    <row r="8" spans="1:21">
      <c r="B8" s="17"/>
      <c r="C8" s="17"/>
      <c r="D8" s="17"/>
      <c r="E8" s="18"/>
      <c r="F8" s="44"/>
      <c r="G8" s="17"/>
      <c r="H8" s="17"/>
      <c r="I8" s="17"/>
      <c r="J8" s="17"/>
      <c r="K8" s="17"/>
      <c r="L8" s="17"/>
      <c r="M8" s="17"/>
      <c r="N8" s="17"/>
      <c r="O8" s="17"/>
      <c r="P8" s="17"/>
      <c r="Q8" s="17"/>
      <c r="R8" s="17"/>
      <c r="S8" s="17"/>
      <c r="T8" s="17"/>
      <c r="U8" t="str">
        <f>IF(COUNTA(Table29[[#This Row],[Employee Name]:[13. Skin is intact without open wounds or rashes]])=0,"",COUNTIF(Table29[[#This Row],[1. Checks that sink areas are supplied with soap and paper towels]:[13. Skin is intact without open wounds or rashes]],"NO"))</f>
        <v/>
      </c>
    </row>
    <row r="9" spans="1:21">
      <c r="B9" s="17"/>
      <c r="C9" s="17"/>
      <c r="D9" s="17"/>
      <c r="E9" s="18"/>
      <c r="F9" s="44"/>
      <c r="G9" s="17"/>
      <c r="H9" s="17"/>
      <c r="I9" s="17"/>
      <c r="J9" s="17"/>
      <c r="K9" s="17"/>
      <c r="L9" s="17"/>
      <c r="M9" s="17"/>
      <c r="N9" s="17"/>
      <c r="O9" s="17"/>
      <c r="P9" s="17"/>
      <c r="Q9" s="17"/>
      <c r="R9" s="17"/>
      <c r="S9" s="17"/>
      <c r="T9" s="17"/>
      <c r="U9" t="str">
        <f>IF(COUNTA(Table29[[#This Row],[Employee Name]:[13. Skin is intact without open wounds or rashes]])=0,"",COUNTIF(Table29[[#This Row],[1. Checks that sink areas are supplied with soap and paper towels]:[13. Skin is intact without open wounds or rashes]],"NO"))</f>
        <v/>
      </c>
    </row>
    <row r="10" spans="1:21">
      <c r="B10" s="17"/>
      <c r="C10" s="17"/>
      <c r="D10" s="17"/>
      <c r="E10" s="18"/>
      <c r="F10" s="44"/>
      <c r="G10" s="17"/>
      <c r="H10" s="17"/>
      <c r="I10" s="17"/>
      <c r="J10" s="17"/>
      <c r="K10" s="17"/>
      <c r="L10" s="17"/>
      <c r="M10" s="17"/>
      <c r="N10" s="17"/>
      <c r="O10" s="17"/>
      <c r="P10" s="17"/>
      <c r="Q10" s="17"/>
      <c r="R10" s="17"/>
      <c r="S10" s="17"/>
      <c r="T10" s="17"/>
      <c r="U10" t="str">
        <f>IF(COUNTA(Table29[[#This Row],[Employee Name]:[13. Skin is intact without open wounds or rashes]])=0,"",COUNTIF(Table29[[#This Row],[1. Checks that sink areas are supplied with soap and paper towels]:[13. Skin is intact without open wounds or rashes]],"NO"))</f>
        <v/>
      </c>
    </row>
    <row r="11" spans="1:21">
      <c r="B11" s="17"/>
      <c r="C11" s="17"/>
      <c r="D11" s="17"/>
      <c r="E11" s="18"/>
      <c r="F11" s="44"/>
      <c r="G11" s="17"/>
      <c r="H11" s="17"/>
      <c r="I11" s="17"/>
      <c r="J11" s="17"/>
      <c r="K11" s="17"/>
      <c r="L11" s="17"/>
      <c r="M11" s="17"/>
      <c r="N11" s="17"/>
      <c r="O11" s="17"/>
      <c r="P11" s="17"/>
      <c r="Q11" s="17"/>
      <c r="R11" s="17"/>
      <c r="S11" s="17"/>
      <c r="T11" s="17"/>
      <c r="U11" t="str">
        <f>IF(COUNTA(Table29[[#This Row],[Employee Name]:[13. Skin is intact without open wounds or rashes]])=0,"",COUNTIF(Table29[[#This Row],[1. Checks that sink areas are supplied with soap and paper towels]:[13. Skin is intact without open wounds or rashes]],"NO"))</f>
        <v/>
      </c>
    </row>
    <row r="12" spans="1:21">
      <c r="B12" s="17"/>
      <c r="C12" s="17"/>
      <c r="D12" s="17"/>
      <c r="E12" s="18"/>
      <c r="F12" s="44"/>
      <c r="G12" s="17"/>
      <c r="H12" s="17"/>
      <c r="I12" s="17"/>
      <c r="J12" s="17"/>
      <c r="K12" s="17"/>
      <c r="L12" s="17"/>
      <c r="M12" s="17"/>
      <c r="N12" s="17"/>
      <c r="O12" s="17"/>
      <c r="P12" s="17"/>
      <c r="Q12" s="17"/>
      <c r="R12" s="17"/>
      <c r="S12" s="17"/>
      <c r="T12" s="17"/>
      <c r="U12" t="str">
        <f>IF(COUNTA(Table29[[#This Row],[Employee Name]:[13. Skin is intact without open wounds or rashes]])=0,"",COUNTIF(Table29[[#This Row],[1. Checks that sink areas are supplied with soap and paper towels]:[13. Skin is intact without open wounds or rashes]],"NO"))</f>
        <v/>
      </c>
    </row>
    <row r="13" spans="1:21">
      <c r="B13" s="17"/>
      <c r="C13" s="17"/>
      <c r="D13" s="17"/>
      <c r="E13" s="18"/>
      <c r="F13" s="44"/>
      <c r="G13" s="17"/>
      <c r="H13" s="17"/>
      <c r="I13" s="17"/>
      <c r="J13" s="17"/>
      <c r="K13" s="17"/>
      <c r="L13" s="17"/>
      <c r="M13" s="17"/>
      <c r="N13" s="17"/>
      <c r="O13" s="17"/>
      <c r="P13" s="17"/>
      <c r="Q13" s="17"/>
      <c r="R13" s="17"/>
      <c r="S13" s="17"/>
      <c r="T13" s="17"/>
      <c r="U13" t="str">
        <f>IF(COUNTA(Table29[[#This Row],[Employee Name]:[13. Skin is intact without open wounds or rashes]])=0,"",COUNTIF(Table29[[#This Row],[1. Checks that sink areas are supplied with soap and paper towels]:[13. Skin is intact without open wounds or rashes]],"NO"))</f>
        <v/>
      </c>
    </row>
    <row r="14" spans="1:21">
      <c r="B14" s="17"/>
      <c r="C14" s="17"/>
      <c r="D14" s="17"/>
      <c r="E14" s="18"/>
      <c r="F14" s="44"/>
      <c r="G14" s="17"/>
      <c r="H14" s="17"/>
      <c r="I14" s="17"/>
      <c r="J14" s="17"/>
      <c r="K14" s="17"/>
      <c r="L14" s="17"/>
      <c r="M14" s="17"/>
      <c r="N14" s="17"/>
      <c r="O14" s="17"/>
      <c r="P14" s="17"/>
      <c r="Q14" s="17"/>
      <c r="R14" s="17"/>
      <c r="S14" s="17"/>
      <c r="T14" s="17"/>
      <c r="U14" t="str">
        <f>IF(COUNTA(Table29[[#This Row],[Employee Name]:[13. Skin is intact without open wounds or rashes]])=0,"",COUNTIF(Table29[[#This Row],[1. Checks that sink areas are supplied with soap and paper towels]:[13. Skin is intact without open wounds or rashes]],"NO"))</f>
        <v/>
      </c>
    </row>
    <row r="15" spans="1:21">
      <c r="B15" s="17"/>
      <c r="C15" s="17"/>
      <c r="D15" s="17"/>
      <c r="E15" s="18"/>
      <c r="F15" s="44"/>
      <c r="G15" s="17"/>
      <c r="H15" s="17"/>
      <c r="I15" s="17"/>
      <c r="J15" s="17"/>
      <c r="K15" s="17"/>
      <c r="L15" s="17"/>
      <c r="M15" s="17"/>
      <c r="N15" s="17"/>
      <c r="O15" s="17"/>
      <c r="P15" s="17"/>
      <c r="Q15" s="17"/>
      <c r="R15" s="17"/>
      <c r="S15" s="17"/>
      <c r="T15" s="17"/>
      <c r="U15" t="str">
        <f>IF(COUNTA(Table29[[#This Row],[Employee Name]:[13. Skin is intact without open wounds or rashes]])=0,"",COUNTIF(Table29[[#This Row],[1. Checks that sink areas are supplied with soap and paper towels]:[13. Skin is intact without open wounds or rashes]],"NO"))</f>
        <v/>
      </c>
    </row>
    <row r="16" spans="1:21">
      <c r="B16" s="17"/>
      <c r="C16" s="17"/>
      <c r="D16" s="17"/>
      <c r="E16" s="18"/>
      <c r="F16" s="44"/>
      <c r="G16" s="17"/>
      <c r="H16" s="17"/>
      <c r="I16" s="17"/>
      <c r="J16" s="17"/>
      <c r="K16" s="17"/>
      <c r="L16" s="17"/>
      <c r="M16" s="17"/>
      <c r="N16" s="17"/>
      <c r="O16" s="17"/>
      <c r="P16" s="17"/>
      <c r="Q16" s="17"/>
      <c r="R16" s="17"/>
      <c r="S16" s="17"/>
      <c r="T16" s="17"/>
      <c r="U16" t="str">
        <f>IF(COUNTA(Table29[[#This Row],[Employee Name]:[13. Skin is intact without open wounds or rashes]])=0,"",COUNTIF(Table29[[#This Row],[1. Checks that sink areas are supplied with soap and paper towels]:[13. Skin is intact without open wounds or rashes]],"NO"))</f>
        <v/>
      </c>
    </row>
    <row r="17" spans="2:21">
      <c r="B17" s="17"/>
      <c r="C17" s="17"/>
      <c r="D17" s="17"/>
      <c r="E17" s="18"/>
      <c r="F17" s="44"/>
      <c r="G17" s="17"/>
      <c r="H17" s="17"/>
      <c r="I17" s="17"/>
      <c r="J17" s="17"/>
      <c r="K17" s="17"/>
      <c r="L17" s="17"/>
      <c r="M17" s="17"/>
      <c r="N17" s="17"/>
      <c r="O17" s="17"/>
      <c r="P17" s="17"/>
      <c r="Q17" s="17"/>
      <c r="R17" s="17"/>
      <c r="S17" s="17"/>
      <c r="T17" s="17"/>
      <c r="U17" t="str">
        <f>IF(COUNTA(Table29[[#This Row],[Employee Name]:[13. Skin is intact without open wounds or rashes]])=0,"",COUNTIF(Table29[[#This Row],[1. Checks that sink areas are supplied with soap and paper towels]:[13. Skin is intact without open wounds or rashes]],"NO"))</f>
        <v/>
      </c>
    </row>
    <row r="18" spans="2:21">
      <c r="B18" s="17"/>
      <c r="C18" s="17"/>
      <c r="D18" s="17"/>
      <c r="E18" s="18"/>
      <c r="F18" s="44"/>
      <c r="G18" s="17"/>
      <c r="H18" s="17"/>
      <c r="I18" s="17"/>
      <c r="J18" s="17"/>
      <c r="K18" s="17"/>
      <c r="L18" s="17"/>
      <c r="M18" s="17"/>
      <c r="N18" s="17"/>
      <c r="O18" s="17"/>
      <c r="P18" s="17"/>
      <c r="Q18" s="17"/>
      <c r="R18" s="17"/>
      <c r="S18" s="17"/>
      <c r="T18" s="17"/>
      <c r="U18" t="str">
        <f>IF(COUNTA(Table29[[#This Row],[Employee Name]:[13. Skin is intact without open wounds or rashes]])=0,"",COUNTIF(Table29[[#This Row],[1. Checks that sink areas are supplied with soap and paper towels]:[13. Skin is intact without open wounds or rashes]],"NO"))</f>
        <v/>
      </c>
    </row>
    <row r="19" spans="2:21">
      <c r="B19" s="17"/>
      <c r="C19" s="17"/>
      <c r="D19" s="17"/>
      <c r="E19" s="18"/>
      <c r="F19" s="44"/>
      <c r="G19" s="17"/>
      <c r="H19" s="17"/>
      <c r="I19" s="17"/>
      <c r="J19" s="17"/>
      <c r="K19" s="17"/>
      <c r="L19" s="17"/>
      <c r="M19" s="17"/>
      <c r="N19" s="17"/>
      <c r="O19" s="17"/>
      <c r="P19" s="17"/>
      <c r="Q19" s="17"/>
      <c r="R19" s="17"/>
      <c r="S19" s="17"/>
      <c r="T19" s="17"/>
      <c r="U19" t="str">
        <f>IF(COUNTA(Table29[[#This Row],[Employee Name]:[13. Skin is intact without open wounds or rashes]])=0,"",COUNTIF(Table29[[#This Row],[1. Checks that sink areas are supplied with soap and paper towels]:[13. Skin is intact without open wounds or rashes]],"NO"))</f>
        <v/>
      </c>
    </row>
    <row r="20" spans="2:21">
      <c r="B20" s="17"/>
      <c r="C20" s="17"/>
      <c r="D20" s="17"/>
      <c r="E20" s="18"/>
      <c r="F20" s="44"/>
      <c r="G20" s="17"/>
      <c r="H20" s="17"/>
      <c r="I20" s="17"/>
      <c r="J20" s="17"/>
      <c r="K20" s="17"/>
      <c r="L20" s="17"/>
      <c r="M20" s="17"/>
      <c r="N20" s="17"/>
      <c r="O20" s="17"/>
      <c r="P20" s="17"/>
      <c r="Q20" s="17"/>
      <c r="R20" s="17"/>
      <c r="S20" s="17"/>
      <c r="T20" s="17"/>
      <c r="U20" t="str">
        <f>IF(COUNTA(Table29[[#This Row],[Employee Name]:[13. Skin is intact without open wounds or rashes]])=0,"",COUNTIF(Table29[[#This Row],[1. Checks that sink areas are supplied with soap and paper towels]:[13. Skin is intact without open wounds or rashes]],"NO"))</f>
        <v/>
      </c>
    </row>
    <row r="21" spans="2:21">
      <c r="B21" s="17"/>
      <c r="C21" s="17"/>
      <c r="D21" s="17"/>
      <c r="E21" s="18"/>
      <c r="F21" s="44"/>
      <c r="G21" s="17"/>
      <c r="H21" s="17"/>
      <c r="I21" s="17"/>
      <c r="J21" s="17"/>
      <c r="K21" s="17"/>
      <c r="L21" s="17"/>
      <c r="M21" s="17"/>
      <c r="N21" s="17"/>
      <c r="O21" s="17"/>
      <c r="P21" s="17"/>
      <c r="Q21" s="17"/>
      <c r="R21" s="17"/>
      <c r="S21" s="17"/>
      <c r="T21" s="17"/>
      <c r="U21" t="str">
        <f>IF(COUNTA(Table29[[#This Row],[Employee Name]:[13. Skin is intact without open wounds or rashes]])=0,"",COUNTIF(Table29[[#This Row],[1. Checks that sink areas are supplied with soap and paper towels]:[13. Skin is intact without open wounds or rashes]],"NO"))</f>
        <v/>
      </c>
    </row>
    <row r="22" spans="2:21">
      <c r="B22" s="17"/>
      <c r="C22" s="17"/>
      <c r="D22" s="17"/>
      <c r="E22" s="18"/>
      <c r="F22" s="44"/>
      <c r="G22" s="17"/>
      <c r="H22" s="17"/>
      <c r="I22" s="17"/>
      <c r="J22" s="17"/>
      <c r="K22" s="17"/>
      <c r="L22" s="17"/>
      <c r="M22" s="17"/>
      <c r="N22" s="17"/>
      <c r="O22" s="17"/>
      <c r="P22" s="17"/>
      <c r="Q22" s="17"/>
      <c r="R22" s="17"/>
      <c r="S22" s="17"/>
      <c r="T22" s="17"/>
      <c r="U22" t="str">
        <f>IF(COUNTA(Table29[[#This Row],[Employee Name]:[13. Skin is intact without open wounds or rashes]])=0,"",COUNTIF(Table29[[#This Row],[1. Checks that sink areas are supplied with soap and paper towels]:[13. Skin is intact without open wounds or rashes]],"NO"))</f>
        <v/>
      </c>
    </row>
    <row r="23" spans="2:21">
      <c r="B23" s="17"/>
      <c r="C23" s="17"/>
      <c r="D23" s="17"/>
      <c r="E23" s="18"/>
      <c r="F23" s="44"/>
      <c r="G23" s="17"/>
      <c r="H23" s="17"/>
      <c r="I23" s="17"/>
      <c r="J23" s="17"/>
      <c r="K23" s="17"/>
      <c r="L23" s="17"/>
      <c r="M23" s="17"/>
      <c r="N23" s="17"/>
      <c r="O23" s="17"/>
      <c r="P23" s="17"/>
      <c r="Q23" s="17"/>
      <c r="R23" s="17"/>
      <c r="S23" s="17"/>
      <c r="T23" s="17"/>
      <c r="U23" t="str">
        <f>IF(COUNTA(Table29[[#This Row],[Employee Name]:[13. Skin is intact without open wounds or rashes]])=0,"",COUNTIF(Table29[[#This Row],[1. Checks that sink areas are supplied with soap and paper towels]:[13. Skin is intact without open wounds or rashes]],"NO"))</f>
        <v/>
      </c>
    </row>
    <row r="24" spans="2:21">
      <c r="B24" s="17"/>
      <c r="C24" s="17"/>
      <c r="D24" s="17"/>
      <c r="E24" s="18"/>
      <c r="F24" s="44"/>
      <c r="G24" s="17"/>
      <c r="H24" s="17"/>
      <c r="I24" s="17"/>
      <c r="J24" s="17"/>
      <c r="K24" s="17"/>
      <c r="L24" s="17"/>
      <c r="M24" s="17"/>
      <c r="N24" s="17"/>
      <c r="O24" s="17"/>
      <c r="P24" s="17"/>
      <c r="Q24" s="17"/>
      <c r="R24" s="17"/>
      <c r="S24" s="17"/>
      <c r="T24" s="17"/>
      <c r="U24" t="str">
        <f>IF(COUNTA(Table29[[#This Row],[Employee Name]:[13. Skin is intact without open wounds or rashes]])=0,"",COUNTIF(Table29[[#This Row],[1. Checks that sink areas are supplied with soap and paper towels]:[13. Skin is intact without open wounds or rashes]],"NO"))</f>
        <v/>
      </c>
    </row>
    <row r="25" spans="2:21">
      <c r="B25" s="17"/>
      <c r="C25" s="17"/>
      <c r="D25" s="17"/>
      <c r="E25" s="18"/>
      <c r="F25" s="44"/>
      <c r="G25" s="17"/>
      <c r="H25" s="17"/>
      <c r="I25" s="17"/>
      <c r="J25" s="17"/>
      <c r="K25" s="17"/>
      <c r="L25" s="17"/>
      <c r="M25" s="17"/>
      <c r="N25" s="17"/>
      <c r="O25" s="17"/>
      <c r="P25" s="17"/>
      <c r="Q25" s="17"/>
      <c r="R25" s="17"/>
      <c r="S25" s="17"/>
      <c r="T25" s="17"/>
      <c r="U25" t="str">
        <f>IF(COUNTA(Table29[[#This Row],[Employee Name]:[13. Skin is intact without open wounds or rashes]])=0,"",COUNTIF(Table29[[#This Row],[1. Checks that sink areas are supplied with soap and paper towels]:[13. Skin is intact without open wounds or rashes]],"NO"))</f>
        <v/>
      </c>
    </row>
    <row r="26" spans="2:21">
      <c r="B26" s="17"/>
      <c r="C26" s="17"/>
      <c r="D26" s="17"/>
      <c r="E26" s="18"/>
      <c r="F26" s="44"/>
      <c r="G26" s="17"/>
      <c r="H26" s="17"/>
      <c r="I26" s="17"/>
      <c r="J26" s="17"/>
      <c r="K26" s="17"/>
      <c r="L26" s="17"/>
      <c r="M26" s="17"/>
      <c r="N26" s="17"/>
      <c r="O26" s="17"/>
      <c r="P26" s="17"/>
      <c r="Q26" s="17"/>
      <c r="R26" s="17"/>
      <c r="S26" s="17"/>
      <c r="T26" s="17"/>
      <c r="U26" t="str">
        <f>IF(COUNTA(Table29[[#This Row],[Employee Name]:[13. Skin is intact without open wounds or rashes]])=0,"",COUNTIF(Table29[[#This Row],[1. Checks that sink areas are supplied with soap and paper towels]:[13. Skin is intact without open wounds or rashes]],"NO"))</f>
        <v/>
      </c>
    </row>
    <row r="27" spans="2:21">
      <c r="B27" s="17"/>
      <c r="C27" s="17"/>
      <c r="D27" s="17"/>
      <c r="E27" s="18"/>
      <c r="F27" s="44"/>
      <c r="G27" s="17"/>
      <c r="H27" s="17"/>
      <c r="I27" s="17"/>
      <c r="J27" s="17"/>
      <c r="K27" s="17"/>
      <c r="L27" s="17"/>
      <c r="M27" s="17"/>
      <c r="N27" s="17"/>
      <c r="O27" s="17"/>
      <c r="P27" s="17"/>
      <c r="Q27" s="17"/>
      <c r="R27" s="17"/>
      <c r="S27" s="17"/>
      <c r="T27" s="17"/>
      <c r="U27" t="str">
        <f>IF(COUNTA(Table29[[#This Row],[Employee Name]:[13. Skin is intact without open wounds or rashes]])=0,"",COUNTIF(Table29[[#This Row],[1. Checks that sink areas are supplied with soap and paper towels]:[13. Skin is intact without open wounds or rashes]],"NO"))</f>
        <v/>
      </c>
    </row>
    <row r="28" spans="2:21">
      <c r="B28" s="17"/>
      <c r="C28" s="17"/>
      <c r="D28" s="17"/>
      <c r="E28" s="18"/>
      <c r="F28" s="44"/>
      <c r="G28" s="17"/>
      <c r="H28" s="17"/>
      <c r="I28" s="17"/>
      <c r="J28" s="17"/>
      <c r="K28" s="17"/>
      <c r="L28" s="17"/>
      <c r="M28" s="17"/>
      <c r="N28" s="17"/>
      <c r="O28" s="17"/>
      <c r="P28" s="17"/>
      <c r="Q28" s="17"/>
      <c r="R28" s="17"/>
      <c r="S28" s="17"/>
      <c r="T28" s="17"/>
      <c r="U28" t="str">
        <f>IF(COUNTA(Table29[[#This Row],[Employee Name]:[13. Skin is intact without open wounds or rashes]])=0,"",COUNTIF(Table29[[#This Row],[1. Checks that sink areas are supplied with soap and paper towels]:[13. Skin is intact without open wounds or rashes]],"NO"))</f>
        <v/>
      </c>
    </row>
    <row r="29" spans="2:21">
      <c r="B29" s="17"/>
      <c r="C29" s="17"/>
      <c r="D29" s="17"/>
      <c r="E29" s="18"/>
      <c r="F29" s="44"/>
      <c r="G29" s="17"/>
      <c r="H29" s="17"/>
      <c r="I29" s="17"/>
      <c r="J29" s="17"/>
      <c r="K29" s="17"/>
      <c r="L29" s="17"/>
      <c r="M29" s="17"/>
      <c r="N29" s="17"/>
      <c r="O29" s="17"/>
      <c r="P29" s="17"/>
      <c r="Q29" s="17"/>
      <c r="R29" s="17"/>
      <c r="S29" s="17"/>
      <c r="T29" s="17"/>
      <c r="U29" t="str">
        <f>IF(COUNTA(Table29[[#This Row],[Employee Name]:[13. Skin is intact without open wounds or rashes]])=0,"",COUNTIF(Table29[[#This Row],[1. Checks that sink areas are supplied with soap and paper towels]:[13. Skin is intact without open wounds or rashes]],"NO"))</f>
        <v/>
      </c>
    </row>
    <row r="30" spans="2:21">
      <c r="B30" s="17"/>
      <c r="C30" s="17"/>
      <c r="D30" s="17"/>
      <c r="E30" s="18"/>
      <c r="F30" s="44"/>
      <c r="G30" s="17"/>
      <c r="H30" s="17"/>
      <c r="I30" s="17"/>
      <c r="J30" s="17"/>
      <c r="K30" s="17"/>
      <c r="L30" s="17"/>
      <c r="M30" s="17"/>
      <c r="N30" s="17"/>
      <c r="O30" s="17"/>
      <c r="P30" s="17"/>
      <c r="Q30" s="17"/>
      <c r="R30" s="17"/>
      <c r="S30" s="17"/>
      <c r="T30" s="17"/>
      <c r="U30" t="str">
        <f>IF(COUNTA(Table29[[#This Row],[Employee Name]:[13. Skin is intact without open wounds or rashes]])=0,"",COUNTIF(Table29[[#This Row],[1. Checks that sink areas are supplied with soap and paper towels]:[13. Skin is intact without open wounds or rashes]],"NO"))</f>
        <v/>
      </c>
    </row>
    <row r="31" spans="2:21">
      <c r="B31" s="17"/>
      <c r="C31" s="17"/>
      <c r="D31" s="17"/>
      <c r="E31" s="18"/>
      <c r="F31" s="44"/>
      <c r="G31" s="17"/>
      <c r="H31" s="17"/>
      <c r="I31" s="17"/>
      <c r="J31" s="17"/>
      <c r="K31" s="17"/>
      <c r="L31" s="17"/>
      <c r="M31" s="17"/>
      <c r="N31" s="17"/>
      <c r="O31" s="17"/>
      <c r="P31" s="17"/>
      <c r="Q31" s="17"/>
      <c r="R31" s="17"/>
      <c r="S31" s="17"/>
      <c r="T31" s="17"/>
      <c r="U31" t="str">
        <f>IF(COUNTA(Table29[[#This Row],[Employee Name]:[13. Skin is intact without open wounds or rashes]])=0,"",COUNTIF(Table29[[#This Row],[1. Checks that sink areas are supplied with soap and paper towels]:[13. Skin is intact without open wounds or rashes]],"NO"))</f>
        <v/>
      </c>
    </row>
    <row r="32" spans="2:21">
      <c r="B32" s="17"/>
      <c r="C32" s="17"/>
      <c r="D32" s="17"/>
      <c r="E32" s="18"/>
      <c r="F32" s="44"/>
      <c r="G32" s="17"/>
      <c r="H32" s="17"/>
      <c r="I32" s="17"/>
      <c r="J32" s="17"/>
      <c r="K32" s="17"/>
      <c r="L32" s="17"/>
      <c r="M32" s="17"/>
      <c r="N32" s="17"/>
      <c r="O32" s="17"/>
      <c r="P32" s="17"/>
      <c r="Q32" s="17"/>
      <c r="R32" s="17"/>
      <c r="S32" s="17"/>
      <c r="T32" s="17"/>
      <c r="U32" t="str">
        <f>IF(COUNTA(Table29[[#This Row],[Employee Name]:[13. Skin is intact without open wounds or rashes]])=0,"",COUNTIF(Table29[[#This Row],[1. Checks that sink areas are supplied with soap and paper towels]:[13. Skin is intact without open wounds or rashes]],"NO"))</f>
        <v/>
      </c>
    </row>
    <row r="33" spans="2:21">
      <c r="B33" s="17"/>
      <c r="C33" s="17"/>
      <c r="D33" s="17"/>
      <c r="E33" s="18"/>
      <c r="F33" s="44"/>
      <c r="G33" s="17"/>
      <c r="H33" s="17"/>
      <c r="I33" s="17"/>
      <c r="J33" s="17"/>
      <c r="K33" s="17"/>
      <c r="L33" s="17"/>
      <c r="M33" s="17"/>
      <c r="N33" s="17"/>
      <c r="O33" s="17"/>
      <c r="P33" s="17"/>
      <c r="Q33" s="17"/>
      <c r="R33" s="17"/>
      <c r="S33" s="17"/>
      <c r="T33" s="17"/>
      <c r="U33" t="str">
        <f>IF(COUNTA(Table29[[#This Row],[Employee Name]:[13. Skin is intact without open wounds or rashes]])=0,"",COUNTIF(Table29[[#This Row],[1. Checks that sink areas are supplied with soap and paper towels]:[13. Skin is intact without open wounds or rashes]],"NO"))</f>
        <v/>
      </c>
    </row>
    <row r="34" spans="2:21">
      <c r="B34" s="17"/>
      <c r="C34" s="17"/>
      <c r="D34" s="17"/>
      <c r="E34" s="18"/>
      <c r="F34" s="44"/>
      <c r="G34" s="17"/>
      <c r="H34" s="17"/>
      <c r="I34" s="17"/>
      <c r="J34" s="17"/>
      <c r="K34" s="17"/>
      <c r="L34" s="17"/>
      <c r="M34" s="17"/>
      <c r="N34" s="17"/>
      <c r="O34" s="17"/>
      <c r="P34" s="17"/>
      <c r="Q34" s="17"/>
      <c r="R34" s="17"/>
      <c r="S34" s="17"/>
      <c r="T34" s="17"/>
      <c r="U34" t="str">
        <f>IF(COUNTA(Table29[[#This Row],[Employee Name]:[13. Skin is intact without open wounds or rashes]])=0,"",COUNTIF(Table29[[#This Row],[1. Checks that sink areas are supplied with soap and paper towels]:[13. Skin is intact without open wounds or rashes]],"NO"))</f>
        <v/>
      </c>
    </row>
    <row r="35" spans="2:21">
      <c r="B35" s="17"/>
      <c r="C35" s="17"/>
      <c r="D35" s="17"/>
      <c r="E35" s="18"/>
      <c r="F35" s="44"/>
      <c r="G35" s="17"/>
      <c r="H35" s="17"/>
      <c r="I35" s="17"/>
      <c r="J35" s="17"/>
      <c r="K35" s="17"/>
      <c r="L35" s="17"/>
      <c r="M35" s="17"/>
      <c r="N35" s="17"/>
      <c r="O35" s="17"/>
      <c r="P35" s="17"/>
      <c r="Q35" s="17"/>
      <c r="R35" s="17"/>
      <c r="S35" s="17"/>
      <c r="T35" s="17"/>
      <c r="U35" t="str">
        <f>IF(COUNTA(Table29[[#This Row],[Employee Name]:[13. Skin is intact without open wounds or rashes]])=0,"",COUNTIF(Table29[[#This Row],[1. Checks that sink areas are supplied with soap and paper towels]:[13. Skin is intact without open wounds or rashes]],"NO"))</f>
        <v/>
      </c>
    </row>
    <row r="36" spans="2:21">
      <c r="B36" s="17"/>
      <c r="C36" s="17"/>
      <c r="D36" s="17"/>
      <c r="E36" s="18"/>
      <c r="F36" s="44"/>
      <c r="G36" s="17"/>
      <c r="H36" s="17"/>
      <c r="I36" s="17"/>
      <c r="J36" s="17"/>
      <c r="K36" s="17"/>
      <c r="L36" s="17"/>
      <c r="M36" s="17"/>
      <c r="N36" s="17"/>
      <c r="O36" s="17"/>
      <c r="P36" s="17"/>
      <c r="Q36" s="17"/>
      <c r="R36" s="17"/>
      <c r="S36" s="17"/>
      <c r="T36" s="17"/>
      <c r="U36" t="str">
        <f>IF(COUNTA(Table29[[#This Row],[Employee Name]:[13. Skin is intact without open wounds or rashes]])=0,"",COUNTIF(Table29[[#This Row],[1. Checks that sink areas are supplied with soap and paper towels]:[13. Skin is intact without open wounds or rashes]],"NO"))</f>
        <v/>
      </c>
    </row>
    <row r="37" spans="2:21">
      <c r="B37" s="17"/>
      <c r="C37" s="17"/>
      <c r="D37" s="17"/>
      <c r="E37" s="18"/>
      <c r="F37" s="44"/>
      <c r="G37" s="17"/>
      <c r="H37" s="17"/>
      <c r="I37" s="17"/>
      <c r="J37" s="17"/>
      <c r="K37" s="17"/>
      <c r="L37" s="17"/>
      <c r="M37" s="17"/>
      <c r="N37" s="17"/>
      <c r="O37" s="17"/>
      <c r="P37" s="17"/>
      <c r="Q37" s="17"/>
      <c r="R37" s="17"/>
      <c r="S37" s="17"/>
      <c r="T37" s="17"/>
      <c r="U37" t="str">
        <f>IF(COUNTA(Table29[[#This Row],[Employee Name]:[13. Skin is intact without open wounds or rashes]])=0,"",COUNTIF(Table29[[#This Row],[1. Checks that sink areas are supplied with soap and paper towels]:[13. Skin is intact without open wounds or rashes]],"NO"))</f>
        <v/>
      </c>
    </row>
    <row r="38" spans="2:21">
      <c r="B38" s="17"/>
      <c r="C38" s="17"/>
      <c r="D38" s="17"/>
      <c r="E38" s="18"/>
      <c r="F38" s="44"/>
      <c r="G38" s="17"/>
      <c r="H38" s="17"/>
      <c r="I38" s="17"/>
      <c r="J38" s="17"/>
      <c r="K38" s="17"/>
      <c r="L38" s="17"/>
      <c r="M38" s="17"/>
      <c r="N38" s="17"/>
      <c r="O38" s="17"/>
      <c r="P38" s="17"/>
      <c r="Q38" s="17"/>
      <c r="R38" s="17"/>
      <c r="S38" s="17"/>
      <c r="T38" s="17"/>
      <c r="U38" t="str">
        <f>IF(COUNTA(Table29[[#This Row],[Employee Name]:[13. Skin is intact without open wounds or rashes]])=0,"",COUNTIF(Table29[[#This Row],[1. Checks that sink areas are supplied with soap and paper towels]:[13. Skin is intact without open wounds or rashes]],"NO"))</f>
        <v/>
      </c>
    </row>
    <row r="39" spans="2:21">
      <c r="B39" s="17"/>
      <c r="C39" s="17"/>
      <c r="D39" s="17"/>
      <c r="E39" s="18"/>
      <c r="F39" s="44"/>
      <c r="G39" s="17"/>
      <c r="H39" s="17"/>
      <c r="I39" s="17"/>
      <c r="J39" s="17"/>
      <c r="K39" s="17"/>
      <c r="L39" s="17"/>
      <c r="M39" s="17"/>
      <c r="N39" s="17"/>
      <c r="O39" s="17"/>
      <c r="P39" s="17"/>
      <c r="Q39" s="17"/>
      <c r="R39" s="17"/>
      <c r="S39" s="17"/>
      <c r="T39" s="17"/>
      <c r="U39" t="str">
        <f>IF(COUNTA(Table29[[#This Row],[Employee Name]:[13. Skin is intact without open wounds or rashes]])=0,"",COUNTIF(Table29[[#This Row],[1. Checks that sink areas are supplied with soap and paper towels]:[13. Skin is intact without open wounds or rashes]],"NO"))</f>
        <v/>
      </c>
    </row>
    <row r="40" spans="2:21">
      <c r="B40" s="17"/>
      <c r="C40" s="17"/>
      <c r="D40" s="17"/>
      <c r="E40" s="18"/>
      <c r="F40" s="44"/>
      <c r="G40" s="17"/>
      <c r="H40" s="17"/>
      <c r="I40" s="17"/>
      <c r="J40" s="17"/>
      <c r="K40" s="17"/>
      <c r="L40" s="17"/>
      <c r="M40" s="17"/>
      <c r="N40" s="17"/>
      <c r="O40" s="17"/>
      <c r="P40" s="17"/>
      <c r="Q40" s="17"/>
      <c r="R40" s="17"/>
      <c r="S40" s="17"/>
      <c r="T40" s="17"/>
      <c r="U40" t="str">
        <f>IF(COUNTA(Table29[[#This Row],[Employee Name]:[13. Skin is intact without open wounds or rashes]])=0,"",COUNTIF(Table29[[#This Row],[1. Checks that sink areas are supplied with soap and paper towels]:[13. Skin is intact without open wounds or rashes]],"NO"))</f>
        <v/>
      </c>
    </row>
    <row r="41" spans="2:21">
      <c r="B41" s="17"/>
      <c r="C41" s="17"/>
      <c r="D41" s="17"/>
      <c r="E41" s="18"/>
      <c r="F41" s="44"/>
      <c r="G41" s="17"/>
      <c r="H41" s="17"/>
      <c r="I41" s="17"/>
      <c r="J41" s="17"/>
      <c r="K41" s="17"/>
      <c r="L41" s="17"/>
      <c r="M41" s="17"/>
      <c r="N41" s="17"/>
      <c r="O41" s="17"/>
      <c r="P41" s="17"/>
      <c r="Q41" s="17"/>
      <c r="R41" s="17"/>
      <c r="S41" s="17"/>
      <c r="T41" s="17"/>
      <c r="U41" t="str">
        <f>IF(COUNTA(Table29[[#This Row],[Employee Name]:[13. Skin is intact without open wounds or rashes]])=0,"",COUNTIF(Table29[[#This Row],[1. Checks that sink areas are supplied with soap and paper towels]:[13. Skin is intact without open wounds or rashes]],"NO"))</f>
        <v/>
      </c>
    </row>
    <row r="42" spans="2:21">
      <c r="B42" s="17"/>
      <c r="C42" s="17"/>
      <c r="D42" s="17"/>
      <c r="E42" s="18"/>
      <c r="F42" s="44"/>
      <c r="G42" s="17"/>
      <c r="H42" s="17"/>
      <c r="I42" s="17"/>
      <c r="J42" s="17"/>
      <c r="K42" s="17"/>
      <c r="L42" s="17"/>
      <c r="M42" s="17"/>
      <c r="N42" s="17"/>
      <c r="O42" s="17"/>
      <c r="P42" s="17"/>
      <c r="Q42" s="17"/>
      <c r="R42" s="17"/>
      <c r="S42" s="17"/>
      <c r="T42" s="17"/>
      <c r="U42" t="str">
        <f>IF(COUNTA(Table29[[#This Row],[Employee Name]:[13. Skin is intact without open wounds or rashes]])=0,"",COUNTIF(Table29[[#This Row],[1. Checks that sink areas are supplied with soap and paper towels]:[13. Skin is intact without open wounds or rashes]],"NO"))</f>
        <v/>
      </c>
    </row>
    <row r="43" spans="2:21">
      <c r="B43" s="17"/>
      <c r="C43" s="17"/>
      <c r="D43" s="17"/>
      <c r="E43" s="18"/>
      <c r="F43" s="44"/>
      <c r="G43" s="17"/>
      <c r="H43" s="17"/>
      <c r="I43" s="17"/>
      <c r="J43" s="17"/>
      <c r="K43" s="17"/>
      <c r="L43" s="17"/>
      <c r="M43" s="17"/>
      <c r="N43" s="17"/>
      <c r="O43" s="17"/>
      <c r="P43" s="17"/>
      <c r="Q43" s="17"/>
      <c r="R43" s="17"/>
      <c r="S43" s="17"/>
      <c r="T43" s="17"/>
      <c r="U43" t="str">
        <f>IF(COUNTA(Table29[[#This Row],[Employee Name]:[13. Skin is intact without open wounds or rashes]])=0,"",COUNTIF(Table29[[#This Row],[1. Checks that sink areas are supplied with soap and paper towels]:[13. Skin is intact without open wounds or rashes]],"NO"))</f>
        <v/>
      </c>
    </row>
    <row r="44" spans="2:21">
      <c r="B44" s="17"/>
      <c r="C44" s="17"/>
      <c r="D44" s="17"/>
      <c r="E44" s="18"/>
      <c r="F44" s="44"/>
      <c r="G44" s="17"/>
      <c r="H44" s="17"/>
      <c r="I44" s="17"/>
      <c r="J44" s="17"/>
      <c r="K44" s="17"/>
      <c r="L44" s="17"/>
      <c r="M44" s="17"/>
      <c r="N44" s="17"/>
      <c r="O44" s="17"/>
      <c r="P44" s="17"/>
      <c r="Q44" s="17"/>
      <c r="R44" s="17"/>
      <c r="S44" s="17"/>
      <c r="T44" s="17"/>
      <c r="U44" t="str">
        <f>IF(COUNTA(Table29[[#This Row],[Employee Name]:[13. Skin is intact without open wounds or rashes]])=0,"",COUNTIF(Table29[[#This Row],[1. Checks that sink areas are supplied with soap and paper towels]:[13. Skin is intact without open wounds or rashes]],"NO"))</f>
        <v/>
      </c>
    </row>
    <row r="45" spans="2:21">
      <c r="B45" s="17"/>
      <c r="C45" s="17"/>
      <c r="D45" s="17"/>
      <c r="E45" s="18"/>
      <c r="F45" s="44"/>
      <c r="G45" s="17"/>
      <c r="H45" s="17"/>
      <c r="I45" s="17"/>
      <c r="J45" s="17"/>
      <c r="K45" s="17"/>
      <c r="L45" s="17"/>
      <c r="M45" s="17"/>
      <c r="N45" s="17"/>
      <c r="O45" s="17"/>
      <c r="P45" s="17"/>
      <c r="Q45" s="17"/>
      <c r="R45" s="17"/>
      <c r="S45" s="17"/>
      <c r="T45" s="17"/>
      <c r="U45" t="str">
        <f>IF(COUNTA(Table29[[#This Row],[Employee Name]:[13. Skin is intact without open wounds or rashes]])=0,"",COUNTIF(Table29[[#This Row],[1. Checks that sink areas are supplied with soap and paper towels]:[13. Skin is intact without open wounds or rashes]],"NO"))</f>
        <v/>
      </c>
    </row>
    <row r="46" spans="2:21">
      <c r="B46" s="17"/>
      <c r="C46" s="17"/>
      <c r="D46" s="17"/>
      <c r="E46" s="18"/>
      <c r="F46" s="44"/>
      <c r="G46" s="17"/>
      <c r="H46" s="17"/>
      <c r="I46" s="17"/>
      <c r="J46" s="17"/>
      <c r="K46" s="17"/>
      <c r="L46" s="17"/>
      <c r="M46" s="17"/>
      <c r="N46" s="17"/>
      <c r="O46" s="17"/>
      <c r="P46" s="17"/>
      <c r="Q46" s="17"/>
      <c r="R46" s="17"/>
      <c r="S46" s="17"/>
      <c r="T46" s="17"/>
      <c r="U46" t="str">
        <f>IF(COUNTA(Table29[[#This Row],[Employee Name]:[13. Skin is intact without open wounds or rashes]])=0,"",COUNTIF(Table29[[#This Row],[1. Checks that sink areas are supplied with soap and paper towels]:[13. Skin is intact without open wounds or rashes]],"NO"))</f>
        <v/>
      </c>
    </row>
    <row r="47" spans="2:21">
      <c r="B47" s="17"/>
      <c r="C47" s="17"/>
      <c r="D47" s="17"/>
      <c r="E47" s="18"/>
      <c r="F47" s="44"/>
      <c r="G47" s="17"/>
      <c r="H47" s="17"/>
      <c r="I47" s="17"/>
      <c r="J47" s="17"/>
      <c r="K47" s="17"/>
      <c r="L47" s="17"/>
      <c r="M47" s="17"/>
      <c r="N47" s="17"/>
      <c r="O47" s="17"/>
      <c r="P47" s="17"/>
      <c r="Q47" s="17"/>
      <c r="R47" s="17"/>
      <c r="S47" s="17"/>
      <c r="T47" s="17"/>
      <c r="U47" t="str">
        <f>IF(COUNTA(Table29[[#This Row],[Employee Name]:[13. Skin is intact without open wounds or rashes]])=0,"",COUNTIF(Table29[[#This Row],[1. Checks that sink areas are supplied with soap and paper towels]:[13. Skin is intact without open wounds or rashes]],"NO"))</f>
        <v/>
      </c>
    </row>
    <row r="48" spans="2:21">
      <c r="B48" s="17"/>
      <c r="C48" s="17"/>
      <c r="D48" s="17"/>
      <c r="E48" s="18"/>
      <c r="F48" s="44"/>
      <c r="G48" s="17"/>
      <c r="H48" s="17"/>
      <c r="I48" s="17"/>
      <c r="J48" s="17"/>
      <c r="K48" s="17"/>
      <c r="L48" s="17"/>
      <c r="M48" s="17"/>
      <c r="N48" s="17"/>
      <c r="O48" s="17"/>
      <c r="P48" s="17"/>
      <c r="Q48" s="17"/>
      <c r="R48" s="17"/>
      <c r="S48" s="17"/>
      <c r="T48" s="17"/>
      <c r="U48" t="str">
        <f>IF(COUNTA(Table29[[#This Row],[Employee Name]:[13. Skin is intact without open wounds or rashes]])=0,"",COUNTIF(Table29[[#This Row],[1. Checks that sink areas are supplied with soap and paper towels]:[13. Skin is intact without open wounds or rashes]],"NO"))</f>
        <v/>
      </c>
    </row>
    <row r="49" spans="2:21">
      <c r="B49" s="17"/>
      <c r="C49" s="17"/>
      <c r="D49" s="17"/>
      <c r="E49" s="18"/>
      <c r="F49" s="44"/>
      <c r="G49" s="17"/>
      <c r="H49" s="17"/>
      <c r="I49" s="17"/>
      <c r="J49" s="17"/>
      <c r="K49" s="17"/>
      <c r="L49" s="17"/>
      <c r="M49" s="17"/>
      <c r="N49" s="17"/>
      <c r="O49" s="17"/>
      <c r="P49" s="17"/>
      <c r="Q49" s="17"/>
      <c r="R49" s="17"/>
      <c r="S49" s="17"/>
      <c r="T49" s="17"/>
      <c r="U49" t="str">
        <f>IF(COUNTA(Table29[[#This Row],[Employee Name]:[13. Skin is intact without open wounds or rashes]])=0,"",COUNTIF(Table29[[#This Row],[1. Checks that sink areas are supplied with soap and paper towels]:[13. Skin is intact without open wounds or rashes]],"NO"))</f>
        <v/>
      </c>
    </row>
    <row r="50" spans="2:21">
      <c r="B50" s="17"/>
      <c r="C50" s="17"/>
      <c r="D50" s="17"/>
      <c r="E50" s="18"/>
      <c r="F50" s="44"/>
      <c r="G50" s="17"/>
      <c r="H50" s="17"/>
      <c r="I50" s="17"/>
      <c r="J50" s="17"/>
      <c r="K50" s="17"/>
      <c r="L50" s="17"/>
      <c r="M50" s="17"/>
      <c r="N50" s="17"/>
      <c r="O50" s="17"/>
      <c r="P50" s="17"/>
      <c r="Q50" s="17"/>
      <c r="R50" s="17"/>
      <c r="S50" s="17"/>
      <c r="T50" s="17"/>
      <c r="U50" t="str">
        <f>IF(COUNTA(Table29[[#This Row],[Employee Name]:[13. Skin is intact without open wounds or rashes]])=0,"",COUNTIF(Table29[[#This Row],[1. Checks that sink areas are supplied with soap and paper towels]:[13. Skin is intact without open wounds or rashes]],"NO"))</f>
        <v/>
      </c>
    </row>
    <row r="51" spans="2:21">
      <c r="B51" s="17"/>
      <c r="C51" s="17"/>
      <c r="D51" s="17"/>
      <c r="E51" s="18"/>
      <c r="F51" s="44"/>
      <c r="G51" s="17"/>
      <c r="H51" s="17"/>
      <c r="I51" s="17"/>
      <c r="J51" s="17"/>
      <c r="K51" s="17"/>
      <c r="L51" s="17"/>
      <c r="M51" s="17"/>
      <c r="N51" s="17"/>
      <c r="O51" s="17"/>
      <c r="P51" s="17"/>
      <c r="Q51" s="17"/>
      <c r="R51" s="17"/>
      <c r="S51" s="17"/>
      <c r="T51" s="17"/>
      <c r="U51" t="str">
        <f>IF(COUNTA(Table29[[#This Row],[Employee Name]:[13. Skin is intact without open wounds or rashes]])=0,"",COUNTIF(Table29[[#This Row],[1. Checks that sink areas are supplied with soap and paper towels]:[13. Skin is intact without open wounds or rashes]],"NO"))</f>
        <v/>
      </c>
    </row>
    <row r="52" spans="2:21">
      <c r="B52" s="17"/>
      <c r="C52" s="17"/>
      <c r="D52" s="17"/>
      <c r="E52" s="18"/>
      <c r="F52" s="44"/>
      <c r="G52" s="17"/>
      <c r="H52" s="17"/>
      <c r="I52" s="17"/>
      <c r="J52" s="17"/>
      <c r="K52" s="17"/>
      <c r="L52" s="17"/>
      <c r="M52" s="17"/>
      <c r="N52" s="17"/>
      <c r="O52" s="17"/>
      <c r="P52" s="17"/>
      <c r="Q52" s="17"/>
      <c r="R52" s="17"/>
      <c r="S52" s="17"/>
      <c r="T52" s="17"/>
      <c r="U52" t="str">
        <f>IF(COUNTA(Table29[[#This Row],[Employee Name]:[13. Skin is intact without open wounds or rashes]])=0,"",COUNTIF(Table29[[#This Row],[1. Checks that sink areas are supplied with soap and paper towels]:[13. Skin is intact without open wounds or rashes]],"NO"))</f>
        <v/>
      </c>
    </row>
    <row r="53" spans="2:21">
      <c r="B53" s="17"/>
      <c r="C53" s="17"/>
      <c r="D53" s="17"/>
      <c r="E53" s="18"/>
      <c r="F53" s="44"/>
      <c r="G53" s="17"/>
      <c r="H53" s="17"/>
      <c r="I53" s="17"/>
      <c r="J53" s="17"/>
      <c r="K53" s="17"/>
      <c r="L53" s="17"/>
      <c r="M53" s="17"/>
      <c r="N53" s="17"/>
      <c r="O53" s="17"/>
      <c r="P53" s="17"/>
      <c r="Q53" s="17"/>
      <c r="R53" s="17"/>
      <c r="S53" s="17"/>
      <c r="T53" s="17"/>
      <c r="U53" t="str">
        <f>IF(COUNTA(Table29[[#This Row],[Employee Name]:[13. Skin is intact without open wounds or rashes]])=0,"",COUNTIF(Table29[[#This Row],[1. Checks that sink areas are supplied with soap and paper towels]:[13. Skin is intact without open wounds or rashes]],"NO"))</f>
        <v/>
      </c>
    </row>
    <row r="54" spans="2:21">
      <c r="B54" s="17"/>
      <c r="C54" s="17"/>
      <c r="D54" s="17"/>
      <c r="E54" s="18"/>
      <c r="F54" s="44"/>
      <c r="G54" s="17"/>
      <c r="H54" s="17"/>
      <c r="I54" s="17"/>
      <c r="J54" s="17"/>
      <c r="K54" s="17"/>
      <c r="L54" s="17"/>
      <c r="M54" s="17"/>
      <c r="N54" s="17"/>
      <c r="O54" s="17"/>
      <c r="P54" s="17"/>
      <c r="Q54" s="17"/>
      <c r="R54" s="17"/>
      <c r="S54" s="17"/>
      <c r="T54" s="17"/>
      <c r="U54" t="str">
        <f>IF(COUNTA(Table29[[#This Row],[Employee Name]:[13. Skin is intact without open wounds or rashes]])=0,"",COUNTIF(Table29[[#This Row],[1. Checks that sink areas are supplied with soap and paper towels]:[13. Skin is intact without open wounds or rashes]],"NO"))</f>
        <v/>
      </c>
    </row>
    <row r="55" spans="2:21">
      <c r="B55" s="17"/>
      <c r="C55" s="17"/>
      <c r="D55" s="17"/>
      <c r="E55" s="18"/>
      <c r="F55" s="44"/>
      <c r="G55" s="17"/>
      <c r="H55" s="17"/>
      <c r="I55" s="17"/>
      <c r="J55" s="17"/>
      <c r="K55" s="17"/>
      <c r="L55" s="17"/>
      <c r="M55" s="17"/>
      <c r="N55" s="17"/>
      <c r="O55" s="17"/>
      <c r="P55" s="17"/>
      <c r="Q55" s="17"/>
      <c r="R55" s="17"/>
      <c r="S55" s="17"/>
      <c r="T55" s="17"/>
      <c r="U55" t="str">
        <f>IF(COUNTA(Table29[[#This Row],[Employee Name]:[13. Skin is intact without open wounds or rashes]])=0,"",COUNTIF(Table29[[#This Row],[1. Checks that sink areas are supplied with soap and paper towels]:[13. Skin is intact without open wounds or rashes]],"NO"))</f>
        <v/>
      </c>
    </row>
    <row r="56" spans="2:21">
      <c r="B56" s="17"/>
      <c r="C56" s="17"/>
      <c r="D56" s="17"/>
      <c r="E56" s="18"/>
      <c r="F56" s="44"/>
      <c r="G56" s="17"/>
      <c r="H56" s="17"/>
      <c r="I56" s="17"/>
      <c r="J56" s="17"/>
      <c r="K56" s="17"/>
      <c r="L56" s="17"/>
      <c r="M56" s="17"/>
      <c r="N56" s="17"/>
      <c r="O56" s="17"/>
      <c r="P56" s="17"/>
      <c r="Q56" s="17"/>
      <c r="R56" s="17"/>
      <c r="S56" s="17"/>
      <c r="T56" s="17"/>
      <c r="U56" t="str">
        <f>IF(COUNTA(Table29[[#This Row],[Employee Name]:[13. Skin is intact without open wounds or rashes]])=0,"",COUNTIF(Table29[[#This Row],[1. Checks that sink areas are supplied with soap and paper towels]:[13. Skin is intact without open wounds or rashes]],"NO"))</f>
        <v/>
      </c>
    </row>
    <row r="57" spans="2:21">
      <c r="B57" s="17"/>
      <c r="C57" s="17"/>
      <c r="D57" s="17"/>
      <c r="E57" s="18"/>
      <c r="F57" s="44"/>
      <c r="G57" s="17"/>
      <c r="H57" s="17"/>
      <c r="I57" s="17"/>
      <c r="J57" s="17"/>
      <c r="K57" s="17"/>
      <c r="L57" s="17"/>
      <c r="M57" s="17"/>
      <c r="N57" s="17"/>
      <c r="O57" s="17"/>
      <c r="P57" s="17"/>
      <c r="Q57" s="17"/>
      <c r="R57" s="17"/>
      <c r="S57" s="17"/>
      <c r="T57" s="17"/>
      <c r="U57" t="str">
        <f>IF(COUNTA(Table29[[#This Row],[Employee Name]:[13. Skin is intact without open wounds or rashes]])=0,"",COUNTIF(Table29[[#This Row],[1. Checks that sink areas are supplied with soap and paper towels]:[13. Skin is intact without open wounds or rashes]],"NO"))</f>
        <v/>
      </c>
    </row>
    <row r="58" spans="2:21">
      <c r="B58" s="17"/>
      <c r="C58" s="17"/>
      <c r="D58" s="17"/>
      <c r="E58" s="18"/>
      <c r="F58" s="44"/>
      <c r="G58" s="17"/>
      <c r="H58" s="17"/>
      <c r="I58" s="17"/>
      <c r="J58" s="17"/>
      <c r="K58" s="17"/>
      <c r="L58" s="17"/>
      <c r="M58" s="17"/>
      <c r="N58" s="17"/>
      <c r="O58" s="17"/>
      <c r="P58" s="17"/>
      <c r="Q58" s="17"/>
      <c r="R58" s="17"/>
      <c r="S58" s="17"/>
      <c r="T58" s="17"/>
      <c r="U58" t="str">
        <f>IF(COUNTA(Table29[[#This Row],[Employee Name]:[13. Skin is intact without open wounds or rashes]])=0,"",COUNTIF(Table29[[#This Row],[1. Checks that sink areas are supplied with soap and paper towels]:[13. Skin is intact without open wounds or rashes]],"NO"))</f>
        <v/>
      </c>
    </row>
    <row r="59" spans="2:21">
      <c r="B59" s="17"/>
      <c r="C59" s="17"/>
      <c r="D59" s="17"/>
      <c r="E59" s="18"/>
      <c r="F59" s="44"/>
      <c r="G59" s="17"/>
      <c r="H59" s="17"/>
      <c r="I59" s="17"/>
      <c r="J59" s="17"/>
      <c r="K59" s="17"/>
      <c r="L59" s="17"/>
      <c r="M59" s="17"/>
      <c r="N59" s="17"/>
      <c r="O59" s="17"/>
      <c r="P59" s="17"/>
      <c r="Q59" s="17"/>
      <c r="R59" s="17"/>
      <c r="S59" s="17"/>
      <c r="T59" s="17"/>
      <c r="U59" t="str">
        <f>IF(COUNTA(Table29[[#This Row],[Employee Name]:[13. Skin is intact without open wounds or rashes]])=0,"",COUNTIF(Table29[[#This Row],[1. Checks that sink areas are supplied with soap and paper towels]:[13. Skin is intact without open wounds or rashes]],"NO"))</f>
        <v/>
      </c>
    </row>
    <row r="60" spans="2:21">
      <c r="B60" s="17"/>
      <c r="C60" s="17"/>
      <c r="D60" s="17"/>
      <c r="E60" s="18"/>
      <c r="F60" s="44"/>
      <c r="G60" s="17"/>
      <c r="H60" s="17"/>
      <c r="I60" s="17"/>
      <c r="J60" s="17"/>
      <c r="K60" s="17"/>
      <c r="L60" s="17"/>
      <c r="M60" s="17"/>
      <c r="N60" s="17"/>
      <c r="O60" s="17"/>
      <c r="P60" s="17"/>
      <c r="Q60" s="17"/>
      <c r="R60" s="17"/>
      <c r="S60" s="17"/>
      <c r="T60" s="17"/>
      <c r="U60" t="str">
        <f>IF(COUNTA(Table29[[#This Row],[Employee Name]:[13. Skin is intact without open wounds or rashes]])=0,"",COUNTIF(Table29[[#This Row],[1. Checks that sink areas are supplied with soap and paper towels]:[13. Skin is intact without open wounds or rashes]],"NO"))</f>
        <v/>
      </c>
    </row>
    <row r="61" spans="2:21">
      <c r="B61" s="17"/>
      <c r="C61" s="17"/>
      <c r="D61" s="17"/>
      <c r="E61" s="18"/>
      <c r="F61" s="44"/>
      <c r="G61" s="17"/>
      <c r="H61" s="17"/>
      <c r="I61" s="17"/>
      <c r="J61" s="17"/>
      <c r="K61" s="17"/>
      <c r="L61" s="17"/>
      <c r="M61" s="17"/>
      <c r="N61" s="17"/>
      <c r="O61" s="17"/>
      <c r="P61" s="17"/>
      <c r="Q61" s="17"/>
      <c r="R61" s="17"/>
      <c r="S61" s="17"/>
      <c r="T61" s="17"/>
      <c r="U61" t="str">
        <f>IF(COUNTA(Table29[[#This Row],[Employee Name]:[13. Skin is intact without open wounds or rashes]])=0,"",COUNTIF(Table29[[#This Row],[1. Checks that sink areas are supplied with soap and paper towels]:[13. Skin is intact without open wounds or rashes]],"NO"))</f>
        <v/>
      </c>
    </row>
    <row r="62" spans="2:21">
      <c r="B62" s="17"/>
      <c r="C62" s="17"/>
      <c r="D62" s="17"/>
      <c r="E62" s="18"/>
      <c r="F62" s="44"/>
      <c r="G62" s="17"/>
      <c r="H62" s="17"/>
      <c r="I62" s="17"/>
      <c r="J62" s="17"/>
      <c r="K62" s="17"/>
      <c r="L62" s="17"/>
      <c r="M62" s="17"/>
      <c r="N62" s="17"/>
      <c r="O62" s="17"/>
      <c r="P62" s="17"/>
      <c r="Q62" s="17"/>
      <c r="R62" s="17"/>
      <c r="S62" s="17"/>
      <c r="T62" s="17"/>
      <c r="U62" t="str">
        <f>IF(COUNTA(Table29[[#This Row],[Employee Name]:[13. Skin is intact without open wounds or rashes]])=0,"",COUNTIF(Table29[[#This Row],[1. Checks that sink areas are supplied with soap and paper towels]:[13. Skin is intact without open wounds or rashes]],"NO"))</f>
        <v/>
      </c>
    </row>
    <row r="63" spans="2:21">
      <c r="B63" s="17"/>
      <c r="C63" s="17"/>
      <c r="D63" s="17"/>
      <c r="E63" s="18"/>
      <c r="F63" s="44"/>
      <c r="G63" s="17"/>
      <c r="H63" s="17"/>
      <c r="I63" s="17"/>
      <c r="J63" s="17"/>
      <c r="K63" s="17"/>
      <c r="L63" s="17"/>
      <c r="M63" s="17"/>
      <c r="N63" s="17"/>
      <c r="O63" s="17"/>
      <c r="P63" s="17"/>
      <c r="Q63" s="17"/>
      <c r="R63" s="17"/>
      <c r="S63" s="17"/>
      <c r="T63" s="17"/>
      <c r="U63" t="str">
        <f>IF(COUNTA(Table29[[#This Row],[Employee Name]:[13. Skin is intact without open wounds or rashes]])=0,"",COUNTIF(Table29[[#This Row],[1. Checks that sink areas are supplied with soap and paper towels]:[13. Skin is intact without open wounds or rashes]],"NO"))</f>
        <v/>
      </c>
    </row>
    <row r="64" spans="2:21">
      <c r="B64" s="17"/>
      <c r="C64" s="17"/>
      <c r="D64" s="17"/>
      <c r="E64" s="18"/>
      <c r="F64" s="44"/>
      <c r="G64" s="17"/>
      <c r="H64" s="17"/>
      <c r="I64" s="17"/>
      <c r="J64" s="17"/>
      <c r="K64" s="17"/>
      <c r="L64" s="17"/>
      <c r="M64" s="17"/>
      <c r="N64" s="17"/>
      <c r="O64" s="17"/>
      <c r="P64" s="17"/>
      <c r="Q64" s="17"/>
      <c r="R64" s="17"/>
      <c r="S64" s="17"/>
      <c r="T64" s="17"/>
      <c r="U64" t="str">
        <f>IF(COUNTA(Table29[[#This Row],[Employee Name]:[13. Skin is intact without open wounds or rashes]])=0,"",COUNTIF(Table29[[#This Row],[1. Checks that sink areas are supplied with soap and paper towels]:[13. Skin is intact without open wounds or rashes]],"NO"))</f>
        <v/>
      </c>
    </row>
    <row r="65" spans="2:21">
      <c r="B65" s="17"/>
      <c r="C65" s="17"/>
      <c r="D65" s="17"/>
      <c r="E65" s="18"/>
      <c r="F65" s="44"/>
      <c r="G65" s="17"/>
      <c r="H65" s="17"/>
      <c r="I65" s="17"/>
      <c r="J65" s="17"/>
      <c r="K65" s="17"/>
      <c r="L65" s="17"/>
      <c r="M65" s="17"/>
      <c r="N65" s="17"/>
      <c r="O65" s="17"/>
      <c r="P65" s="17"/>
      <c r="Q65" s="17"/>
      <c r="R65" s="17"/>
      <c r="S65" s="17"/>
      <c r="T65" s="17"/>
      <c r="U65" t="str">
        <f>IF(COUNTA(Table29[[#This Row],[Employee Name]:[13. Skin is intact without open wounds or rashes]])=0,"",COUNTIF(Table29[[#This Row],[1. Checks that sink areas are supplied with soap and paper towels]:[13. Skin is intact without open wounds or rashes]],"NO"))</f>
        <v/>
      </c>
    </row>
    <row r="66" spans="2:21">
      <c r="B66" s="17"/>
      <c r="C66" s="17"/>
      <c r="D66" s="17"/>
      <c r="E66" s="18"/>
      <c r="F66" s="44"/>
      <c r="G66" s="17"/>
      <c r="H66" s="17"/>
      <c r="I66" s="17"/>
      <c r="J66" s="17"/>
      <c r="K66" s="17"/>
      <c r="L66" s="17"/>
      <c r="M66" s="17"/>
      <c r="N66" s="17"/>
      <c r="O66" s="17"/>
      <c r="P66" s="17"/>
      <c r="Q66" s="17"/>
      <c r="R66" s="17"/>
      <c r="S66" s="17"/>
      <c r="T66" s="17"/>
      <c r="U66" t="str">
        <f>IF(COUNTA(Table29[[#This Row],[Employee Name]:[13. Skin is intact without open wounds or rashes]])=0,"",COUNTIF(Table29[[#This Row],[1. Checks that sink areas are supplied with soap and paper towels]:[13. Skin is intact without open wounds or rashes]],"NO"))</f>
        <v/>
      </c>
    </row>
    <row r="67" spans="2:21">
      <c r="B67" s="17"/>
      <c r="C67" s="17"/>
      <c r="D67" s="17"/>
      <c r="E67" s="18"/>
      <c r="F67" s="44"/>
      <c r="G67" s="17"/>
      <c r="H67" s="17"/>
      <c r="I67" s="17"/>
      <c r="J67" s="17"/>
      <c r="K67" s="17"/>
      <c r="L67" s="17"/>
      <c r="M67" s="17"/>
      <c r="N67" s="17"/>
      <c r="O67" s="17"/>
      <c r="P67" s="17"/>
      <c r="Q67" s="17"/>
      <c r="R67" s="17"/>
      <c r="S67" s="17"/>
      <c r="T67" s="17"/>
      <c r="U67" t="str">
        <f>IF(COUNTA(Table29[[#This Row],[Employee Name]:[13. Skin is intact without open wounds or rashes]])=0,"",COUNTIF(Table29[[#This Row],[1. Checks that sink areas are supplied with soap and paper towels]:[13. Skin is intact without open wounds or rashes]],"NO"))</f>
        <v/>
      </c>
    </row>
    <row r="68" spans="2:21">
      <c r="B68" s="17"/>
      <c r="C68" s="17"/>
      <c r="D68" s="17"/>
      <c r="E68" s="18"/>
      <c r="F68" s="44"/>
      <c r="G68" s="17"/>
      <c r="H68" s="17"/>
      <c r="I68" s="17"/>
      <c r="J68" s="17"/>
      <c r="K68" s="17"/>
      <c r="L68" s="17"/>
      <c r="M68" s="17"/>
      <c r="N68" s="17"/>
      <c r="O68" s="17"/>
      <c r="P68" s="17"/>
      <c r="Q68" s="17"/>
      <c r="R68" s="17"/>
      <c r="S68" s="17"/>
      <c r="T68" s="17"/>
      <c r="U68" t="str">
        <f>IF(COUNTA(Table29[[#This Row],[Employee Name]:[13. Skin is intact without open wounds or rashes]])=0,"",COUNTIF(Table29[[#This Row],[1. Checks that sink areas are supplied with soap and paper towels]:[13. Skin is intact without open wounds or rashes]],"NO"))</f>
        <v/>
      </c>
    </row>
    <row r="69" spans="2:21">
      <c r="B69" s="17"/>
      <c r="C69" s="17"/>
      <c r="D69" s="17"/>
      <c r="E69" s="18"/>
      <c r="F69" s="44"/>
      <c r="G69" s="17"/>
      <c r="H69" s="17"/>
      <c r="I69" s="17"/>
      <c r="J69" s="17"/>
      <c r="K69" s="17"/>
      <c r="L69" s="17"/>
      <c r="M69" s="17"/>
      <c r="N69" s="17"/>
      <c r="O69" s="17"/>
      <c r="P69" s="17"/>
      <c r="Q69" s="17"/>
      <c r="R69" s="17"/>
      <c r="S69" s="17"/>
      <c r="T69" s="17"/>
      <c r="U69" t="str">
        <f>IF(COUNTA(Table29[[#This Row],[Employee Name]:[13. Skin is intact without open wounds or rashes]])=0,"",COUNTIF(Table29[[#This Row],[1. Checks that sink areas are supplied with soap and paper towels]:[13. Skin is intact without open wounds or rashes]],"NO"))</f>
        <v/>
      </c>
    </row>
    <row r="70" spans="2:21">
      <c r="B70" s="17"/>
      <c r="C70" s="17"/>
      <c r="D70" s="17"/>
      <c r="E70" s="18"/>
      <c r="F70" s="44"/>
      <c r="G70" s="17"/>
      <c r="H70" s="17"/>
      <c r="I70" s="17"/>
      <c r="J70" s="17"/>
      <c r="K70" s="17"/>
      <c r="L70" s="17"/>
      <c r="M70" s="17"/>
      <c r="N70" s="17"/>
      <c r="O70" s="17"/>
      <c r="P70" s="17"/>
      <c r="Q70" s="17"/>
      <c r="R70" s="17"/>
      <c r="S70" s="17"/>
      <c r="T70" s="17"/>
      <c r="U70" t="str">
        <f>IF(COUNTA(Table29[[#This Row],[Employee Name]:[13. Skin is intact without open wounds or rashes]])=0,"",COUNTIF(Table29[[#This Row],[1. Checks that sink areas are supplied with soap and paper towels]:[13. Skin is intact without open wounds or rashes]],"NO"))</f>
        <v/>
      </c>
    </row>
    <row r="71" spans="2:21">
      <c r="B71" s="17"/>
      <c r="C71" s="17"/>
      <c r="D71" s="17"/>
      <c r="E71" s="18"/>
      <c r="F71" s="44"/>
      <c r="G71" s="17"/>
      <c r="H71" s="17"/>
      <c r="I71" s="17"/>
      <c r="J71" s="17"/>
      <c r="K71" s="17"/>
      <c r="L71" s="17"/>
      <c r="M71" s="17"/>
      <c r="N71" s="17"/>
      <c r="O71" s="17"/>
      <c r="P71" s="17"/>
      <c r="Q71" s="17"/>
      <c r="R71" s="17"/>
      <c r="S71" s="17"/>
      <c r="T71" s="17"/>
      <c r="U71" t="str">
        <f>IF(COUNTA(Table29[[#This Row],[Employee Name]:[13. Skin is intact without open wounds or rashes]])=0,"",COUNTIF(Table29[[#This Row],[1. Checks that sink areas are supplied with soap and paper towels]:[13. Skin is intact without open wounds or rashes]],"NO"))</f>
        <v/>
      </c>
    </row>
    <row r="72" spans="2:21">
      <c r="B72" s="17"/>
      <c r="C72" s="17"/>
      <c r="D72" s="17"/>
      <c r="E72" s="18"/>
      <c r="F72" s="44"/>
      <c r="G72" s="17"/>
      <c r="H72" s="17"/>
      <c r="I72" s="17"/>
      <c r="J72" s="17"/>
      <c r="K72" s="17"/>
      <c r="L72" s="17"/>
      <c r="M72" s="17"/>
      <c r="N72" s="17"/>
      <c r="O72" s="17"/>
      <c r="P72" s="17"/>
      <c r="Q72" s="17"/>
      <c r="R72" s="17"/>
      <c r="S72" s="17"/>
      <c r="T72" s="17"/>
      <c r="U72" t="str">
        <f>IF(COUNTA(Table29[[#This Row],[Employee Name]:[13. Skin is intact without open wounds or rashes]])=0,"",COUNTIF(Table29[[#This Row],[1. Checks that sink areas are supplied with soap and paper towels]:[13. Skin is intact without open wounds or rashes]],"NO"))</f>
        <v/>
      </c>
    </row>
    <row r="73" spans="2:21">
      <c r="B73" s="17"/>
      <c r="C73" s="17"/>
      <c r="D73" s="17"/>
      <c r="E73" s="18"/>
      <c r="F73" s="44"/>
      <c r="G73" s="17"/>
      <c r="H73" s="17"/>
      <c r="I73" s="17"/>
      <c r="J73" s="17"/>
      <c r="K73" s="17"/>
      <c r="L73" s="17"/>
      <c r="M73" s="17"/>
      <c r="N73" s="17"/>
      <c r="O73" s="17"/>
      <c r="P73" s="17"/>
      <c r="Q73" s="17"/>
      <c r="R73" s="17"/>
      <c r="S73" s="17"/>
      <c r="T73" s="17"/>
      <c r="U73" t="str">
        <f>IF(COUNTA(Table29[[#This Row],[Employee Name]:[13. Skin is intact without open wounds or rashes]])=0,"",COUNTIF(Table29[[#This Row],[1. Checks that sink areas are supplied with soap and paper towels]:[13. Skin is intact without open wounds or rashes]],"NO"))</f>
        <v/>
      </c>
    </row>
    <row r="74" spans="2:21">
      <c r="B74" s="17"/>
      <c r="C74" s="17"/>
      <c r="D74" s="17"/>
      <c r="E74" s="18"/>
      <c r="F74" s="44"/>
      <c r="G74" s="17"/>
      <c r="H74" s="17"/>
      <c r="I74" s="17"/>
      <c r="J74" s="17"/>
      <c r="K74" s="17"/>
      <c r="L74" s="17"/>
      <c r="M74" s="17"/>
      <c r="N74" s="17"/>
      <c r="O74" s="17"/>
      <c r="P74" s="17"/>
      <c r="Q74" s="17"/>
      <c r="R74" s="17"/>
      <c r="S74" s="17"/>
      <c r="T74" s="17"/>
      <c r="U74" t="str">
        <f>IF(COUNTA(Table29[[#This Row],[Employee Name]:[13. Skin is intact without open wounds or rashes]])=0,"",COUNTIF(Table29[[#This Row],[1. Checks that sink areas are supplied with soap and paper towels]:[13. Skin is intact without open wounds or rashes]],"NO"))</f>
        <v/>
      </c>
    </row>
    <row r="75" spans="2:21">
      <c r="B75" s="17"/>
      <c r="C75" s="17"/>
      <c r="D75" s="17"/>
      <c r="E75" s="18"/>
      <c r="F75" s="44"/>
      <c r="G75" s="17"/>
      <c r="H75" s="17"/>
      <c r="I75" s="17"/>
      <c r="J75" s="17"/>
      <c r="K75" s="17"/>
      <c r="L75" s="17"/>
      <c r="M75" s="17"/>
      <c r="N75" s="17"/>
      <c r="O75" s="17"/>
      <c r="P75" s="17"/>
      <c r="Q75" s="17"/>
      <c r="R75" s="17"/>
      <c r="S75" s="17"/>
      <c r="T75" s="17"/>
      <c r="U75" t="str">
        <f>IF(COUNTA(Table29[[#This Row],[Employee Name]:[13. Skin is intact without open wounds or rashes]])=0,"",COUNTIF(Table29[[#This Row],[1. Checks that sink areas are supplied with soap and paper towels]:[13. Skin is intact without open wounds or rashes]],"NO"))</f>
        <v/>
      </c>
    </row>
    <row r="76" spans="2:21">
      <c r="B76" s="17"/>
      <c r="C76" s="17"/>
      <c r="D76" s="17"/>
      <c r="E76" s="18"/>
      <c r="F76" s="44"/>
      <c r="G76" s="17"/>
      <c r="H76" s="17"/>
      <c r="I76" s="17"/>
      <c r="J76" s="17"/>
      <c r="K76" s="17"/>
      <c r="L76" s="17"/>
      <c r="M76" s="17"/>
      <c r="N76" s="17"/>
      <c r="O76" s="17"/>
      <c r="P76" s="17"/>
      <c r="Q76" s="17"/>
      <c r="R76" s="17"/>
      <c r="S76" s="17"/>
      <c r="T76" s="17"/>
      <c r="U76" t="str">
        <f>IF(COUNTA(Table29[[#This Row],[Employee Name]:[13. Skin is intact without open wounds or rashes]])=0,"",COUNTIF(Table29[[#This Row],[1. Checks that sink areas are supplied with soap and paper towels]:[13. Skin is intact without open wounds or rashes]],"NO"))</f>
        <v/>
      </c>
    </row>
    <row r="77" spans="2:21">
      <c r="B77" s="17"/>
      <c r="C77" s="17"/>
      <c r="D77" s="17"/>
      <c r="E77" s="18"/>
      <c r="F77" s="44"/>
      <c r="G77" s="17"/>
      <c r="H77" s="17"/>
      <c r="I77" s="17"/>
      <c r="J77" s="17"/>
      <c r="K77" s="17"/>
      <c r="L77" s="17"/>
      <c r="M77" s="17"/>
      <c r="N77" s="17"/>
      <c r="O77" s="17"/>
      <c r="P77" s="17"/>
      <c r="Q77" s="17"/>
      <c r="R77" s="17"/>
      <c r="S77" s="17"/>
      <c r="T77" s="17"/>
      <c r="U77" t="str">
        <f>IF(COUNTA(Table29[[#This Row],[Employee Name]:[13. Skin is intact without open wounds or rashes]])=0,"",COUNTIF(Table29[[#This Row],[1. Checks that sink areas are supplied with soap and paper towels]:[13. Skin is intact without open wounds or rashes]],"NO"))</f>
        <v/>
      </c>
    </row>
    <row r="78" spans="2:21">
      <c r="B78" s="17"/>
      <c r="C78" s="17"/>
      <c r="D78" s="17"/>
      <c r="E78" s="18"/>
      <c r="F78" s="44"/>
      <c r="G78" s="17"/>
      <c r="H78" s="17"/>
      <c r="I78" s="17"/>
      <c r="J78" s="17"/>
      <c r="K78" s="17"/>
      <c r="L78" s="17"/>
      <c r="M78" s="17"/>
      <c r="N78" s="17"/>
      <c r="O78" s="17"/>
      <c r="P78" s="17"/>
      <c r="Q78" s="17"/>
      <c r="R78" s="17"/>
      <c r="S78" s="17"/>
      <c r="T78" s="17"/>
      <c r="U78" t="str">
        <f>IF(COUNTA(Table29[[#This Row],[Employee Name]:[13. Skin is intact without open wounds or rashes]])=0,"",COUNTIF(Table29[[#This Row],[1. Checks that sink areas are supplied with soap and paper towels]:[13. Skin is intact without open wounds or rashes]],"NO"))</f>
        <v/>
      </c>
    </row>
    <row r="79" spans="2:21">
      <c r="B79" s="17"/>
      <c r="C79" s="17"/>
      <c r="D79" s="17"/>
      <c r="E79" s="18"/>
      <c r="F79" s="44"/>
      <c r="G79" s="17"/>
      <c r="H79" s="17"/>
      <c r="I79" s="17"/>
      <c r="J79" s="17"/>
      <c r="K79" s="17"/>
      <c r="L79" s="17"/>
      <c r="M79" s="17"/>
      <c r="N79" s="17"/>
      <c r="O79" s="17"/>
      <c r="P79" s="17"/>
      <c r="Q79" s="17"/>
      <c r="R79" s="17"/>
      <c r="S79" s="17"/>
      <c r="T79" s="17"/>
      <c r="U79" t="str">
        <f>IF(COUNTA(Table29[[#This Row],[Employee Name]:[13. Skin is intact without open wounds or rashes]])=0,"",COUNTIF(Table29[[#This Row],[1. Checks that sink areas are supplied with soap and paper towels]:[13. Skin is intact without open wounds or rashes]],"NO"))</f>
        <v/>
      </c>
    </row>
    <row r="80" spans="2:21">
      <c r="B80" s="17"/>
      <c r="C80" s="17"/>
      <c r="D80" s="17"/>
      <c r="E80" s="18"/>
      <c r="F80" s="44"/>
      <c r="G80" s="17"/>
      <c r="H80" s="17"/>
      <c r="I80" s="17"/>
      <c r="J80" s="17"/>
      <c r="K80" s="17"/>
      <c r="L80" s="17"/>
      <c r="M80" s="17"/>
      <c r="N80" s="17"/>
      <c r="O80" s="17"/>
      <c r="P80" s="17"/>
      <c r="Q80" s="17"/>
      <c r="R80" s="17"/>
      <c r="S80" s="17"/>
      <c r="T80" s="17"/>
      <c r="U80" t="str">
        <f>IF(COUNTA(Table29[[#This Row],[Employee Name]:[13. Skin is intact without open wounds or rashes]])=0,"",COUNTIF(Table29[[#This Row],[1. Checks that sink areas are supplied with soap and paper towels]:[13. Skin is intact without open wounds or rashes]],"NO"))</f>
        <v/>
      </c>
    </row>
    <row r="81" spans="2:21">
      <c r="B81" s="17"/>
      <c r="C81" s="17"/>
      <c r="D81" s="17"/>
      <c r="E81" s="18"/>
      <c r="F81" s="44"/>
      <c r="G81" s="17"/>
      <c r="H81" s="17"/>
      <c r="I81" s="17"/>
      <c r="J81" s="17"/>
      <c r="K81" s="17"/>
      <c r="L81" s="17"/>
      <c r="M81" s="17"/>
      <c r="N81" s="17"/>
      <c r="O81" s="17"/>
      <c r="P81" s="17"/>
      <c r="Q81" s="17"/>
      <c r="R81" s="17"/>
      <c r="S81" s="17"/>
      <c r="T81" s="17"/>
      <c r="U81" t="str">
        <f>IF(COUNTA(Table29[[#This Row],[Employee Name]:[13. Skin is intact without open wounds or rashes]])=0,"",COUNTIF(Table29[[#This Row],[1. Checks that sink areas are supplied with soap and paper towels]:[13. Skin is intact without open wounds or rashes]],"NO"))</f>
        <v/>
      </c>
    </row>
    <row r="82" spans="2:21">
      <c r="B82" s="17"/>
      <c r="C82" s="17"/>
      <c r="D82" s="17"/>
      <c r="E82" s="18"/>
      <c r="F82" s="44"/>
      <c r="G82" s="17"/>
      <c r="H82" s="17"/>
      <c r="I82" s="17"/>
      <c r="J82" s="17"/>
      <c r="K82" s="17"/>
      <c r="L82" s="17"/>
      <c r="M82" s="17"/>
      <c r="N82" s="17"/>
      <c r="O82" s="17"/>
      <c r="P82" s="17"/>
      <c r="Q82" s="17"/>
      <c r="R82" s="17"/>
      <c r="S82" s="17"/>
      <c r="T82" s="17"/>
      <c r="U82" t="str">
        <f>IF(COUNTA(Table29[[#This Row],[Employee Name]:[13. Skin is intact without open wounds or rashes]])=0,"",COUNTIF(Table29[[#This Row],[1. Checks that sink areas are supplied with soap and paper towels]:[13. Skin is intact without open wounds or rashes]],"NO"))</f>
        <v/>
      </c>
    </row>
    <row r="83" spans="2:21">
      <c r="B83" s="17"/>
      <c r="C83" s="17"/>
      <c r="D83" s="17"/>
      <c r="E83" s="18"/>
      <c r="F83" s="44"/>
      <c r="G83" s="17"/>
      <c r="H83" s="17"/>
      <c r="I83" s="17"/>
      <c r="J83" s="17"/>
      <c r="K83" s="17"/>
      <c r="L83" s="17"/>
      <c r="M83" s="17"/>
      <c r="N83" s="17"/>
      <c r="O83" s="17"/>
      <c r="P83" s="17"/>
      <c r="Q83" s="17"/>
      <c r="R83" s="17"/>
      <c r="S83" s="17"/>
      <c r="T83" s="17"/>
      <c r="U83" t="str">
        <f>IF(COUNTA(Table29[[#This Row],[Employee Name]:[13. Skin is intact without open wounds or rashes]])=0,"",COUNTIF(Table29[[#This Row],[1. Checks that sink areas are supplied with soap and paper towels]:[13. Skin is intact without open wounds or rashes]],"NO"))</f>
        <v/>
      </c>
    </row>
    <row r="84" spans="2:21">
      <c r="B84" s="17"/>
      <c r="C84" s="17"/>
      <c r="D84" s="17"/>
      <c r="E84" s="18"/>
      <c r="F84" s="44"/>
      <c r="G84" s="17"/>
      <c r="H84" s="17"/>
      <c r="I84" s="17"/>
      <c r="J84" s="17"/>
      <c r="K84" s="17"/>
      <c r="L84" s="17"/>
      <c r="M84" s="17"/>
      <c r="N84" s="17"/>
      <c r="O84" s="17"/>
      <c r="P84" s="17"/>
      <c r="Q84" s="17"/>
      <c r="R84" s="17"/>
      <c r="S84" s="17"/>
      <c r="T84" s="17"/>
      <c r="U84" t="str">
        <f>IF(COUNTA(Table29[[#This Row],[Employee Name]:[13. Skin is intact without open wounds or rashes]])=0,"",COUNTIF(Table29[[#This Row],[1. Checks that sink areas are supplied with soap and paper towels]:[13. Skin is intact without open wounds or rashes]],"NO"))</f>
        <v/>
      </c>
    </row>
    <row r="85" spans="2:21">
      <c r="B85" s="17"/>
      <c r="C85" s="17"/>
      <c r="D85" s="17"/>
      <c r="E85" s="18"/>
      <c r="F85" s="44"/>
      <c r="G85" s="17"/>
      <c r="H85" s="17"/>
      <c r="I85" s="17"/>
      <c r="J85" s="17"/>
      <c r="K85" s="17"/>
      <c r="L85" s="17"/>
      <c r="M85" s="17"/>
      <c r="N85" s="17"/>
      <c r="O85" s="17"/>
      <c r="P85" s="17"/>
      <c r="Q85" s="17"/>
      <c r="R85" s="17"/>
      <c r="S85" s="17"/>
      <c r="T85" s="17"/>
      <c r="U85" t="str">
        <f>IF(COUNTA(Table29[[#This Row],[Employee Name]:[13. Skin is intact without open wounds or rashes]])=0,"",COUNTIF(Table29[[#This Row],[1. Checks that sink areas are supplied with soap and paper towels]:[13. Skin is intact without open wounds or rashes]],"NO"))</f>
        <v/>
      </c>
    </row>
    <row r="86" spans="2:21">
      <c r="B86" s="17"/>
      <c r="C86" s="17"/>
      <c r="D86" s="17"/>
      <c r="E86" s="18"/>
      <c r="F86" s="44"/>
      <c r="G86" s="17"/>
      <c r="H86" s="17"/>
      <c r="I86" s="17"/>
      <c r="J86" s="17"/>
      <c r="K86" s="17"/>
      <c r="L86" s="17"/>
      <c r="M86" s="17"/>
      <c r="N86" s="17"/>
      <c r="O86" s="17"/>
      <c r="P86" s="17"/>
      <c r="Q86" s="17"/>
      <c r="R86" s="17"/>
      <c r="S86" s="17"/>
      <c r="T86" s="17"/>
      <c r="U86" t="str">
        <f>IF(COUNTA(Table29[[#This Row],[Employee Name]:[13. Skin is intact without open wounds or rashes]])=0,"",COUNTIF(Table29[[#This Row],[1. Checks that sink areas are supplied with soap and paper towels]:[13. Skin is intact without open wounds or rashes]],"NO"))</f>
        <v/>
      </c>
    </row>
    <row r="87" spans="2:21">
      <c r="B87" s="17"/>
      <c r="C87" s="17"/>
      <c r="D87" s="17"/>
      <c r="E87" s="18"/>
      <c r="F87" s="44"/>
      <c r="G87" s="17"/>
      <c r="H87" s="17"/>
      <c r="I87" s="17"/>
      <c r="J87" s="17"/>
      <c r="K87" s="17"/>
      <c r="L87" s="17"/>
      <c r="M87" s="17"/>
      <c r="N87" s="17"/>
      <c r="O87" s="17"/>
      <c r="P87" s="17"/>
      <c r="Q87" s="17"/>
      <c r="R87" s="17"/>
      <c r="S87" s="17"/>
      <c r="T87" s="17"/>
      <c r="U87" t="str">
        <f>IF(COUNTA(Table29[[#This Row],[Employee Name]:[13. Skin is intact without open wounds or rashes]])=0,"",COUNTIF(Table29[[#This Row],[1. Checks that sink areas are supplied with soap and paper towels]:[13. Skin is intact without open wounds or rashes]],"NO"))</f>
        <v/>
      </c>
    </row>
    <row r="88" spans="2:21">
      <c r="B88" s="17"/>
      <c r="C88" s="17"/>
      <c r="D88" s="17"/>
      <c r="E88" s="18"/>
      <c r="F88" s="44"/>
      <c r="G88" s="17"/>
      <c r="H88" s="17"/>
      <c r="I88" s="17"/>
      <c r="J88" s="17"/>
      <c r="K88" s="17"/>
      <c r="L88" s="17"/>
      <c r="M88" s="17"/>
      <c r="N88" s="17"/>
      <c r="O88" s="17"/>
      <c r="P88" s="17"/>
      <c r="Q88" s="17"/>
      <c r="R88" s="17"/>
      <c r="S88" s="17"/>
      <c r="T88" s="17"/>
      <c r="U88" t="str">
        <f>IF(COUNTA(Table29[[#This Row],[Employee Name]:[13. Skin is intact without open wounds or rashes]])=0,"",COUNTIF(Table29[[#This Row],[1. Checks that sink areas are supplied with soap and paper towels]:[13. Skin is intact without open wounds or rashes]],"NO"))</f>
        <v/>
      </c>
    </row>
    <row r="89" spans="2:21">
      <c r="B89" s="17"/>
      <c r="C89" s="17"/>
      <c r="D89" s="17"/>
      <c r="E89" s="18"/>
      <c r="F89" s="44"/>
      <c r="G89" s="17"/>
      <c r="H89" s="17"/>
      <c r="I89" s="17"/>
      <c r="J89" s="17"/>
      <c r="K89" s="17"/>
      <c r="L89" s="17"/>
      <c r="M89" s="17"/>
      <c r="N89" s="17"/>
      <c r="O89" s="17"/>
      <c r="P89" s="17"/>
      <c r="Q89" s="17"/>
      <c r="R89" s="17"/>
      <c r="S89" s="17"/>
      <c r="T89" s="17"/>
      <c r="U89" t="str">
        <f>IF(COUNTA(Table29[[#This Row],[Employee Name]:[13. Skin is intact without open wounds or rashes]])=0,"",COUNTIF(Table29[[#This Row],[1. Checks that sink areas are supplied with soap and paper towels]:[13. Skin is intact without open wounds or rashes]],"NO"))</f>
        <v/>
      </c>
    </row>
    <row r="90" spans="2:21">
      <c r="B90" s="17"/>
      <c r="C90" s="17"/>
      <c r="D90" s="17"/>
      <c r="E90" s="18"/>
      <c r="F90" s="44"/>
      <c r="G90" s="17"/>
      <c r="H90" s="17"/>
      <c r="I90" s="17"/>
      <c r="J90" s="17"/>
      <c r="K90" s="17"/>
      <c r="L90" s="17"/>
      <c r="M90" s="17"/>
      <c r="N90" s="17"/>
      <c r="O90" s="17"/>
      <c r="P90" s="17"/>
      <c r="Q90" s="17"/>
      <c r="R90" s="17"/>
      <c r="S90" s="17"/>
      <c r="T90" s="17"/>
      <c r="U90" t="str">
        <f>IF(COUNTA(Table29[[#This Row],[Employee Name]:[13. Skin is intact without open wounds or rashes]])=0,"",COUNTIF(Table29[[#This Row],[1. Checks that sink areas are supplied with soap and paper towels]:[13. Skin is intact without open wounds or rashes]],"NO"))</f>
        <v/>
      </c>
    </row>
    <row r="91" spans="2:21">
      <c r="B91" s="17"/>
      <c r="C91" s="17"/>
      <c r="D91" s="17"/>
      <c r="E91" s="18"/>
      <c r="F91" s="44"/>
      <c r="G91" s="17"/>
      <c r="H91" s="17"/>
      <c r="I91" s="17"/>
      <c r="J91" s="17"/>
      <c r="K91" s="17"/>
      <c r="L91" s="17"/>
      <c r="M91" s="17"/>
      <c r="N91" s="17"/>
      <c r="O91" s="17"/>
      <c r="P91" s="17"/>
      <c r="Q91" s="17"/>
      <c r="R91" s="17"/>
      <c r="S91" s="17"/>
      <c r="T91" s="17"/>
      <c r="U91" t="str">
        <f>IF(COUNTA(Table29[[#This Row],[Employee Name]:[13. Skin is intact without open wounds or rashes]])=0,"",COUNTIF(Table29[[#This Row],[1. Checks that sink areas are supplied with soap and paper towels]:[13. Skin is intact without open wounds or rashes]],"NO"))</f>
        <v/>
      </c>
    </row>
    <row r="92" spans="2:21">
      <c r="B92" s="17"/>
      <c r="C92" s="17"/>
      <c r="D92" s="17"/>
      <c r="E92" s="18"/>
      <c r="F92" s="44"/>
      <c r="G92" s="17"/>
      <c r="H92" s="17"/>
      <c r="I92" s="17"/>
      <c r="J92" s="17"/>
      <c r="K92" s="17"/>
      <c r="L92" s="17"/>
      <c r="M92" s="17"/>
      <c r="N92" s="17"/>
      <c r="O92" s="17"/>
      <c r="P92" s="17"/>
      <c r="Q92" s="17"/>
      <c r="R92" s="17"/>
      <c r="S92" s="17"/>
      <c r="T92" s="17"/>
      <c r="U92" t="str">
        <f>IF(COUNTA(Table29[[#This Row],[Employee Name]:[13. Skin is intact without open wounds or rashes]])=0,"",COUNTIF(Table29[[#This Row],[1. Checks that sink areas are supplied with soap and paper towels]:[13. Skin is intact without open wounds or rashes]],"NO"))</f>
        <v/>
      </c>
    </row>
    <row r="93" spans="2:21">
      <c r="B93" s="17"/>
      <c r="C93" s="17"/>
      <c r="D93" s="17"/>
      <c r="E93" s="18"/>
      <c r="F93" s="44"/>
      <c r="G93" s="17"/>
      <c r="H93" s="17"/>
      <c r="I93" s="17"/>
      <c r="J93" s="17"/>
      <c r="K93" s="17"/>
      <c r="L93" s="17"/>
      <c r="M93" s="17"/>
      <c r="N93" s="17"/>
      <c r="O93" s="17"/>
      <c r="P93" s="17"/>
      <c r="Q93" s="17"/>
      <c r="R93" s="17"/>
      <c r="S93" s="17"/>
      <c r="T93" s="17"/>
      <c r="U93" t="str">
        <f>IF(COUNTA(Table29[[#This Row],[Employee Name]:[13. Skin is intact without open wounds or rashes]])=0,"",COUNTIF(Table29[[#This Row],[1. Checks that sink areas are supplied with soap and paper towels]:[13. Skin is intact without open wounds or rashes]],"NO"))</f>
        <v/>
      </c>
    </row>
    <row r="94" spans="2:21">
      <c r="B94" s="17"/>
      <c r="C94" s="17"/>
      <c r="D94" s="17"/>
      <c r="E94" s="18"/>
      <c r="F94" s="44"/>
      <c r="G94" s="17"/>
      <c r="H94" s="17"/>
      <c r="I94" s="17"/>
      <c r="J94" s="17"/>
      <c r="K94" s="17"/>
      <c r="L94" s="17"/>
      <c r="M94" s="17"/>
      <c r="N94" s="17"/>
      <c r="O94" s="17"/>
      <c r="P94" s="17"/>
      <c r="Q94" s="17"/>
      <c r="R94" s="17"/>
      <c r="S94" s="17"/>
      <c r="T94" s="17"/>
      <c r="U94" t="str">
        <f>IF(COUNTA(Table29[[#This Row],[Employee Name]:[13. Skin is intact without open wounds or rashes]])=0,"",COUNTIF(Table29[[#This Row],[1. Checks that sink areas are supplied with soap and paper towels]:[13. Skin is intact without open wounds or rashes]],"NO"))</f>
        <v/>
      </c>
    </row>
    <row r="95" spans="2:21">
      <c r="B95" s="17"/>
      <c r="C95" s="17"/>
      <c r="D95" s="17"/>
      <c r="E95" s="18"/>
      <c r="F95" s="44"/>
      <c r="G95" s="17"/>
      <c r="H95" s="17"/>
      <c r="I95" s="17"/>
      <c r="J95" s="17"/>
      <c r="K95" s="17"/>
      <c r="L95" s="17"/>
      <c r="M95" s="17"/>
      <c r="N95" s="17"/>
      <c r="O95" s="17"/>
      <c r="P95" s="17"/>
      <c r="Q95" s="17"/>
      <c r="R95" s="17"/>
      <c r="S95" s="17"/>
      <c r="T95" s="17"/>
      <c r="U95" t="str">
        <f>IF(COUNTA(Table29[[#This Row],[Employee Name]:[13. Skin is intact without open wounds or rashes]])=0,"",COUNTIF(Table29[[#This Row],[1. Checks that sink areas are supplied with soap and paper towels]:[13. Skin is intact without open wounds or rashes]],"NO"))</f>
        <v/>
      </c>
    </row>
    <row r="96" spans="2:21">
      <c r="B96" s="17"/>
      <c r="C96" s="17"/>
      <c r="D96" s="17"/>
      <c r="E96" s="18"/>
      <c r="F96" s="44"/>
      <c r="G96" s="17"/>
      <c r="H96" s="17"/>
      <c r="I96" s="17"/>
      <c r="J96" s="17"/>
      <c r="K96" s="17"/>
      <c r="L96" s="17"/>
      <c r="M96" s="17"/>
      <c r="N96" s="17"/>
      <c r="O96" s="17"/>
      <c r="P96" s="17"/>
      <c r="Q96" s="17"/>
      <c r="R96" s="17"/>
      <c r="S96" s="17"/>
      <c r="T96" s="17"/>
      <c r="U96" t="str">
        <f>IF(COUNTA(Table29[[#This Row],[Employee Name]:[13. Skin is intact without open wounds or rashes]])=0,"",COUNTIF(Table29[[#This Row],[1. Checks that sink areas are supplied with soap and paper towels]:[13. Skin is intact without open wounds or rashes]],"NO"))</f>
        <v/>
      </c>
    </row>
    <row r="97" spans="2:21">
      <c r="B97" s="17"/>
      <c r="C97" s="17"/>
      <c r="D97" s="17"/>
      <c r="E97" s="18"/>
      <c r="F97" s="44"/>
      <c r="G97" s="17"/>
      <c r="H97" s="17"/>
      <c r="I97" s="17"/>
      <c r="J97" s="17"/>
      <c r="K97" s="17"/>
      <c r="L97" s="17"/>
      <c r="M97" s="17"/>
      <c r="N97" s="17"/>
      <c r="O97" s="17"/>
      <c r="P97" s="17"/>
      <c r="Q97" s="17"/>
      <c r="R97" s="17"/>
      <c r="S97" s="17"/>
      <c r="T97" s="17"/>
      <c r="U97" t="str">
        <f>IF(COUNTA(Table29[[#This Row],[Employee Name]:[13. Skin is intact without open wounds or rashes]])=0,"",COUNTIF(Table29[[#This Row],[1. Checks that sink areas are supplied with soap and paper towels]:[13. Skin is intact without open wounds or rashes]],"NO"))</f>
        <v/>
      </c>
    </row>
    <row r="98" spans="2:21">
      <c r="B98" s="17"/>
      <c r="C98" s="17"/>
      <c r="D98" s="17"/>
      <c r="E98" s="18"/>
      <c r="F98" s="44"/>
      <c r="G98" s="17"/>
      <c r="H98" s="17"/>
      <c r="I98" s="17"/>
      <c r="J98" s="17"/>
      <c r="K98" s="17"/>
      <c r="L98" s="17"/>
      <c r="M98" s="17"/>
      <c r="N98" s="17"/>
      <c r="O98" s="17"/>
      <c r="P98" s="17"/>
      <c r="Q98" s="17"/>
      <c r="R98" s="17"/>
      <c r="S98" s="17"/>
      <c r="T98" s="17"/>
      <c r="U98" t="str">
        <f>IF(COUNTA(Table29[[#This Row],[Employee Name]:[13. Skin is intact without open wounds or rashes]])=0,"",COUNTIF(Table29[[#This Row],[1. Checks that sink areas are supplied with soap and paper towels]:[13. Skin is intact without open wounds or rashes]],"NO"))</f>
        <v/>
      </c>
    </row>
    <row r="99" spans="2:21">
      <c r="B99" s="17"/>
      <c r="C99" s="17"/>
      <c r="D99" s="17"/>
      <c r="E99" s="18"/>
      <c r="F99" s="44"/>
      <c r="G99" s="17"/>
      <c r="H99" s="17"/>
      <c r="I99" s="17"/>
      <c r="J99" s="17"/>
      <c r="K99" s="17"/>
      <c r="L99" s="17"/>
      <c r="M99" s="17"/>
      <c r="N99" s="17"/>
      <c r="O99" s="17"/>
      <c r="P99" s="17"/>
      <c r="Q99" s="17"/>
      <c r="R99" s="17"/>
      <c r="S99" s="17"/>
      <c r="T99" s="17"/>
      <c r="U99" t="str">
        <f>IF(COUNTA(Table29[[#This Row],[Employee Name]:[13. Skin is intact without open wounds or rashes]])=0,"",COUNTIF(Table29[[#This Row],[1. Checks that sink areas are supplied with soap and paper towels]:[13. Skin is intact without open wounds or rashes]],"NO"))</f>
        <v/>
      </c>
    </row>
    <row r="100" spans="2:21">
      <c r="B100" s="17"/>
      <c r="C100" s="17"/>
      <c r="D100" s="17"/>
      <c r="E100" s="18"/>
      <c r="F100" s="44"/>
      <c r="G100" s="17"/>
      <c r="H100" s="17"/>
      <c r="I100" s="17"/>
      <c r="J100" s="17"/>
      <c r="K100" s="17"/>
      <c r="L100" s="17"/>
      <c r="M100" s="17"/>
      <c r="N100" s="17"/>
      <c r="O100" s="17"/>
      <c r="P100" s="17"/>
      <c r="Q100" s="17"/>
      <c r="R100" s="17"/>
      <c r="S100" s="17"/>
      <c r="T100" s="17"/>
      <c r="U100" t="str">
        <f>IF(COUNTA(Table29[[#This Row],[Employee Name]:[13. Skin is intact without open wounds or rashes]])=0,"",COUNTIF(Table29[[#This Row],[1. Checks that sink areas are supplied with soap and paper towels]:[13. Skin is intact without open wounds or rashes]],"NO"))</f>
        <v/>
      </c>
    </row>
    <row r="101" spans="2:21">
      <c r="B101" s="17"/>
      <c r="C101" s="17"/>
      <c r="D101" s="17"/>
      <c r="E101" s="18"/>
      <c r="F101" s="44"/>
      <c r="G101" s="17"/>
      <c r="H101" s="17"/>
      <c r="I101" s="17"/>
      <c r="J101" s="17"/>
      <c r="K101" s="17"/>
      <c r="L101" s="17"/>
      <c r="M101" s="17"/>
      <c r="N101" s="17"/>
      <c r="O101" s="17"/>
      <c r="P101" s="17"/>
      <c r="Q101" s="17"/>
      <c r="R101" s="17"/>
      <c r="S101" s="17"/>
      <c r="T101" s="17"/>
      <c r="U101" t="str">
        <f>IF(COUNTA(Table29[[#This Row],[Employee Name]:[13. Skin is intact without open wounds or rashes]])=0,"",COUNTIF(Table29[[#This Row],[1. Checks that sink areas are supplied with soap and paper towels]:[13. Skin is intact without open wounds or rashes]],"NO"))</f>
        <v/>
      </c>
    </row>
    <row r="102" spans="2:21">
      <c r="B102" s="17"/>
      <c r="C102" s="17"/>
      <c r="D102" s="17"/>
      <c r="E102" s="18"/>
      <c r="F102" s="44"/>
      <c r="G102" s="17"/>
      <c r="H102" s="17"/>
      <c r="I102" s="17"/>
      <c r="J102" s="17"/>
      <c r="K102" s="17"/>
      <c r="L102" s="17"/>
      <c r="M102" s="17"/>
      <c r="N102" s="17"/>
      <c r="O102" s="17"/>
      <c r="P102" s="17"/>
      <c r="Q102" s="17"/>
      <c r="R102" s="17"/>
      <c r="S102" s="17"/>
      <c r="T102" s="17"/>
      <c r="U102" t="str">
        <f>IF(COUNTA(Table29[[#This Row],[Employee Name]:[13. Skin is intact without open wounds or rashes]])=0,"",COUNTIF(Table29[[#This Row],[1. Checks that sink areas are supplied with soap and paper towels]:[13. Skin is intact without open wounds or rashes]],"NO"))</f>
        <v/>
      </c>
    </row>
    <row r="103" spans="2:21">
      <c r="B103" s="17"/>
      <c r="C103" s="17"/>
      <c r="D103" s="17"/>
      <c r="E103" s="18"/>
      <c r="F103" s="44"/>
      <c r="G103" s="17"/>
      <c r="H103" s="17"/>
      <c r="I103" s="17"/>
      <c r="J103" s="17"/>
      <c r="K103" s="17"/>
      <c r="L103" s="17"/>
      <c r="M103" s="17"/>
      <c r="N103" s="17"/>
      <c r="O103" s="17"/>
      <c r="P103" s="17"/>
      <c r="Q103" s="17"/>
      <c r="R103" s="17"/>
      <c r="S103" s="17"/>
      <c r="T103" s="17"/>
      <c r="U103" t="str">
        <f>IF(COUNTA(Table29[[#This Row],[Employee Name]:[13. Skin is intact without open wounds or rashes]])=0,"",COUNTIF(Table29[[#This Row],[1. Checks that sink areas are supplied with soap and paper towels]:[13. Skin is intact without open wounds or rashes]],"NO"))</f>
        <v/>
      </c>
    </row>
    <row r="104" spans="2:21">
      <c r="B104" s="17"/>
      <c r="C104" s="17"/>
      <c r="D104" s="17"/>
      <c r="E104" s="18"/>
      <c r="F104" s="44"/>
      <c r="G104" s="17"/>
      <c r="H104" s="17"/>
      <c r="I104" s="17"/>
      <c r="J104" s="17"/>
      <c r="K104" s="17"/>
      <c r="L104" s="17"/>
      <c r="M104" s="17"/>
      <c r="N104" s="17"/>
      <c r="O104" s="17"/>
      <c r="P104" s="17"/>
      <c r="Q104" s="17"/>
      <c r="R104" s="17"/>
      <c r="S104" s="17"/>
      <c r="T104" s="17"/>
      <c r="U104" t="str">
        <f>IF(COUNTA(Table29[[#This Row],[Employee Name]:[13. Skin is intact without open wounds or rashes]])=0,"",COUNTIF(Table29[[#This Row],[1. Checks that sink areas are supplied with soap and paper towels]:[13. Skin is intact without open wounds or rashes]],"NO"))</f>
        <v/>
      </c>
    </row>
    <row r="105" spans="2:21">
      <c r="B105" s="17"/>
      <c r="C105" s="17"/>
      <c r="D105" s="17"/>
      <c r="E105" s="18"/>
      <c r="F105" s="44"/>
      <c r="G105" s="17"/>
      <c r="H105" s="17"/>
      <c r="I105" s="17"/>
      <c r="J105" s="17"/>
      <c r="K105" s="17"/>
      <c r="L105" s="17"/>
      <c r="M105" s="17"/>
      <c r="N105" s="17"/>
      <c r="O105" s="17"/>
      <c r="P105" s="17"/>
      <c r="Q105" s="17"/>
      <c r="R105" s="17"/>
      <c r="S105" s="17"/>
      <c r="T105" s="17"/>
      <c r="U105" t="str">
        <f>IF(COUNTA(Table29[[#This Row],[Employee Name]:[13. Skin is intact without open wounds or rashes]])=0,"",COUNTIF(Table29[[#This Row],[1. Checks that sink areas are supplied with soap and paper towels]:[13. Skin is intact without open wounds or rashes]],"NO"))</f>
        <v/>
      </c>
    </row>
    <row r="106" spans="2:21">
      <c r="B106" s="17"/>
      <c r="C106" s="17"/>
      <c r="D106" s="17"/>
      <c r="E106" s="18"/>
      <c r="F106" s="44"/>
      <c r="G106" s="17"/>
      <c r="H106" s="17"/>
      <c r="I106" s="17"/>
      <c r="J106" s="17"/>
      <c r="K106" s="17"/>
      <c r="L106" s="17"/>
      <c r="M106" s="17"/>
      <c r="N106" s="17"/>
      <c r="O106" s="17"/>
      <c r="P106" s="17"/>
      <c r="Q106" s="17"/>
      <c r="R106" s="17"/>
      <c r="S106" s="17"/>
      <c r="T106" s="17"/>
      <c r="U106" t="str">
        <f>IF(COUNTA(Table29[[#This Row],[Employee Name]:[13. Skin is intact without open wounds or rashes]])=0,"",COUNTIF(Table29[[#This Row],[1. Checks that sink areas are supplied with soap and paper towels]:[13. Skin is intact without open wounds or rashes]],"NO"))</f>
        <v/>
      </c>
    </row>
    <row r="107" spans="2:21">
      <c r="B107" s="17"/>
      <c r="C107" s="17"/>
      <c r="D107" s="17"/>
      <c r="E107" s="18"/>
      <c r="F107" s="44"/>
      <c r="G107" s="17"/>
      <c r="H107" s="17"/>
      <c r="I107" s="17"/>
      <c r="J107" s="17"/>
      <c r="K107" s="17"/>
      <c r="L107" s="17"/>
      <c r="M107" s="17"/>
      <c r="N107" s="17"/>
      <c r="O107" s="17"/>
      <c r="P107" s="17"/>
      <c r="Q107" s="17"/>
      <c r="R107" s="17"/>
      <c r="S107" s="17"/>
      <c r="T107" s="17"/>
      <c r="U107" t="str">
        <f>IF(COUNTA(Table29[[#This Row],[Employee Name]:[13. Skin is intact without open wounds or rashes]])=0,"",COUNTIF(Table29[[#This Row],[1. Checks that sink areas are supplied with soap and paper towels]:[13. Skin is intact without open wounds or rashes]],"NO"))</f>
        <v/>
      </c>
    </row>
    <row r="108" spans="2:21">
      <c r="B108" s="17"/>
      <c r="C108" s="17"/>
      <c r="D108" s="17"/>
      <c r="E108" s="18"/>
      <c r="F108" s="44"/>
      <c r="G108" s="17"/>
      <c r="H108" s="17"/>
      <c r="I108" s="17"/>
      <c r="J108" s="17"/>
      <c r="K108" s="17"/>
      <c r="L108" s="17"/>
      <c r="M108" s="17"/>
      <c r="N108" s="17"/>
      <c r="O108" s="17"/>
      <c r="P108" s="17"/>
      <c r="Q108" s="17"/>
      <c r="R108" s="17"/>
      <c r="S108" s="17"/>
      <c r="T108" s="17"/>
      <c r="U108" t="str">
        <f>IF(COUNTA(Table29[[#This Row],[Employee Name]:[13. Skin is intact without open wounds or rashes]])=0,"",COUNTIF(Table29[[#This Row],[1. Checks that sink areas are supplied with soap and paper towels]:[13. Skin is intact without open wounds or rashes]],"NO"))</f>
        <v/>
      </c>
    </row>
    <row r="109" spans="2:21">
      <c r="B109" s="17"/>
      <c r="C109" s="17"/>
      <c r="D109" s="17"/>
      <c r="E109" s="18"/>
      <c r="F109" s="44"/>
      <c r="G109" s="17"/>
      <c r="H109" s="17"/>
      <c r="I109" s="17"/>
      <c r="J109" s="17"/>
      <c r="K109" s="17"/>
      <c r="L109" s="17"/>
      <c r="M109" s="17"/>
      <c r="N109" s="17"/>
      <c r="O109" s="17"/>
      <c r="P109" s="17"/>
      <c r="Q109" s="17"/>
      <c r="R109" s="17"/>
      <c r="S109" s="17"/>
      <c r="T109" s="17"/>
      <c r="U109" t="str">
        <f>IF(COUNTA(Table29[[#This Row],[Employee Name]:[13. Skin is intact without open wounds or rashes]])=0,"",COUNTIF(Table29[[#This Row],[1. Checks that sink areas are supplied with soap and paper towels]:[13. Skin is intact without open wounds or rashes]],"NO"))</f>
        <v/>
      </c>
    </row>
    <row r="110" spans="2:21">
      <c r="B110" s="17"/>
      <c r="C110" s="17"/>
      <c r="D110" s="17"/>
      <c r="E110" s="18"/>
      <c r="F110" s="44"/>
      <c r="G110" s="17"/>
      <c r="H110" s="17"/>
      <c r="I110" s="17"/>
      <c r="J110" s="17"/>
      <c r="K110" s="17"/>
      <c r="L110" s="17"/>
      <c r="M110" s="17"/>
      <c r="N110" s="17"/>
      <c r="O110" s="17"/>
      <c r="P110" s="17"/>
      <c r="Q110" s="17"/>
      <c r="R110" s="17"/>
      <c r="S110" s="17"/>
      <c r="T110" s="17"/>
      <c r="U110" t="str">
        <f>IF(COUNTA(Table29[[#This Row],[Employee Name]:[13. Skin is intact without open wounds or rashes]])=0,"",COUNTIF(Table29[[#This Row],[1. Checks that sink areas are supplied with soap and paper towels]:[13. Skin is intact without open wounds or rashes]],"NO"))</f>
        <v/>
      </c>
    </row>
    <row r="111" spans="2:21">
      <c r="B111" s="17"/>
      <c r="C111" s="17"/>
      <c r="D111" s="17"/>
      <c r="E111" s="18"/>
      <c r="F111" s="44"/>
      <c r="G111" s="17"/>
      <c r="H111" s="17"/>
      <c r="I111" s="17"/>
      <c r="J111" s="17"/>
      <c r="K111" s="17"/>
      <c r="L111" s="17"/>
      <c r="M111" s="17"/>
      <c r="N111" s="17"/>
      <c r="O111" s="17"/>
      <c r="P111" s="17"/>
      <c r="Q111" s="17"/>
      <c r="R111" s="17"/>
      <c r="S111" s="17"/>
      <c r="T111" s="17"/>
      <c r="U111" t="str">
        <f>IF(COUNTA(Table29[[#This Row],[Employee Name]:[13. Skin is intact without open wounds or rashes]])=0,"",COUNTIF(Table29[[#This Row],[1. Checks that sink areas are supplied with soap and paper towels]:[13. Skin is intact without open wounds or rashes]],"NO"))</f>
        <v/>
      </c>
    </row>
    <row r="112" spans="2:21">
      <c r="B112" s="17"/>
      <c r="C112" s="17"/>
      <c r="D112" s="17"/>
      <c r="E112" s="18"/>
      <c r="F112" s="44"/>
      <c r="G112" s="17"/>
      <c r="H112" s="17"/>
      <c r="I112" s="17"/>
      <c r="J112" s="17"/>
      <c r="K112" s="17"/>
      <c r="L112" s="17"/>
      <c r="M112" s="17"/>
      <c r="N112" s="17"/>
      <c r="O112" s="17"/>
      <c r="P112" s="17"/>
      <c r="Q112" s="17"/>
      <c r="R112" s="17"/>
      <c r="S112" s="17"/>
      <c r="T112" s="17"/>
      <c r="U112" t="str">
        <f>IF(COUNTA(Table29[[#This Row],[Employee Name]:[13. Skin is intact without open wounds or rashes]])=0,"",COUNTIF(Table29[[#This Row],[1. Checks that sink areas are supplied with soap and paper towels]:[13. Skin is intact without open wounds or rashes]],"NO"))</f>
        <v/>
      </c>
    </row>
    <row r="113" spans="2:21">
      <c r="B113" s="17"/>
      <c r="C113" s="17"/>
      <c r="D113" s="17"/>
      <c r="E113" s="18"/>
      <c r="F113" s="44"/>
      <c r="G113" s="17"/>
      <c r="H113" s="17"/>
      <c r="I113" s="17"/>
      <c r="J113" s="17"/>
      <c r="K113" s="17"/>
      <c r="L113" s="17"/>
      <c r="M113" s="17"/>
      <c r="N113" s="17"/>
      <c r="O113" s="17"/>
      <c r="P113" s="17"/>
      <c r="Q113" s="17"/>
      <c r="R113" s="17"/>
      <c r="S113" s="17"/>
      <c r="T113" s="17"/>
      <c r="U113" t="str">
        <f>IF(COUNTA(Table29[[#This Row],[Employee Name]:[13. Skin is intact without open wounds or rashes]])=0,"",COUNTIF(Table29[[#This Row],[1. Checks that sink areas are supplied with soap and paper towels]:[13. Skin is intact without open wounds or rashes]],"NO"))</f>
        <v/>
      </c>
    </row>
    <row r="114" spans="2:21">
      <c r="B114" s="17"/>
      <c r="C114" s="17"/>
      <c r="D114" s="17"/>
      <c r="E114" s="18"/>
      <c r="F114" s="44"/>
      <c r="G114" s="17"/>
      <c r="H114" s="17"/>
      <c r="I114" s="17"/>
      <c r="J114" s="17"/>
      <c r="K114" s="17"/>
      <c r="L114" s="17"/>
      <c r="M114" s="17"/>
      <c r="N114" s="17"/>
      <c r="O114" s="17"/>
      <c r="P114" s="17"/>
      <c r="Q114" s="17"/>
      <c r="R114" s="17"/>
      <c r="S114" s="17"/>
      <c r="T114" s="17"/>
      <c r="U114" t="str">
        <f>IF(COUNTA(Table29[[#This Row],[Employee Name]:[13. Skin is intact without open wounds or rashes]])=0,"",COUNTIF(Table29[[#This Row],[1. Checks that sink areas are supplied with soap and paper towels]:[13. Skin is intact without open wounds or rashes]],"NO"))</f>
        <v/>
      </c>
    </row>
    <row r="115" spans="2:21">
      <c r="B115" s="17"/>
      <c r="C115" s="17"/>
      <c r="D115" s="17"/>
      <c r="E115" s="18"/>
      <c r="F115" s="44"/>
      <c r="G115" s="17"/>
      <c r="H115" s="17"/>
      <c r="I115" s="17"/>
      <c r="J115" s="17"/>
      <c r="K115" s="17"/>
      <c r="L115" s="17"/>
      <c r="M115" s="17"/>
      <c r="N115" s="17"/>
      <c r="O115" s="17"/>
      <c r="P115" s="17"/>
      <c r="Q115" s="17"/>
      <c r="R115" s="17"/>
      <c r="S115" s="17"/>
      <c r="T115" s="17"/>
      <c r="U115" t="str">
        <f>IF(COUNTA(Table29[[#This Row],[Employee Name]:[13. Skin is intact without open wounds or rashes]])=0,"",COUNTIF(Table29[[#This Row],[1. Checks that sink areas are supplied with soap and paper towels]:[13. Skin is intact without open wounds or rashes]],"NO"))</f>
        <v/>
      </c>
    </row>
    <row r="116" spans="2:21">
      <c r="B116" s="17"/>
      <c r="C116" s="17"/>
      <c r="D116" s="17"/>
      <c r="E116" s="18"/>
      <c r="F116" s="44"/>
      <c r="G116" s="17"/>
      <c r="H116" s="17"/>
      <c r="I116" s="17"/>
      <c r="J116" s="17"/>
      <c r="K116" s="17"/>
      <c r="L116" s="17"/>
      <c r="M116" s="17"/>
      <c r="N116" s="17"/>
      <c r="O116" s="17"/>
      <c r="P116" s="17"/>
      <c r="Q116" s="17"/>
      <c r="R116" s="17"/>
      <c r="S116" s="17"/>
      <c r="T116" s="17"/>
      <c r="U116" t="str">
        <f>IF(COUNTA(Table29[[#This Row],[Employee Name]:[13. Skin is intact without open wounds or rashes]])=0,"",COUNTIF(Table29[[#This Row],[1. Checks that sink areas are supplied with soap and paper towels]:[13. Skin is intact without open wounds or rashes]],"NO"))</f>
        <v/>
      </c>
    </row>
    <row r="117" spans="2:21">
      <c r="B117" s="17"/>
      <c r="C117" s="17"/>
      <c r="D117" s="17"/>
      <c r="E117" s="18"/>
      <c r="F117" s="44"/>
      <c r="G117" s="17"/>
      <c r="H117" s="17"/>
      <c r="I117" s="17"/>
      <c r="J117" s="17"/>
      <c r="K117" s="17"/>
      <c r="L117" s="17"/>
      <c r="M117" s="17"/>
      <c r="N117" s="17"/>
      <c r="O117" s="17"/>
      <c r="P117" s="17"/>
      <c r="Q117" s="17"/>
      <c r="R117" s="17"/>
      <c r="S117" s="17"/>
      <c r="T117" s="17"/>
      <c r="U117" t="str">
        <f>IF(COUNTA(Table29[[#This Row],[Employee Name]:[13. Skin is intact without open wounds or rashes]])=0,"",COUNTIF(Table29[[#This Row],[1. Checks that sink areas are supplied with soap and paper towels]:[13. Skin is intact without open wounds or rashes]],"NO"))</f>
        <v/>
      </c>
    </row>
    <row r="118" spans="2:21">
      <c r="B118" s="17"/>
      <c r="C118" s="17"/>
      <c r="D118" s="17"/>
      <c r="E118" s="18"/>
      <c r="F118" s="44"/>
      <c r="G118" s="17"/>
      <c r="H118" s="17"/>
      <c r="I118" s="17"/>
      <c r="J118" s="17"/>
      <c r="K118" s="17"/>
      <c r="L118" s="17"/>
      <c r="M118" s="17"/>
      <c r="N118" s="17"/>
      <c r="O118" s="17"/>
      <c r="P118" s="17"/>
      <c r="Q118" s="17"/>
      <c r="R118" s="17"/>
      <c r="S118" s="17"/>
      <c r="T118" s="17"/>
      <c r="U118" t="str">
        <f>IF(COUNTA(Table29[[#This Row],[Employee Name]:[13. Skin is intact without open wounds or rashes]])=0,"",COUNTIF(Table29[[#This Row],[1. Checks that sink areas are supplied with soap and paper towels]:[13. Skin is intact without open wounds or rashes]],"NO"))</f>
        <v/>
      </c>
    </row>
    <row r="119" spans="2:21">
      <c r="B119" s="17"/>
      <c r="C119" s="17"/>
      <c r="D119" s="17"/>
      <c r="E119" s="18"/>
      <c r="F119" s="44"/>
      <c r="G119" s="17"/>
      <c r="H119" s="17"/>
      <c r="I119" s="17"/>
      <c r="J119" s="17"/>
      <c r="K119" s="17"/>
      <c r="L119" s="17"/>
      <c r="M119" s="17"/>
      <c r="N119" s="17"/>
      <c r="O119" s="17"/>
      <c r="P119" s="17"/>
      <c r="Q119" s="17"/>
      <c r="R119" s="17"/>
      <c r="S119" s="17"/>
      <c r="T119" s="17"/>
      <c r="U119" t="str">
        <f>IF(COUNTA(Table29[[#This Row],[Employee Name]:[13. Skin is intact without open wounds or rashes]])=0,"",COUNTIF(Table29[[#This Row],[1. Checks that sink areas are supplied with soap and paper towels]:[13. Skin is intact without open wounds or rashes]],"NO"))</f>
        <v/>
      </c>
    </row>
    <row r="120" spans="2:21">
      <c r="B120" s="17"/>
      <c r="C120" s="17"/>
      <c r="D120" s="17"/>
      <c r="E120" s="18"/>
      <c r="F120" s="44"/>
      <c r="G120" s="17"/>
      <c r="H120" s="17"/>
      <c r="I120" s="17"/>
      <c r="J120" s="17"/>
      <c r="K120" s="17"/>
      <c r="L120" s="17"/>
      <c r="M120" s="17"/>
      <c r="N120" s="17"/>
      <c r="O120" s="17"/>
      <c r="P120" s="17"/>
      <c r="Q120" s="17"/>
      <c r="R120" s="17"/>
      <c r="S120" s="17"/>
      <c r="T120" s="17"/>
      <c r="U120" t="str">
        <f>IF(COUNTA(Table29[[#This Row],[Employee Name]:[13. Skin is intact without open wounds or rashes]])=0,"",COUNTIF(Table29[[#This Row],[1. Checks that sink areas are supplied with soap and paper towels]:[13. Skin is intact without open wounds or rashes]],"NO"))</f>
        <v/>
      </c>
    </row>
    <row r="121" spans="2:21">
      <c r="B121" s="17"/>
      <c r="C121" s="17"/>
      <c r="D121" s="17"/>
      <c r="E121" s="18"/>
      <c r="F121" s="44"/>
      <c r="G121" s="17"/>
      <c r="H121" s="17"/>
      <c r="I121" s="17"/>
      <c r="J121" s="17"/>
      <c r="K121" s="17"/>
      <c r="L121" s="17"/>
      <c r="M121" s="17"/>
      <c r="N121" s="17"/>
      <c r="O121" s="17"/>
      <c r="P121" s="17"/>
      <c r="Q121" s="17"/>
      <c r="R121" s="17"/>
      <c r="S121" s="17"/>
      <c r="T121" s="17"/>
      <c r="U121" t="str">
        <f>IF(COUNTA(Table29[[#This Row],[Employee Name]:[13. Skin is intact without open wounds or rashes]])=0,"",COUNTIF(Table29[[#This Row],[1. Checks that sink areas are supplied with soap and paper towels]:[13. Skin is intact without open wounds or rashes]],"NO"))</f>
        <v/>
      </c>
    </row>
    <row r="122" spans="2:21">
      <c r="B122" s="17"/>
      <c r="C122" s="17"/>
      <c r="D122" s="17"/>
      <c r="E122" s="18"/>
      <c r="F122" s="44"/>
      <c r="G122" s="17"/>
      <c r="H122" s="17"/>
      <c r="I122" s="17"/>
      <c r="J122" s="17"/>
      <c r="K122" s="17"/>
      <c r="L122" s="17"/>
      <c r="M122" s="17"/>
      <c r="N122" s="17"/>
      <c r="O122" s="17"/>
      <c r="P122" s="17"/>
      <c r="Q122" s="17"/>
      <c r="R122" s="17"/>
      <c r="S122" s="17"/>
      <c r="T122" s="17"/>
      <c r="U122" t="str">
        <f>IF(COUNTA(Table29[[#This Row],[Employee Name]:[13. Skin is intact without open wounds or rashes]])=0,"",COUNTIF(Table29[[#This Row],[1. Checks that sink areas are supplied with soap and paper towels]:[13. Skin is intact without open wounds or rashes]],"NO"))</f>
        <v/>
      </c>
    </row>
    <row r="123" spans="2:21">
      <c r="B123" s="17"/>
      <c r="C123" s="17"/>
      <c r="D123" s="17"/>
      <c r="E123" s="18"/>
      <c r="F123" s="44"/>
      <c r="G123" s="17"/>
      <c r="H123" s="17"/>
      <c r="I123" s="17"/>
      <c r="J123" s="17"/>
      <c r="K123" s="17"/>
      <c r="L123" s="17"/>
      <c r="M123" s="17"/>
      <c r="N123" s="17"/>
      <c r="O123" s="17"/>
      <c r="P123" s="17"/>
      <c r="Q123" s="17"/>
      <c r="R123" s="17"/>
      <c r="S123" s="17"/>
      <c r="T123" s="17"/>
      <c r="U123" t="str">
        <f>IF(COUNTA(Table29[[#This Row],[Employee Name]:[13. Skin is intact without open wounds or rashes]])=0,"",COUNTIF(Table29[[#This Row],[1. Checks that sink areas are supplied with soap and paper towels]:[13. Skin is intact without open wounds or rashes]],"NO"))</f>
        <v/>
      </c>
    </row>
    <row r="124" spans="2:21">
      <c r="B124" s="17"/>
      <c r="C124" s="17"/>
      <c r="D124" s="17"/>
      <c r="E124" s="18"/>
      <c r="F124" s="44"/>
      <c r="G124" s="17"/>
      <c r="H124" s="17"/>
      <c r="I124" s="17"/>
      <c r="J124" s="17"/>
      <c r="K124" s="17"/>
      <c r="L124" s="17"/>
      <c r="M124" s="17"/>
      <c r="N124" s="17"/>
      <c r="O124" s="17"/>
      <c r="P124" s="17"/>
      <c r="Q124" s="17"/>
      <c r="R124" s="17"/>
      <c r="S124" s="17"/>
      <c r="T124" s="17"/>
      <c r="U124" t="str">
        <f>IF(COUNTA(Table29[[#This Row],[Employee Name]:[13. Skin is intact without open wounds or rashes]])=0,"",COUNTIF(Table29[[#This Row],[1. Checks that sink areas are supplied with soap and paper towels]:[13. Skin is intact without open wounds or rashes]],"NO"))</f>
        <v/>
      </c>
    </row>
    <row r="125" spans="2:21">
      <c r="B125" s="17"/>
      <c r="C125" s="17"/>
      <c r="D125" s="17"/>
      <c r="E125" s="18"/>
      <c r="F125" s="44"/>
      <c r="G125" s="17"/>
      <c r="H125" s="17"/>
      <c r="I125" s="17"/>
      <c r="J125" s="17"/>
      <c r="K125" s="17"/>
      <c r="L125" s="17"/>
      <c r="M125" s="17"/>
      <c r="N125" s="17"/>
      <c r="O125" s="17"/>
      <c r="P125" s="17"/>
      <c r="Q125" s="17"/>
      <c r="R125" s="17"/>
      <c r="S125" s="17"/>
      <c r="T125" s="17"/>
      <c r="U125" t="str">
        <f>IF(COUNTA(Table29[[#This Row],[Employee Name]:[13. Skin is intact without open wounds or rashes]])=0,"",COUNTIF(Table29[[#This Row],[1. Checks that sink areas are supplied with soap and paper towels]:[13. Skin is intact without open wounds or rashes]],"NO"))</f>
        <v/>
      </c>
    </row>
    <row r="126" spans="2:21">
      <c r="B126" s="17"/>
      <c r="C126" s="17"/>
      <c r="D126" s="17"/>
      <c r="E126" s="18"/>
      <c r="F126" s="44"/>
      <c r="G126" s="17"/>
      <c r="H126" s="17"/>
      <c r="I126" s="17"/>
      <c r="J126" s="17"/>
      <c r="K126" s="17"/>
      <c r="L126" s="17"/>
      <c r="M126" s="17"/>
      <c r="N126" s="17"/>
      <c r="O126" s="17"/>
      <c r="P126" s="17"/>
      <c r="Q126" s="17"/>
      <c r="R126" s="17"/>
      <c r="S126" s="17"/>
      <c r="T126" s="17"/>
      <c r="U126" t="str">
        <f>IF(COUNTA(Table29[[#This Row],[Employee Name]:[13. Skin is intact without open wounds or rashes]])=0,"",COUNTIF(Table29[[#This Row],[1. Checks that sink areas are supplied with soap and paper towels]:[13. Skin is intact without open wounds or rashes]],"NO"))</f>
        <v/>
      </c>
    </row>
    <row r="127" spans="2:21">
      <c r="B127" s="17"/>
      <c r="C127" s="17"/>
      <c r="D127" s="17"/>
      <c r="E127" s="18"/>
      <c r="F127" s="44"/>
      <c r="G127" s="17"/>
      <c r="H127" s="17"/>
      <c r="I127" s="17"/>
      <c r="J127" s="17"/>
      <c r="K127" s="17"/>
      <c r="L127" s="17"/>
      <c r="M127" s="17"/>
      <c r="N127" s="17"/>
      <c r="O127" s="17"/>
      <c r="P127" s="17"/>
      <c r="Q127" s="17"/>
      <c r="R127" s="17"/>
      <c r="S127" s="17"/>
      <c r="T127" s="17"/>
      <c r="U127" t="str">
        <f>IF(COUNTA(Table29[[#This Row],[Employee Name]:[13. Skin is intact without open wounds or rashes]])=0,"",COUNTIF(Table29[[#This Row],[1. Checks that sink areas are supplied with soap and paper towels]:[13. Skin is intact without open wounds or rashes]],"NO"))</f>
        <v/>
      </c>
    </row>
    <row r="128" spans="2:21">
      <c r="B128" s="17"/>
      <c r="C128" s="17"/>
      <c r="D128" s="17"/>
      <c r="E128" s="18"/>
      <c r="F128" s="44"/>
      <c r="G128" s="17"/>
      <c r="H128" s="17"/>
      <c r="I128" s="17"/>
      <c r="J128" s="17"/>
      <c r="K128" s="17"/>
      <c r="L128" s="17"/>
      <c r="M128" s="17"/>
      <c r="N128" s="17"/>
      <c r="O128" s="17"/>
      <c r="P128" s="17"/>
      <c r="Q128" s="17"/>
      <c r="R128" s="17"/>
      <c r="S128" s="17"/>
      <c r="T128" s="17"/>
      <c r="U128" t="str">
        <f>IF(COUNTA(Table29[[#This Row],[Employee Name]:[13. Skin is intact without open wounds or rashes]])=0,"",COUNTIF(Table29[[#This Row],[1. Checks that sink areas are supplied with soap and paper towels]:[13. Skin is intact without open wounds or rashes]],"NO"))</f>
        <v/>
      </c>
    </row>
    <row r="129" spans="2:21">
      <c r="B129" s="17"/>
      <c r="C129" s="17"/>
      <c r="D129" s="17"/>
      <c r="E129" s="18"/>
      <c r="F129" s="44"/>
      <c r="G129" s="17"/>
      <c r="H129" s="17"/>
      <c r="I129" s="17"/>
      <c r="J129" s="17"/>
      <c r="K129" s="17"/>
      <c r="L129" s="17"/>
      <c r="M129" s="17"/>
      <c r="N129" s="17"/>
      <c r="O129" s="17"/>
      <c r="P129" s="17"/>
      <c r="Q129" s="17"/>
      <c r="R129" s="17"/>
      <c r="S129" s="17"/>
      <c r="T129" s="17"/>
      <c r="U129" t="str">
        <f>IF(COUNTA(Table29[[#This Row],[Employee Name]:[13. Skin is intact without open wounds or rashes]])=0,"",COUNTIF(Table29[[#This Row],[1. Checks that sink areas are supplied with soap and paper towels]:[13. Skin is intact without open wounds or rashes]],"NO"))</f>
        <v/>
      </c>
    </row>
    <row r="130" spans="2:21">
      <c r="B130" s="17"/>
      <c r="C130" s="17"/>
      <c r="D130" s="17"/>
      <c r="E130" s="18"/>
      <c r="F130" s="44"/>
      <c r="G130" s="17"/>
      <c r="H130" s="17"/>
      <c r="I130" s="17"/>
      <c r="J130" s="17"/>
      <c r="K130" s="17"/>
      <c r="L130" s="17"/>
      <c r="M130" s="17"/>
      <c r="N130" s="17"/>
      <c r="O130" s="17"/>
      <c r="P130" s="17"/>
      <c r="Q130" s="17"/>
      <c r="R130" s="17"/>
      <c r="S130" s="17"/>
      <c r="T130" s="17"/>
      <c r="U130" t="str">
        <f>IF(COUNTA(Table29[[#This Row],[Employee Name]:[13. Skin is intact without open wounds or rashes]])=0,"",COUNTIF(Table29[[#This Row],[1. Checks that sink areas are supplied with soap and paper towels]:[13. Skin is intact without open wounds or rashes]],"NO"))</f>
        <v/>
      </c>
    </row>
    <row r="131" spans="2:21">
      <c r="B131" s="17"/>
      <c r="C131" s="17"/>
      <c r="D131" s="17"/>
      <c r="E131" s="18"/>
      <c r="F131" s="44"/>
      <c r="G131" s="17"/>
      <c r="H131" s="17"/>
      <c r="I131" s="17"/>
      <c r="J131" s="17"/>
      <c r="K131" s="17"/>
      <c r="L131" s="17"/>
      <c r="M131" s="17"/>
      <c r="N131" s="17"/>
      <c r="O131" s="17"/>
      <c r="P131" s="17"/>
      <c r="Q131" s="17"/>
      <c r="R131" s="17"/>
      <c r="S131" s="17"/>
      <c r="T131" s="17"/>
      <c r="U131" t="str">
        <f>IF(COUNTA(Table29[[#This Row],[Employee Name]:[13. Skin is intact without open wounds or rashes]])=0,"",COUNTIF(Table29[[#This Row],[1. Checks that sink areas are supplied with soap and paper towels]:[13. Skin is intact without open wounds or rashes]],"NO"))</f>
        <v/>
      </c>
    </row>
    <row r="132" spans="2:21">
      <c r="B132" s="17"/>
      <c r="C132" s="17"/>
      <c r="D132" s="17"/>
      <c r="E132" s="18"/>
      <c r="F132" s="44"/>
      <c r="G132" s="17"/>
      <c r="H132" s="17"/>
      <c r="I132" s="17"/>
      <c r="J132" s="17"/>
      <c r="K132" s="17"/>
      <c r="L132" s="17"/>
      <c r="M132" s="17"/>
      <c r="N132" s="17"/>
      <c r="O132" s="17"/>
      <c r="P132" s="17"/>
      <c r="Q132" s="17"/>
      <c r="R132" s="17"/>
      <c r="S132" s="17"/>
      <c r="T132" s="17"/>
      <c r="U132" t="str">
        <f>IF(COUNTA(Table29[[#This Row],[Employee Name]:[13. Skin is intact without open wounds or rashes]])=0,"",COUNTIF(Table29[[#This Row],[1. Checks that sink areas are supplied with soap and paper towels]:[13. Skin is intact without open wounds or rashes]],"NO"))</f>
        <v/>
      </c>
    </row>
    <row r="133" spans="2:21">
      <c r="B133" s="17"/>
      <c r="C133" s="17"/>
      <c r="D133" s="17"/>
      <c r="E133" s="18"/>
      <c r="F133" s="44"/>
      <c r="G133" s="17"/>
      <c r="H133" s="17"/>
      <c r="I133" s="17"/>
      <c r="J133" s="17"/>
      <c r="K133" s="17"/>
      <c r="L133" s="17"/>
      <c r="M133" s="17"/>
      <c r="N133" s="17"/>
      <c r="O133" s="17"/>
      <c r="P133" s="17"/>
      <c r="Q133" s="17"/>
      <c r="R133" s="17"/>
      <c r="S133" s="17"/>
      <c r="T133" s="17"/>
      <c r="U133" t="str">
        <f>IF(COUNTA(Table29[[#This Row],[Employee Name]:[13. Skin is intact without open wounds or rashes]])=0,"",COUNTIF(Table29[[#This Row],[1. Checks that sink areas are supplied with soap and paper towels]:[13. Skin is intact without open wounds or rashes]],"NO"))</f>
        <v/>
      </c>
    </row>
    <row r="134" spans="2:21">
      <c r="B134" s="17"/>
      <c r="C134" s="17"/>
      <c r="D134" s="17"/>
      <c r="E134" s="18"/>
      <c r="F134" s="44"/>
      <c r="G134" s="17"/>
      <c r="H134" s="17"/>
      <c r="I134" s="17"/>
      <c r="J134" s="17"/>
      <c r="K134" s="17"/>
      <c r="L134" s="17"/>
      <c r="M134" s="17"/>
      <c r="N134" s="17"/>
      <c r="O134" s="17"/>
      <c r="P134" s="17"/>
      <c r="Q134" s="17"/>
      <c r="R134" s="17"/>
      <c r="S134" s="17"/>
      <c r="T134" s="17"/>
      <c r="U134" t="str">
        <f>IF(COUNTA(Table29[[#This Row],[Employee Name]:[13. Skin is intact without open wounds or rashes]])=0,"",COUNTIF(Table29[[#This Row],[1. Checks that sink areas are supplied with soap and paper towels]:[13. Skin is intact without open wounds or rashes]],"NO"))</f>
        <v/>
      </c>
    </row>
    <row r="135" spans="2:21">
      <c r="B135" s="17"/>
      <c r="C135" s="17"/>
      <c r="D135" s="17"/>
      <c r="E135" s="18"/>
      <c r="F135" s="44"/>
      <c r="G135" s="17"/>
      <c r="H135" s="17"/>
      <c r="I135" s="17"/>
      <c r="J135" s="17"/>
      <c r="K135" s="17"/>
      <c r="L135" s="17"/>
      <c r="M135" s="17"/>
      <c r="N135" s="17"/>
      <c r="O135" s="17"/>
      <c r="P135" s="17"/>
      <c r="Q135" s="17"/>
      <c r="R135" s="17"/>
      <c r="S135" s="17"/>
      <c r="T135" s="17"/>
      <c r="U135" t="str">
        <f>IF(COUNTA(Table29[[#This Row],[Employee Name]:[13. Skin is intact without open wounds or rashes]])=0,"",COUNTIF(Table29[[#This Row],[1. Checks that sink areas are supplied with soap and paper towels]:[13. Skin is intact without open wounds or rashes]],"NO"))</f>
        <v/>
      </c>
    </row>
    <row r="136" spans="2:21">
      <c r="B136" s="17"/>
      <c r="C136" s="17"/>
      <c r="D136" s="17"/>
      <c r="E136" s="18"/>
      <c r="F136" s="44"/>
      <c r="G136" s="17"/>
      <c r="H136" s="17"/>
      <c r="I136" s="17"/>
      <c r="J136" s="17"/>
      <c r="K136" s="17"/>
      <c r="L136" s="17"/>
      <c r="M136" s="17"/>
      <c r="N136" s="17"/>
      <c r="O136" s="17"/>
      <c r="P136" s="17"/>
      <c r="Q136" s="17"/>
      <c r="R136" s="17"/>
      <c r="S136" s="17"/>
      <c r="T136" s="17"/>
      <c r="U136" t="str">
        <f>IF(COUNTA(Table29[[#This Row],[Employee Name]:[13. Skin is intact without open wounds or rashes]])=0,"",COUNTIF(Table29[[#This Row],[1. Checks that sink areas are supplied with soap and paper towels]:[13. Skin is intact without open wounds or rashes]],"NO"))</f>
        <v/>
      </c>
    </row>
    <row r="137" spans="2:21">
      <c r="B137" s="17"/>
      <c r="C137" s="17"/>
      <c r="D137" s="17"/>
      <c r="E137" s="18"/>
      <c r="F137" s="44"/>
      <c r="G137" s="17"/>
      <c r="H137" s="17"/>
      <c r="I137" s="17"/>
      <c r="J137" s="17"/>
      <c r="K137" s="17"/>
      <c r="L137" s="17"/>
      <c r="M137" s="17"/>
      <c r="N137" s="17"/>
      <c r="O137" s="17"/>
      <c r="P137" s="17"/>
      <c r="Q137" s="17"/>
      <c r="R137" s="17"/>
      <c r="S137" s="17"/>
      <c r="T137" s="17"/>
      <c r="U137" t="str">
        <f>IF(COUNTA(Table29[[#This Row],[Employee Name]:[13. Skin is intact without open wounds or rashes]])=0,"",COUNTIF(Table29[[#This Row],[1. Checks that sink areas are supplied with soap and paper towels]:[13. Skin is intact without open wounds or rashes]],"NO"))</f>
        <v/>
      </c>
    </row>
    <row r="138" spans="2:21">
      <c r="B138" s="17"/>
      <c r="C138" s="17"/>
      <c r="D138" s="17"/>
      <c r="E138" s="18"/>
      <c r="F138" s="44"/>
      <c r="G138" s="17"/>
      <c r="H138" s="17"/>
      <c r="I138" s="17"/>
      <c r="J138" s="17"/>
      <c r="K138" s="17"/>
      <c r="L138" s="17"/>
      <c r="M138" s="17"/>
      <c r="N138" s="17"/>
      <c r="O138" s="17"/>
      <c r="P138" s="17"/>
      <c r="Q138" s="17"/>
      <c r="R138" s="17"/>
      <c r="S138" s="17"/>
      <c r="T138" s="17"/>
      <c r="U138" t="str">
        <f>IF(COUNTA(Table29[[#This Row],[Employee Name]:[13. Skin is intact without open wounds or rashes]])=0,"",COUNTIF(Table29[[#This Row],[1. Checks that sink areas are supplied with soap and paper towels]:[13. Skin is intact without open wounds or rashes]],"NO"))</f>
        <v/>
      </c>
    </row>
    <row r="139" spans="2:21">
      <c r="B139" s="17"/>
      <c r="C139" s="17"/>
      <c r="D139" s="17"/>
      <c r="E139" s="18"/>
      <c r="F139" s="44"/>
      <c r="G139" s="17"/>
      <c r="H139" s="17"/>
      <c r="I139" s="17"/>
      <c r="J139" s="17"/>
      <c r="K139" s="17"/>
      <c r="L139" s="17"/>
      <c r="M139" s="17"/>
      <c r="N139" s="17"/>
      <c r="O139" s="17"/>
      <c r="P139" s="17"/>
      <c r="Q139" s="17"/>
      <c r="R139" s="17"/>
      <c r="S139" s="17"/>
      <c r="T139" s="17"/>
      <c r="U139" t="str">
        <f>IF(COUNTA(Table29[[#This Row],[Employee Name]:[13. Skin is intact without open wounds or rashes]])=0,"",COUNTIF(Table29[[#This Row],[1. Checks that sink areas are supplied with soap and paper towels]:[13. Skin is intact without open wounds or rashes]],"NO"))</f>
        <v/>
      </c>
    </row>
    <row r="140" spans="2:21">
      <c r="B140" s="17"/>
      <c r="C140" s="17"/>
      <c r="D140" s="17"/>
      <c r="E140" s="18"/>
      <c r="F140" s="44"/>
      <c r="G140" s="17"/>
      <c r="H140" s="17"/>
      <c r="I140" s="17"/>
      <c r="J140" s="17"/>
      <c r="K140" s="17"/>
      <c r="L140" s="17"/>
      <c r="M140" s="17"/>
      <c r="N140" s="17"/>
      <c r="O140" s="17"/>
      <c r="P140" s="17"/>
      <c r="Q140" s="17"/>
      <c r="R140" s="17"/>
      <c r="S140" s="17"/>
      <c r="T140" s="17"/>
      <c r="U140" t="str">
        <f>IF(COUNTA(Table29[[#This Row],[Employee Name]:[13. Skin is intact without open wounds or rashes]])=0,"",COUNTIF(Table29[[#This Row],[1. Checks that sink areas are supplied with soap and paper towels]:[13. Skin is intact without open wounds or rashes]],"NO"))</f>
        <v/>
      </c>
    </row>
    <row r="141" spans="2:21">
      <c r="B141" s="17"/>
      <c r="C141" s="17"/>
      <c r="D141" s="17"/>
      <c r="E141" s="18"/>
      <c r="F141" s="44"/>
      <c r="G141" s="17"/>
      <c r="H141" s="17"/>
      <c r="I141" s="17"/>
      <c r="J141" s="17"/>
      <c r="K141" s="17"/>
      <c r="L141" s="17"/>
      <c r="M141" s="17"/>
      <c r="N141" s="17"/>
      <c r="O141" s="17"/>
      <c r="P141" s="17"/>
      <c r="Q141" s="17"/>
      <c r="R141" s="17"/>
      <c r="S141" s="17"/>
      <c r="T141" s="17"/>
      <c r="U141" t="str">
        <f>IF(COUNTA(Table29[[#This Row],[Employee Name]:[13. Skin is intact without open wounds or rashes]])=0,"",COUNTIF(Table29[[#This Row],[1. Checks that sink areas are supplied with soap and paper towels]:[13. Skin is intact without open wounds or rashes]],"NO"))</f>
        <v/>
      </c>
    </row>
    <row r="142" spans="2:21">
      <c r="B142" s="17"/>
      <c r="C142" s="17"/>
      <c r="D142" s="17"/>
      <c r="E142" s="18"/>
      <c r="F142" s="44"/>
      <c r="G142" s="17"/>
      <c r="H142" s="17"/>
      <c r="I142" s="17"/>
      <c r="J142" s="17"/>
      <c r="K142" s="17"/>
      <c r="L142" s="17"/>
      <c r="M142" s="17"/>
      <c r="N142" s="17"/>
      <c r="O142" s="17"/>
      <c r="P142" s="17"/>
      <c r="Q142" s="17"/>
      <c r="R142" s="17"/>
      <c r="S142" s="17"/>
      <c r="T142" s="17"/>
      <c r="U142" t="str">
        <f>IF(COUNTA(Table29[[#This Row],[Employee Name]:[13. Skin is intact without open wounds or rashes]])=0,"",COUNTIF(Table29[[#This Row],[1. Checks that sink areas are supplied with soap and paper towels]:[13. Skin is intact without open wounds or rashes]],"NO"))</f>
        <v/>
      </c>
    </row>
    <row r="143" spans="2:21">
      <c r="B143" s="17"/>
      <c r="C143" s="17"/>
      <c r="D143" s="17"/>
      <c r="E143" s="18"/>
      <c r="F143" s="44"/>
      <c r="G143" s="17"/>
      <c r="H143" s="17"/>
      <c r="I143" s="17"/>
      <c r="J143" s="17"/>
      <c r="K143" s="17"/>
      <c r="L143" s="17"/>
      <c r="M143" s="17"/>
      <c r="N143" s="17"/>
      <c r="O143" s="17"/>
      <c r="P143" s="17"/>
      <c r="Q143" s="17"/>
      <c r="R143" s="17"/>
      <c r="S143" s="17"/>
      <c r="T143" s="17"/>
      <c r="U143" t="str">
        <f>IF(COUNTA(Table29[[#This Row],[Employee Name]:[13. Skin is intact without open wounds or rashes]])=0,"",COUNTIF(Table29[[#This Row],[1. Checks that sink areas are supplied with soap and paper towels]:[13. Skin is intact without open wounds or rashes]],"NO"))</f>
        <v/>
      </c>
    </row>
    <row r="144" spans="2:21">
      <c r="B144" s="17"/>
      <c r="C144" s="17"/>
      <c r="D144" s="17"/>
      <c r="E144" s="18"/>
      <c r="F144" s="44"/>
      <c r="G144" s="17"/>
      <c r="H144" s="17"/>
      <c r="I144" s="17"/>
      <c r="J144" s="17"/>
      <c r="K144" s="17"/>
      <c r="L144" s="17"/>
      <c r="M144" s="17"/>
      <c r="N144" s="17"/>
      <c r="O144" s="17"/>
      <c r="P144" s="17"/>
      <c r="Q144" s="17"/>
      <c r="R144" s="17"/>
      <c r="S144" s="17"/>
      <c r="T144" s="17"/>
      <c r="U144" t="str">
        <f>IF(COUNTA(Table29[[#This Row],[Employee Name]:[13. Skin is intact without open wounds or rashes]])=0,"",COUNTIF(Table29[[#This Row],[1. Checks that sink areas are supplied with soap and paper towels]:[13. Skin is intact without open wounds or rashes]],"NO"))</f>
        <v/>
      </c>
    </row>
    <row r="145" spans="2:21">
      <c r="B145" s="17"/>
      <c r="C145" s="17"/>
      <c r="D145" s="17"/>
      <c r="E145" s="18"/>
      <c r="F145" s="44"/>
      <c r="G145" s="17"/>
      <c r="H145" s="17"/>
      <c r="I145" s="17"/>
      <c r="J145" s="17"/>
      <c r="K145" s="17"/>
      <c r="L145" s="17"/>
      <c r="M145" s="17"/>
      <c r="N145" s="17"/>
      <c r="O145" s="17"/>
      <c r="P145" s="17"/>
      <c r="Q145" s="17"/>
      <c r="R145" s="17"/>
      <c r="S145" s="17"/>
      <c r="T145" s="17"/>
      <c r="U145" t="str">
        <f>IF(COUNTA(Table29[[#This Row],[Employee Name]:[13. Skin is intact without open wounds or rashes]])=0,"",COUNTIF(Table29[[#This Row],[1. Checks that sink areas are supplied with soap and paper towels]:[13. Skin is intact without open wounds or rashes]],"NO"))</f>
        <v/>
      </c>
    </row>
    <row r="146" spans="2:21">
      <c r="B146" s="17"/>
      <c r="C146" s="17"/>
      <c r="D146" s="17"/>
      <c r="E146" s="18"/>
      <c r="F146" s="44"/>
      <c r="G146" s="17"/>
      <c r="H146" s="17"/>
      <c r="I146" s="17"/>
      <c r="J146" s="17"/>
      <c r="K146" s="17"/>
      <c r="L146" s="17"/>
      <c r="M146" s="17"/>
      <c r="N146" s="17"/>
      <c r="O146" s="17"/>
      <c r="P146" s="17"/>
      <c r="Q146" s="17"/>
      <c r="R146" s="17"/>
      <c r="S146" s="17"/>
      <c r="T146" s="17"/>
      <c r="U146" t="str">
        <f>IF(COUNTA(Table29[[#This Row],[Employee Name]:[13. Skin is intact without open wounds or rashes]])=0,"",COUNTIF(Table29[[#This Row],[1. Checks that sink areas are supplied with soap and paper towels]:[13. Skin is intact without open wounds or rashes]],"NO"))</f>
        <v/>
      </c>
    </row>
    <row r="147" spans="2:21">
      <c r="B147" s="17"/>
      <c r="C147" s="17"/>
      <c r="D147" s="17"/>
      <c r="E147" s="18"/>
      <c r="F147" s="44"/>
      <c r="G147" s="17"/>
      <c r="H147" s="17"/>
      <c r="I147" s="17"/>
      <c r="J147" s="17"/>
      <c r="K147" s="17"/>
      <c r="L147" s="17"/>
      <c r="M147" s="17"/>
      <c r="N147" s="17"/>
      <c r="O147" s="17"/>
      <c r="P147" s="17"/>
      <c r="Q147" s="17"/>
      <c r="R147" s="17"/>
      <c r="S147" s="17"/>
      <c r="T147" s="17"/>
      <c r="U147" t="str">
        <f>IF(COUNTA(Table29[[#This Row],[Employee Name]:[13. Skin is intact without open wounds or rashes]])=0,"",COUNTIF(Table29[[#This Row],[1. Checks that sink areas are supplied with soap and paper towels]:[13. Skin is intact without open wounds or rashes]],"NO"))</f>
        <v/>
      </c>
    </row>
    <row r="148" spans="2:21">
      <c r="B148" s="17"/>
      <c r="C148" s="17"/>
      <c r="D148" s="17"/>
      <c r="E148" s="18"/>
      <c r="F148" s="44"/>
      <c r="G148" s="17"/>
      <c r="H148" s="17"/>
      <c r="I148" s="17"/>
      <c r="J148" s="17"/>
      <c r="K148" s="17"/>
      <c r="L148" s="17"/>
      <c r="M148" s="17"/>
      <c r="N148" s="17"/>
      <c r="O148" s="17"/>
      <c r="P148" s="17"/>
      <c r="Q148" s="17"/>
      <c r="R148" s="17"/>
      <c r="S148" s="17"/>
      <c r="T148" s="17"/>
      <c r="U148" t="str">
        <f>IF(COUNTA(Table29[[#This Row],[Employee Name]:[13. Skin is intact without open wounds or rashes]])=0,"",COUNTIF(Table29[[#This Row],[1. Checks that sink areas are supplied with soap and paper towels]:[13. Skin is intact without open wounds or rashes]],"NO"))</f>
        <v/>
      </c>
    </row>
    <row r="149" spans="2:21">
      <c r="B149" s="17"/>
      <c r="C149" s="17"/>
      <c r="D149" s="17"/>
      <c r="E149" s="18"/>
      <c r="F149" s="44"/>
      <c r="G149" s="17"/>
      <c r="H149" s="17"/>
      <c r="I149" s="17"/>
      <c r="J149" s="17"/>
      <c r="K149" s="17"/>
      <c r="L149" s="17"/>
      <c r="M149" s="17"/>
      <c r="N149" s="17"/>
      <c r="O149" s="17"/>
      <c r="P149" s="17"/>
      <c r="Q149" s="17"/>
      <c r="R149" s="17"/>
      <c r="S149" s="17"/>
      <c r="T149" s="17"/>
      <c r="U149" t="str">
        <f>IF(COUNTA(Table29[[#This Row],[Employee Name]:[13. Skin is intact without open wounds or rashes]])=0,"",COUNTIF(Table29[[#This Row],[1. Checks that sink areas are supplied with soap and paper towels]:[13. Skin is intact without open wounds or rashes]],"NO"))</f>
        <v/>
      </c>
    </row>
    <row r="150" spans="2:21">
      <c r="B150" s="17"/>
      <c r="C150" s="17"/>
      <c r="D150" s="17"/>
      <c r="E150" s="18"/>
      <c r="F150" s="44"/>
      <c r="G150" s="17"/>
      <c r="H150" s="17"/>
      <c r="I150" s="17"/>
      <c r="J150" s="17"/>
      <c r="K150" s="17"/>
      <c r="L150" s="17"/>
      <c r="M150" s="17"/>
      <c r="N150" s="17"/>
      <c r="O150" s="17"/>
      <c r="P150" s="17"/>
      <c r="Q150" s="17"/>
      <c r="R150" s="17"/>
      <c r="S150" s="17"/>
      <c r="T150" s="17"/>
      <c r="U150" t="str">
        <f>IF(COUNTA(Table29[[#This Row],[Employee Name]:[13. Skin is intact without open wounds or rashes]])=0,"",COUNTIF(Table29[[#This Row],[1. Checks that sink areas are supplied with soap and paper towels]:[13. Skin is intact without open wounds or rashes]],"NO"))</f>
        <v/>
      </c>
    </row>
    <row r="151" spans="2:21">
      <c r="B151" s="17"/>
      <c r="C151" s="17"/>
      <c r="D151" s="17"/>
      <c r="E151" s="18"/>
      <c r="F151" s="44"/>
      <c r="G151" s="17"/>
      <c r="H151" s="17"/>
      <c r="I151" s="17"/>
      <c r="J151" s="17"/>
      <c r="K151" s="17"/>
      <c r="L151" s="17"/>
      <c r="M151" s="17"/>
      <c r="N151" s="17"/>
      <c r="O151" s="17"/>
      <c r="P151" s="17"/>
      <c r="Q151" s="17"/>
      <c r="R151" s="17"/>
      <c r="S151" s="17"/>
      <c r="T151" s="17"/>
      <c r="U151" t="str">
        <f>IF(COUNTA(Table29[[#This Row],[Employee Name]:[13. Skin is intact without open wounds or rashes]])=0,"",COUNTIF(Table29[[#This Row],[1. Checks that sink areas are supplied with soap and paper towels]:[13. Skin is intact without open wounds or rashes]],"NO"))</f>
        <v/>
      </c>
    </row>
    <row r="152" spans="2:21">
      <c r="B152" s="17"/>
      <c r="C152" s="17"/>
      <c r="D152" s="17"/>
      <c r="E152" s="18"/>
      <c r="F152" s="44"/>
      <c r="G152" s="17"/>
      <c r="H152" s="17"/>
      <c r="I152" s="17"/>
      <c r="J152" s="17"/>
      <c r="K152" s="17"/>
      <c r="L152" s="17"/>
      <c r="M152" s="17"/>
      <c r="N152" s="17"/>
      <c r="O152" s="17"/>
      <c r="P152" s="17"/>
      <c r="Q152" s="17"/>
      <c r="R152" s="17"/>
      <c r="S152" s="17"/>
      <c r="T152" s="17"/>
      <c r="U152" t="str">
        <f>IF(COUNTA(Table29[[#This Row],[Employee Name]:[13. Skin is intact without open wounds or rashes]])=0,"",COUNTIF(Table29[[#This Row],[1. Checks that sink areas are supplied with soap and paper towels]:[13. Skin is intact without open wounds or rashes]],"NO"))</f>
        <v/>
      </c>
    </row>
    <row r="153" spans="2:21">
      <c r="B153" s="17"/>
      <c r="C153" s="17"/>
      <c r="D153" s="17"/>
      <c r="E153" s="18"/>
      <c r="F153" s="44"/>
      <c r="G153" s="17"/>
      <c r="H153" s="17"/>
      <c r="I153" s="17"/>
      <c r="J153" s="17"/>
      <c r="K153" s="17"/>
      <c r="L153" s="17"/>
      <c r="M153" s="17"/>
      <c r="N153" s="17"/>
      <c r="O153" s="17"/>
      <c r="P153" s="17"/>
      <c r="Q153" s="17"/>
      <c r="R153" s="17"/>
      <c r="S153" s="17"/>
      <c r="T153" s="17"/>
      <c r="U153" t="str">
        <f>IF(COUNTA(Table29[[#This Row],[Employee Name]:[13. Skin is intact without open wounds or rashes]])=0,"",COUNTIF(Table29[[#This Row],[1. Checks that sink areas are supplied with soap and paper towels]:[13. Skin is intact without open wounds or rashes]],"NO"))</f>
        <v/>
      </c>
    </row>
    <row r="154" spans="2:21">
      <c r="B154" s="17"/>
      <c r="C154" s="17"/>
      <c r="D154" s="17"/>
      <c r="E154" s="18"/>
      <c r="F154" s="44"/>
      <c r="G154" s="17"/>
      <c r="H154" s="17"/>
      <c r="I154" s="17"/>
      <c r="J154" s="17"/>
      <c r="K154" s="17"/>
      <c r="L154" s="17"/>
      <c r="M154" s="17"/>
      <c r="N154" s="17"/>
      <c r="O154" s="17"/>
      <c r="P154" s="17"/>
      <c r="Q154" s="17"/>
      <c r="R154" s="17"/>
      <c r="S154" s="17"/>
      <c r="T154" s="17"/>
      <c r="U154" t="str">
        <f>IF(COUNTA(Table29[[#This Row],[Employee Name]:[13. Skin is intact without open wounds or rashes]])=0,"",COUNTIF(Table29[[#This Row],[1. Checks that sink areas are supplied with soap and paper towels]:[13. Skin is intact without open wounds or rashes]],"NO"))</f>
        <v/>
      </c>
    </row>
    <row r="155" spans="2:21">
      <c r="B155" s="17"/>
      <c r="C155" s="17"/>
      <c r="D155" s="17"/>
      <c r="E155" s="18"/>
      <c r="F155" s="44"/>
      <c r="G155" s="17"/>
      <c r="H155" s="17"/>
      <c r="I155" s="17"/>
      <c r="J155" s="17"/>
      <c r="K155" s="17"/>
      <c r="L155" s="17"/>
      <c r="M155" s="17"/>
      <c r="N155" s="17"/>
      <c r="O155" s="17"/>
      <c r="P155" s="17"/>
      <c r="Q155" s="17"/>
      <c r="R155" s="17"/>
      <c r="S155" s="17"/>
      <c r="T155" s="17"/>
      <c r="U155" t="str">
        <f>IF(COUNTA(Table29[[#This Row],[Employee Name]:[13. Skin is intact without open wounds or rashes]])=0,"",COUNTIF(Table29[[#This Row],[1. Checks that sink areas are supplied with soap and paper towels]:[13. Skin is intact without open wounds or rashes]],"NO"))</f>
        <v/>
      </c>
    </row>
    <row r="156" spans="2:21">
      <c r="B156" s="17"/>
      <c r="C156" s="17"/>
      <c r="D156" s="17"/>
      <c r="E156" s="18"/>
      <c r="F156" s="44"/>
      <c r="G156" s="17"/>
      <c r="H156" s="17"/>
      <c r="I156" s="17"/>
      <c r="J156" s="17"/>
      <c r="K156" s="17"/>
      <c r="L156" s="17"/>
      <c r="M156" s="17"/>
      <c r="N156" s="17"/>
      <c r="O156" s="17"/>
      <c r="P156" s="17"/>
      <c r="Q156" s="17"/>
      <c r="R156" s="17"/>
      <c r="S156" s="17"/>
      <c r="T156" s="17"/>
      <c r="U156" t="str">
        <f>IF(COUNTA(Table29[[#This Row],[Employee Name]:[13. Skin is intact without open wounds or rashes]])=0,"",COUNTIF(Table29[[#This Row],[1. Checks that sink areas are supplied with soap and paper towels]:[13. Skin is intact without open wounds or rashes]],"NO"))</f>
        <v/>
      </c>
    </row>
    <row r="157" spans="2:21">
      <c r="B157" s="17"/>
      <c r="C157" s="17"/>
      <c r="D157" s="17"/>
      <c r="E157" s="18"/>
      <c r="F157" s="44"/>
      <c r="G157" s="17"/>
      <c r="H157" s="17"/>
      <c r="I157" s="17"/>
      <c r="J157" s="17"/>
      <c r="K157" s="17"/>
      <c r="L157" s="17"/>
      <c r="M157" s="17"/>
      <c r="N157" s="17"/>
      <c r="O157" s="17"/>
      <c r="P157" s="17"/>
      <c r="Q157" s="17"/>
      <c r="R157" s="17"/>
      <c r="S157" s="17"/>
      <c r="T157" s="17"/>
      <c r="U157" t="str">
        <f>IF(COUNTA(Table29[[#This Row],[Employee Name]:[13. Skin is intact without open wounds or rashes]])=0,"",COUNTIF(Table29[[#This Row],[1. Checks that sink areas are supplied with soap and paper towels]:[13. Skin is intact without open wounds or rashes]],"NO"))</f>
        <v/>
      </c>
    </row>
    <row r="158" spans="2:21">
      <c r="B158" s="17"/>
      <c r="C158" s="17"/>
      <c r="D158" s="17"/>
      <c r="E158" s="18"/>
      <c r="F158" s="44"/>
      <c r="G158" s="17"/>
      <c r="H158" s="17"/>
      <c r="I158" s="17"/>
      <c r="J158" s="17"/>
      <c r="K158" s="17"/>
      <c r="L158" s="17"/>
      <c r="M158" s="17"/>
      <c r="N158" s="17"/>
      <c r="O158" s="17"/>
      <c r="P158" s="17"/>
      <c r="Q158" s="17"/>
      <c r="R158" s="17"/>
      <c r="S158" s="17"/>
      <c r="T158" s="17"/>
      <c r="U158" t="str">
        <f>IF(COUNTA(Table29[[#This Row],[Employee Name]:[13. Skin is intact without open wounds or rashes]])=0,"",COUNTIF(Table29[[#This Row],[1. Checks that sink areas are supplied with soap and paper towels]:[13. Skin is intact without open wounds or rashes]],"NO"))</f>
        <v/>
      </c>
    </row>
    <row r="159" spans="2:21">
      <c r="B159" s="17"/>
      <c r="C159" s="17"/>
      <c r="D159" s="17"/>
      <c r="E159" s="18"/>
      <c r="F159" s="44"/>
      <c r="G159" s="17"/>
      <c r="H159" s="17"/>
      <c r="I159" s="17"/>
      <c r="J159" s="17"/>
      <c r="K159" s="17"/>
      <c r="L159" s="17"/>
      <c r="M159" s="17"/>
      <c r="N159" s="17"/>
      <c r="O159" s="17"/>
      <c r="P159" s="17"/>
      <c r="Q159" s="17"/>
      <c r="R159" s="17"/>
      <c r="S159" s="17"/>
      <c r="T159" s="17"/>
      <c r="U159" t="str">
        <f>IF(COUNTA(Table29[[#This Row],[Employee Name]:[13. Skin is intact without open wounds or rashes]])=0,"",COUNTIF(Table29[[#This Row],[1. Checks that sink areas are supplied with soap and paper towels]:[13. Skin is intact without open wounds or rashes]],"NO"))</f>
        <v/>
      </c>
    </row>
    <row r="160" spans="2:21">
      <c r="B160" s="17"/>
      <c r="C160" s="17"/>
      <c r="D160" s="17"/>
      <c r="E160" s="18"/>
      <c r="F160" s="44"/>
      <c r="G160" s="17"/>
      <c r="H160" s="17"/>
      <c r="I160" s="17"/>
      <c r="J160" s="17"/>
      <c r="K160" s="17"/>
      <c r="L160" s="17"/>
      <c r="M160" s="17"/>
      <c r="N160" s="17"/>
      <c r="O160" s="17"/>
      <c r="P160" s="17"/>
      <c r="Q160" s="17"/>
      <c r="R160" s="17"/>
      <c r="S160" s="17"/>
      <c r="T160" s="17"/>
      <c r="U160" t="str">
        <f>IF(COUNTA(Table29[[#This Row],[Employee Name]:[13. Skin is intact without open wounds or rashes]])=0,"",COUNTIF(Table29[[#This Row],[1. Checks that sink areas are supplied with soap and paper towels]:[13. Skin is intact without open wounds or rashes]],"NO"))</f>
        <v/>
      </c>
    </row>
    <row r="161" spans="2:21">
      <c r="B161" s="17"/>
      <c r="C161" s="17"/>
      <c r="D161" s="17"/>
      <c r="E161" s="18"/>
      <c r="F161" s="44"/>
      <c r="G161" s="17"/>
      <c r="H161" s="17"/>
      <c r="I161" s="17"/>
      <c r="J161" s="17"/>
      <c r="K161" s="17"/>
      <c r="L161" s="17"/>
      <c r="M161" s="17"/>
      <c r="N161" s="17"/>
      <c r="O161" s="17"/>
      <c r="P161" s="17"/>
      <c r="Q161" s="17"/>
      <c r="R161" s="17"/>
      <c r="S161" s="17"/>
      <c r="T161" s="17"/>
      <c r="U161" t="str">
        <f>IF(COUNTA(Table29[[#This Row],[Employee Name]:[13. Skin is intact without open wounds or rashes]])=0,"",COUNTIF(Table29[[#This Row],[1. Checks that sink areas are supplied with soap and paper towels]:[13. Skin is intact without open wounds or rashes]],"NO"))</f>
        <v/>
      </c>
    </row>
    <row r="162" spans="2:21">
      <c r="B162" s="17"/>
      <c r="C162" s="17"/>
      <c r="D162" s="17"/>
      <c r="E162" s="18"/>
      <c r="F162" s="44"/>
      <c r="G162" s="17"/>
      <c r="H162" s="17"/>
      <c r="I162" s="17"/>
      <c r="J162" s="17"/>
      <c r="K162" s="17"/>
      <c r="L162" s="17"/>
      <c r="M162" s="17"/>
      <c r="N162" s="17"/>
      <c r="O162" s="17"/>
      <c r="P162" s="17"/>
      <c r="Q162" s="17"/>
      <c r="R162" s="17"/>
      <c r="S162" s="17"/>
      <c r="T162" s="17"/>
      <c r="U162" t="str">
        <f>IF(COUNTA(Table29[[#This Row],[Employee Name]:[13. Skin is intact without open wounds or rashes]])=0,"",COUNTIF(Table29[[#This Row],[1. Checks that sink areas are supplied with soap and paper towels]:[13. Skin is intact without open wounds or rashes]],"NO"))</f>
        <v/>
      </c>
    </row>
    <row r="163" spans="2:21">
      <c r="B163" s="17"/>
      <c r="C163" s="17"/>
      <c r="D163" s="17"/>
      <c r="E163" s="18"/>
      <c r="F163" s="44"/>
      <c r="G163" s="17"/>
      <c r="H163" s="17"/>
      <c r="I163" s="17"/>
      <c r="J163" s="17"/>
      <c r="K163" s="17"/>
      <c r="L163" s="17"/>
      <c r="M163" s="17"/>
      <c r="N163" s="17"/>
      <c r="O163" s="17"/>
      <c r="P163" s="17"/>
      <c r="Q163" s="17"/>
      <c r="R163" s="17"/>
      <c r="S163" s="17"/>
      <c r="T163" s="17"/>
      <c r="U163" t="str">
        <f>IF(COUNTA(Table29[[#This Row],[Employee Name]:[13. Skin is intact without open wounds or rashes]])=0,"",COUNTIF(Table29[[#This Row],[1. Checks that sink areas are supplied with soap and paper towels]:[13. Skin is intact without open wounds or rashes]],"NO"))</f>
        <v/>
      </c>
    </row>
    <row r="164" spans="2:21">
      <c r="B164" s="17"/>
      <c r="C164" s="17"/>
      <c r="D164" s="17"/>
      <c r="E164" s="18"/>
      <c r="F164" s="44"/>
      <c r="G164" s="17"/>
      <c r="H164" s="17"/>
      <c r="I164" s="17"/>
      <c r="J164" s="17"/>
      <c r="K164" s="17"/>
      <c r="L164" s="17"/>
      <c r="M164" s="17"/>
      <c r="N164" s="17"/>
      <c r="O164" s="17"/>
      <c r="P164" s="17"/>
      <c r="Q164" s="17"/>
      <c r="R164" s="17"/>
      <c r="S164" s="17"/>
      <c r="T164" s="17"/>
      <c r="U164" t="str">
        <f>IF(COUNTA(Table29[[#This Row],[Employee Name]:[13. Skin is intact without open wounds or rashes]])=0,"",COUNTIF(Table29[[#This Row],[1. Checks that sink areas are supplied with soap and paper towels]:[13. Skin is intact without open wounds or rashes]],"NO"))</f>
        <v/>
      </c>
    </row>
    <row r="165" spans="2:21">
      <c r="B165" s="17"/>
      <c r="C165" s="17"/>
      <c r="D165" s="17"/>
      <c r="E165" s="18"/>
      <c r="F165" s="44"/>
      <c r="G165" s="17"/>
      <c r="H165" s="17"/>
      <c r="I165" s="17"/>
      <c r="J165" s="17"/>
      <c r="K165" s="17"/>
      <c r="L165" s="17"/>
      <c r="M165" s="17"/>
      <c r="N165" s="17"/>
      <c r="O165" s="17"/>
      <c r="P165" s="17"/>
      <c r="Q165" s="17"/>
      <c r="R165" s="17"/>
      <c r="S165" s="17"/>
      <c r="T165" s="17"/>
      <c r="U165" t="str">
        <f>IF(COUNTA(Table29[[#This Row],[Employee Name]:[13. Skin is intact without open wounds or rashes]])=0,"",COUNTIF(Table29[[#This Row],[1. Checks that sink areas are supplied with soap and paper towels]:[13. Skin is intact without open wounds or rashes]],"NO"))</f>
        <v/>
      </c>
    </row>
    <row r="166" spans="2:21">
      <c r="B166" s="17"/>
      <c r="C166" s="17"/>
      <c r="D166" s="17"/>
      <c r="E166" s="18"/>
      <c r="F166" s="44"/>
      <c r="G166" s="17"/>
      <c r="H166" s="17"/>
      <c r="I166" s="17"/>
      <c r="J166" s="17"/>
      <c r="K166" s="17"/>
      <c r="L166" s="17"/>
      <c r="M166" s="17"/>
      <c r="N166" s="17"/>
      <c r="O166" s="17"/>
      <c r="P166" s="17"/>
      <c r="Q166" s="17"/>
      <c r="R166" s="17"/>
      <c r="S166" s="17"/>
      <c r="T166" s="17"/>
      <c r="U166" t="str">
        <f>IF(COUNTA(Table29[[#This Row],[Employee Name]:[13. Skin is intact without open wounds or rashes]])=0,"",COUNTIF(Table29[[#This Row],[1. Checks that sink areas are supplied with soap and paper towels]:[13. Skin is intact without open wounds or rashes]],"NO"))</f>
        <v/>
      </c>
    </row>
    <row r="167" spans="2:21">
      <c r="B167" s="17"/>
      <c r="C167" s="17"/>
      <c r="D167" s="17"/>
      <c r="E167" s="18"/>
      <c r="F167" s="44"/>
      <c r="G167" s="17"/>
      <c r="H167" s="17"/>
      <c r="I167" s="17"/>
      <c r="J167" s="17"/>
      <c r="K167" s="17"/>
      <c r="L167" s="17"/>
      <c r="M167" s="17"/>
      <c r="N167" s="17"/>
      <c r="O167" s="17"/>
      <c r="P167" s="17"/>
      <c r="Q167" s="17"/>
      <c r="R167" s="17"/>
      <c r="S167" s="17"/>
      <c r="T167" s="17"/>
      <c r="U167" t="str">
        <f>IF(COUNTA(Table29[[#This Row],[Employee Name]:[13. Skin is intact without open wounds or rashes]])=0,"",COUNTIF(Table29[[#This Row],[1. Checks that sink areas are supplied with soap and paper towels]:[13. Skin is intact without open wounds or rashes]],"NO"))</f>
        <v/>
      </c>
    </row>
    <row r="168" spans="2:21">
      <c r="B168" s="17"/>
      <c r="C168" s="17"/>
      <c r="D168" s="17"/>
      <c r="E168" s="18"/>
      <c r="F168" s="44"/>
      <c r="G168" s="17"/>
      <c r="H168" s="17"/>
      <c r="I168" s="17"/>
      <c r="J168" s="17"/>
      <c r="K168" s="17"/>
      <c r="L168" s="17"/>
      <c r="M168" s="17"/>
      <c r="N168" s="17"/>
      <c r="O168" s="17"/>
      <c r="P168" s="17"/>
      <c r="Q168" s="17"/>
      <c r="R168" s="17"/>
      <c r="S168" s="17"/>
      <c r="T168" s="17"/>
      <c r="U168" t="str">
        <f>IF(COUNTA(Table29[[#This Row],[Employee Name]:[13. Skin is intact without open wounds or rashes]])=0,"",COUNTIF(Table29[[#This Row],[1. Checks that sink areas are supplied with soap and paper towels]:[13. Skin is intact without open wounds or rashes]],"NO"))</f>
        <v/>
      </c>
    </row>
    <row r="169" spans="2:21">
      <c r="B169" s="17"/>
      <c r="C169" s="17"/>
      <c r="D169" s="17"/>
      <c r="E169" s="18"/>
      <c r="F169" s="44"/>
      <c r="G169" s="17"/>
      <c r="H169" s="17"/>
      <c r="I169" s="17"/>
      <c r="J169" s="17"/>
      <c r="K169" s="17"/>
      <c r="L169" s="17"/>
      <c r="M169" s="17"/>
      <c r="N169" s="17"/>
      <c r="O169" s="17"/>
      <c r="P169" s="17"/>
      <c r="Q169" s="17"/>
      <c r="R169" s="17"/>
      <c r="S169" s="17"/>
      <c r="T169" s="17"/>
      <c r="U169" t="str">
        <f>IF(COUNTA(Table29[[#This Row],[Employee Name]:[13. Skin is intact without open wounds or rashes]])=0,"",COUNTIF(Table29[[#This Row],[1. Checks that sink areas are supplied with soap and paper towels]:[13. Skin is intact without open wounds or rashes]],"NO"))</f>
        <v/>
      </c>
    </row>
    <row r="170" spans="2:21">
      <c r="B170" s="17"/>
      <c r="C170" s="17"/>
      <c r="D170" s="17"/>
      <c r="E170" s="18"/>
      <c r="F170" s="44"/>
      <c r="G170" s="17"/>
      <c r="H170" s="17"/>
      <c r="I170" s="17"/>
      <c r="J170" s="17"/>
      <c r="K170" s="17"/>
      <c r="L170" s="17"/>
      <c r="M170" s="17"/>
      <c r="N170" s="17"/>
      <c r="O170" s="17"/>
      <c r="P170" s="17"/>
      <c r="Q170" s="17"/>
      <c r="R170" s="17"/>
      <c r="S170" s="17"/>
      <c r="T170" s="17"/>
      <c r="U170" t="str">
        <f>IF(COUNTA(Table29[[#This Row],[Employee Name]:[13. Skin is intact without open wounds or rashes]])=0,"",COUNTIF(Table29[[#This Row],[1. Checks that sink areas are supplied with soap and paper towels]:[13. Skin is intact without open wounds or rashes]],"NO"))</f>
        <v/>
      </c>
    </row>
    <row r="171" spans="2:21">
      <c r="B171" s="17"/>
      <c r="C171" s="17"/>
      <c r="D171" s="17"/>
      <c r="E171" s="18"/>
      <c r="F171" s="44"/>
      <c r="G171" s="17"/>
      <c r="H171" s="17"/>
      <c r="I171" s="17"/>
      <c r="J171" s="17"/>
      <c r="K171" s="17"/>
      <c r="L171" s="17"/>
      <c r="M171" s="17"/>
      <c r="N171" s="17"/>
      <c r="O171" s="17"/>
      <c r="P171" s="17"/>
      <c r="Q171" s="17"/>
      <c r="R171" s="17"/>
      <c r="S171" s="17"/>
      <c r="T171" s="17"/>
      <c r="U171" t="str">
        <f>IF(COUNTA(Table29[[#This Row],[Employee Name]:[13. Skin is intact without open wounds or rashes]])=0,"",COUNTIF(Table29[[#This Row],[1. Checks that sink areas are supplied with soap and paper towels]:[13. Skin is intact without open wounds or rashes]],"NO"))</f>
        <v/>
      </c>
    </row>
    <row r="172" spans="2:21">
      <c r="B172" s="17"/>
      <c r="C172" s="17"/>
      <c r="D172" s="17"/>
      <c r="E172" s="18"/>
      <c r="F172" s="44"/>
      <c r="G172" s="17"/>
      <c r="H172" s="17"/>
      <c r="I172" s="17"/>
      <c r="J172" s="17"/>
      <c r="K172" s="17"/>
      <c r="L172" s="17"/>
      <c r="M172" s="17"/>
      <c r="N172" s="17"/>
      <c r="O172" s="17"/>
      <c r="P172" s="17"/>
      <c r="Q172" s="17"/>
      <c r="R172" s="17"/>
      <c r="S172" s="17"/>
      <c r="T172" s="17"/>
      <c r="U172" t="str">
        <f>IF(COUNTA(Table29[[#This Row],[Employee Name]:[13. Skin is intact without open wounds or rashes]])=0,"",COUNTIF(Table29[[#This Row],[1. Checks that sink areas are supplied with soap and paper towels]:[13. Skin is intact without open wounds or rashes]],"NO"))</f>
        <v/>
      </c>
    </row>
    <row r="173" spans="2:21">
      <c r="B173" s="17"/>
      <c r="C173" s="17"/>
      <c r="D173" s="17"/>
      <c r="E173" s="18"/>
      <c r="F173" s="44"/>
      <c r="G173" s="17"/>
      <c r="H173" s="17"/>
      <c r="I173" s="17"/>
      <c r="J173" s="17"/>
      <c r="K173" s="17"/>
      <c r="L173" s="17"/>
      <c r="M173" s="17"/>
      <c r="N173" s="17"/>
      <c r="O173" s="17"/>
      <c r="P173" s="17"/>
      <c r="Q173" s="17"/>
      <c r="R173" s="17"/>
      <c r="S173" s="17"/>
      <c r="T173" s="17"/>
      <c r="U173" t="str">
        <f>IF(COUNTA(Table29[[#This Row],[Employee Name]:[13. Skin is intact without open wounds or rashes]])=0,"",COUNTIF(Table29[[#This Row],[1. Checks that sink areas are supplied with soap and paper towels]:[13. Skin is intact without open wounds or rashes]],"NO"))</f>
        <v/>
      </c>
    </row>
    <row r="174" spans="2:21">
      <c r="B174" s="17"/>
      <c r="C174" s="17"/>
      <c r="D174" s="17"/>
      <c r="E174" s="18"/>
      <c r="F174" s="44"/>
      <c r="G174" s="17"/>
      <c r="H174" s="17"/>
      <c r="I174" s="17"/>
      <c r="J174" s="17"/>
      <c r="K174" s="17"/>
      <c r="L174" s="17"/>
      <c r="M174" s="17"/>
      <c r="N174" s="17"/>
      <c r="O174" s="17"/>
      <c r="P174" s="17"/>
      <c r="Q174" s="17"/>
      <c r="R174" s="17"/>
      <c r="S174" s="17"/>
      <c r="T174" s="17"/>
      <c r="U174" t="str">
        <f>IF(COUNTA(Table29[[#This Row],[Employee Name]:[13. Skin is intact without open wounds or rashes]])=0,"",COUNTIF(Table29[[#This Row],[1. Checks that sink areas are supplied with soap and paper towels]:[13. Skin is intact without open wounds or rashes]],"NO"))</f>
        <v/>
      </c>
    </row>
    <row r="175" spans="2:21">
      <c r="B175" s="17"/>
      <c r="C175" s="17"/>
      <c r="D175" s="17"/>
      <c r="E175" s="18"/>
      <c r="F175" s="44"/>
      <c r="G175" s="17"/>
      <c r="H175" s="17"/>
      <c r="I175" s="17"/>
      <c r="J175" s="17"/>
      <c r="K175" s="17"/>
      <c r="L175" s="17"/>
      <c r="M175" s="17"/>
      <c r="N175" s="17"/>
      <c r="O175" s="17"/>
      <c r="P175" s="17"/>
      <c r="Q175" s="17"/>
      <c r="R175" s="17"/>
      <c r="S175" s="17"/>
      <c r="T175" s="17"/>
      <c r="U175" t="str">
        <f>IF(COUNTA(Table29[[#This Row],[Employee Name]:[13. Skin is intact without open wounds or rashes]])=0,"",COUNTIF(Table29[[#This Row],[1. Checks that sink areas are supplied with soap and paper towels]:[13. Skin is intact without open wounds or rashes]],"NO"))</f>
        <v/>
      </c>
    </row>
    <row r="176" spans="2:21">
      <c r="B176" s="17"/>
      <c r="C176" s="17"/>
      <c r="D176" s="17"/>
      <c r="E176" s="18"/>
      <c r="F176" s="44"/>
      <c r="G176" s="17"/>
      <c r="H176" s="17"/>
      <c r="I176" s="17"/>
      <c r="J176" s="17"/>
      <c r="K176" s="17"/>
      <c r="L176" s="17"/>
      <c r="M176" s="17"/>
      <c r="N176" s="17"/>
      <c r="O176" s="17"/>
      <c r="P176" s="17"/>
      <c r="Q176" s="17"/>
      <c r="R176" s="17"/>
      <c r="S176" s="17"/>
      <c r="T176" s="17"/>
      <c r="U176" t="str">
        <f>IF(COUNTA(Table29[[#This Row],[Employee Name]:[13. Skin is intact without open wounds or rashes]])=0,"",COUNTIF(Table29[[#This Row],[1. Checks that sink areas are supplied with soap and paper towels]:[13. Skin is intact without open wounds or rashes]],"NO"))</f>
        <v/>
      </c>
    </row>
    <row r="177" spans="2:21">
      <c r="B177" s="17"/>
      <c r="C177" s="17"/>
      <c r="D177" s="17"/>
      <c r="E177" s="18"/>
      <c r="F177" s="44"/>
      <c r="G177" s="17"/>
      <c r="H177" s="17"/>
      <c r="I177" s="17"/>
      <c r="J177" s="17"/>
      <c r="K177" s="17"/>
      <c r="L177" s="17"/>
      <c r="M177" s="17"/>
      <c r="N177" s="17"/>
      <c r="O177" s="17"/>
      <c r="P177" s="17"/>
      <c r="Q177" s="17"/>
      <c r="R177" s="17"/>
      <c r="S177" s="17"/>
      <c r="T177" s="17"/>
      <c r="U177" t="str">
        <f>IF(COUNTA(Table29[[#This Row],[Employee Name]:[13. Skin is intact without open wounds or rashes]])=0,"",COUNTIF(Table29[[#This Row],[1. Checks that sink areas are supplied with soap and paper towels]:[13. Skin is intact without open wounds or rashes]],"NO"))</f>
        <v/>
      </c>
    </row>
    <row r="178" spans="2:21">
      <c r="B178" s="17"/>
      <c r="C178" s="17"/>
      <c r="D178" s="17"/>
      <c r="E178" s="18"/>
      <c r="F178" s="44"/>
      <c r="G178" s="17"/>
      <c r="H178" s="17"/>
      <c r="I178" s="17"/>
      <c r="J178" s="17"/>
      <c r="K178" s="17"/>
      <c r="L178" s="17"/>
      <c r="M178" s="17"/>
      <c r="N178" s="17"/>
      <c r="O178" s="17"/>
      <c r="P178" s="17"/>
      <c r="Q178" s="17"/>
      <c r="R178" s="17"/>
      <c r="S178" s="17"/>
      <c r="T178" s="17"/>
      <c r="U178" t="str">
        <f>IF(COUNTA(Table29[[#This Row],[Employee Name]:[13. Skin is intact without open wounds or rashes]])=0,"",COUNTIF(Table29[[#This Row],[1. Checks that sink areas are supplied with soap and paper towels]:[13. Skin is intact without open wounds or rashes]],"NO"))</f>
        <v/>
      </c>
    </row>
    <row r="179" spans="2:21">
      <c r="B179" s="17"/>
      <c r="C179" s="17"/>
      <c r="D179" s="17"/>
      <c r="E179" s="18"/>
      <c r="F179" s="44"/>
      <c r="G179" s="17"/>
      <c r="H179" s="17"/>
      <c r="I179" s="17"/>
      <c r="J179" s="17"/>
      <c r="K179" s="17"/>
      <c r="L179" s="17"/>
      <c r="M179" s="17"/>
      <c r="N179" s="17"/>
      <c r="O179" s="17"/>
      <c r="P179" s="17"/>
      <c r="Q179" s="17"/>
      <c r="R179" s="17"/>
      <c r="S179" s="17"/>
      <c r="T179" s="17"/>
      <c r="U179" t="str">
        <f>IF(COUNTA(Table29[[#This Row],[Employee Name]:[13. Skin is intact without open wounds or rashes]])=0,"",COUNTIF(Table29[[#This Row],[1. Checks that sink areas are supplied with soap and paper towels]:[13. Skin is intact without open wounds or rashes]],"NO"))</f>
        <v/>
      </c>
    </row>
    <row r="180" spans="2:21">
      <c r="B180" s="17"/>
      <c r="C180" s="17"/>
      <c r="D180" s="17"/>
      <c r="E180" s="18"/>
      <c r="F180" s="44"/>
      <c r="G180" s="17"/>
      <c r="H180" s="17"/>
      <c r="I180" s="17"/>
      <c r="J180" s="17"/>
      <c r="K180" s="17"/>
      <c r="L180" s="17"/>
      <c r="M180" s="17"/>
      <c r="N180" s="17"/>
      <c r="O180" s="17"/>
      <c r="P180" s="17"/>
      <c r="Q180" s="17"/>
      <c r="R180" s="17"/>
      <c r="S180" s="17"/>
      <c r="T180" s="17"/>
      <c r="U180" t="str">
        <f>IF(COUNTA(Table29[[#This Row],[Employee Name]:[13. Skin is intact without open wounds or rashes]])=0,"",COUNTIF(Table29[[#This Row],[1. Checks that sink areas are supplied with soap and paper towels]:[13. Skin is intact without open wounds or rashes]],"NO"))</f>
        <v/>
      </c>
    </row>
    <row r="181" spans="2:21">
      <c r="B181" s="17"/>
      <c r="C181" s="17"/>
      <c r="D181" s="17"/>
      <c r="E181" s="18"/>
      <c r="F181" s="44"/>
      <c r="G181" s="17"/>
      <c r="H181" s="17"/>
      <c r="I181" s="17"/>
      <c r="J181" s="17"/>
      <c r="K181" s="17"/>
      <c r="L181" s="17"/>
      <c r="M181" s="17"/>
      <c r="N181" s="17"/>
      <c r="O181" s="17"/>
      <c r="P181" s="17"/>
      <c r="Q181" s="17"/>
      <c r="R181" s="17"/>
      <c r="S181" s="17"/>
      <c r="T181" s="17"/>
      <c r="U181" t="str">
        <f>IF(COUNTA(Table29[[#This Row],[Employee Name]:[13. Skin is intact without open wounds or rashes]])=0,"",COUNTIF(Table29[[#This Row],[1. Checks that sink areas are supplied with soap and paper towels]:[13. Skin is intact without open wounds or rashes]],"NO"))</f>
        <v/>
      </c>
    </row>
    <row r="182" spans="2:21">
      <c r="B182" s="17"/>
      <c r="C182" s="17"/>
      <c r="D182" s="17"/>
      <c r="E182" s="18"/>
      <c r="F182" s="44"/>
      <c r="G182" s="17"/>
      <c r="H182" s="17"/>
      <c r="I182" s="17"/>
      <c r="J182" s="17"/>
      <c r="K182" s="17"/>
      <c r="L182" s="17"/>
      <c r="M182" s="17"/>
      <c r="N182" s="17"/>
      <c r="O182" s="17"/>
      <c r="P182" s="17"/>
      <c r="Q182" s="17"/>
      <c r="R182" s="17"/>
      <c r="S182" s="17"/>
      <c r="T182" s="17"/>
      <c r="U182" t="str">
        <f>IF(COUNTA(Table29[[#This Row],[Employee Name]:[13. Skin is intact without open wounds or rashes]])=0,"",COUNTIF(Table29[[#This Row],[1. Checks that sink areas are supplied with soap and paper towels]:[13. Skin is intact without open wounds or rashes]],"NO"))</f>
        <v/>
      </c>
    </row>
    <row r="183" spans="2:21">
      <c r="B183" s="17"/>
      <c r="C183" s="17"/>
      <c r="D183" s="17"/>
      <c r="E183" s="18"/>
      <c r="F183" s="44"/>
      <c r="G183" s="17"/>
      <c r="H183" s="17"/>
      <c r="I183" s="17"/>
      <c r="J183" s="17"/>
      <c r="K183" s="17"/>
      <c r="L183" s="17"/>
      <c r="M183" s="17"/>
      <c r="N183" s="17"/>
      <c r="O183" s="17"/>
      <c r="P183" s="17"/>
      <c r="Q183" s="17"/>
      <c r="R183" s="17"/>
      <c r="S183" s="17"/>
      <c r="T183" s="17"/>
      <c r="U183" t="str">
        <f>IF(COUNTA(Table29[[#This Row],[Employee Name]:[13. Skin is intact without open wounds or rashes]])=0,"",COUNTIF(Table29[[#This Row],[1. Checks that sink areas are supplied with soap and paper towels]:[13. Skin is intact without open wounds or rashes]],"NO"))</f>
        <v/>
      </c>
    </row>
    <row r="184" spans="2:21">
      <c r="B184" s="17"/>
      <c r="C184" s="17"/>
      <c r="D184" s="17"/>
      <c r="E184" s="18"/>
      <c r="F184" s="44"/>
      <c r="G184" s="17"/>
      <c r="H184" s="17"/>
      <c r="I184" s="17"/>
      <c r="J184" s="17"/>
      <c r="K184" s="17"/>
      <c r="L184" s="17"/>
      <c r="M184" s="17"/>
      <c r="N184" s="17"/>
      <c r="O184" s="17"/>
      <c r="P184" s="17"/>
      <c r="Q184" s="17"/>
      <c r="R184" s="17"/>
      <c r="S184" s="17"/>
      <c r="T184" s="17"/>
      <c r="U184" t="str">
        <f>IF(COUNTA(Table29[[#This Row],[Employee Name]:[13. Skin is intact without open wounds or rashes]])=0,"",COUNTIF(Table29[[#This Row],[1. Checks that sink areas are supplied with soap and paper towels]:[13. Skin is intact without open wounds or rashes]],"NO"))</f>
        <v/>
      </c>
    </row>
    <row r="185" spans="2:21">
      <c r="B185" s="17"/>
      <c r="C185" s="17"/>
      <c r="D185" s="17"/>
      <c r="E185" s="18"/>
      <c r="F185" s="44"/>
      <c r="G185" s="17"/>
      <c r="H185" s="17"/>
      <c r="I185" s="17"/>
      <c r="J185" s="17"/>
      <c r="K185" s="17"/>
      <c r="L185" s="17"/>
      <c r="M185" s="17"/>
      <c r="N185" s="17"/>
      <c r="O185" s="17"/>
      <c r="P185" s="17"/>
      <c r="Q185" s="17"/>
      <c r="R185" s="17"/>
      <c r="S185" s="17"/>
      <c r="T185" s="17"/>
      <c r="U185" t="str">
        <f>IF(COUNTA(Table29[[#This Row],[Employee Name]:[13. Skin is intact without open wounds or rashes]])=0,"",COUNTIF(Table29[[#This Row],[1. Checks that sink areas are supplied with soap and paper towels]:[13. Skin is intact without open wounds or rashes]],"NO"))</f>
        <v/>
      </c>
    </row>
    <row r="186" spans="2:21">
      <c r="B186" s="17"/>
      <c r="C186" s="17"/>
      <c r="D186" s="17"/>
      <c r="E186" s="18"/>
      <c r="F186" s="44"/>
      <c r="G186" s="17"/>
      <c r="H186" s="17"/>
      <c r="I186" s="17"/>
      <c r="J186" s="17"/>
      <c r="K186" s="17"/>
      <c r="L186" s="17"/>
      <c r="M186" s="17"/>
      <c r="N186" s="17"/>
      <c r="O186" s="17"/>
      <c r="P186" s="17"/>
      <c r="Q186" s="17"/>
      <c r="R186" s="17"/>
      <c r="S186" s="17"/>
      <c r="T186" s="17"/>
      <c r="U186" t="str">
        <f>IF(COUNTA(Table29[[#This Row],[Employee Name]:[13. Skin is intact without open wounds or rashes]])=0,"",COUNTIF(Table29[[#This Row],[1. Checks that sink areas are supplied with soap and paper towels]:[13. Skin is intact without open wounds or rashes]],"NO"))</f>
        <v/>
      </c>
    </row>
    <row r="187" spans="2:21">
      <c r="B187" s="17"/>
      <c r="C187" s="17"/>
      <c r="D187" s="17"/>
      <c r="E187" s="18"/>
      <c r="F187" s="44"/>
      <c r="G187" s="17"/>
      <c r="H187" s="17"/>
      <c r="I187" s="17"/>
      <c r="J187" s="17"/>
      <c r="K187" s="17"/>
      <c r="L187" s="17"/>
      <c r="M187" s="17"/>
      <c r="N187" s="17"/>
      <c r="O187" s="17"/>
      <c r="P187" s="17"/>
      <c r="Q187" s="17"/>
      <c r="R187" s="17"/>
      <c r="S187" s="17"/>
      <c r="T187" s="17"/>
      <c r="U187" t="str">
        <f>IF(COUNTA(Table29[[#This Row],[Employee Name]:[13. Skin is intact without open wounds or rashes]])=0,"",COUNTIF(Table29[[#This Row],[1. Checks that sink areas are supplied with soap and paper towels]:[13. Skin is intact without open wounds or rashes]],"NO"))</f>
        <v/>
      </c>
    </row>
    <row r="188" spans="2:21">
      <c r="B188" s="17"/>
      <c r="C188" s="17"/>
      <c r="D188" s="17"/>
      <c r="E188" s="18"/>
      <c r="F188" s="44"/>
      <c r="G188" s="17"/>
      <c r="H188" s="17"/>
      <c r="I188" s="17"/>
      <c r="J188" s="17"/>
      <c r="K188" s="17"/>
      <c r="L188" s="17"/>
      <c r="M188" s="17"/>
      <c r="N188" s="17"/>
      <c r="O188" s="17"/>
      <c r="P188" s="17"/>
      <c r="Q188" s="17"/>
      <c r="R188" s="17"/>
      <c r="S188" s="17"/>
      <c r="T188" s="17"/>
      <c r="U188" t="str">
        <f>IF(COUNTA(Table29[[#This Row],[Employee Name]:[13. Skin is intact without open wounds or rashes]])=0,"",COUNTIF(Table29[[#This Row],[1. Checks that sink areas are supplied with soap and paper towels]:[13. Skin is intact without open wounds or rashes]],"NO"))</f>
        <v/>
      </c>
    </row>
    <row r="189" spans="2:21">
      <c r="B189" s="17"/>
      <c r="C189" s="17"/>
      <c r="D189" s="17"/>
      <c r="E189" s="18"/>
      <c r="F189" s="44"/>
      <c r="G189" s="17"/>
      <c r="H189" s="17"/>
      <c r="I189" s="17"/>
      <c r="J189" s="17"/>
      <c r="K189" s="17"/>
      <c r="L189" s="17"/>
      <c r="M189" s="17"/>
      <c r="N189" s="17"/>
      <c r="O189" s="17"/>
      <c r="P189" s="17"/>
      <c r="Q189" s="17"/>
      <c r="R189" s="17"/>
      <c r="S189" s="17"/>
      <c r="T189" s="17"/>
      <c r="U189" t="str">
        <f>IF(COUNTA(Table29[[#This Row],[Employee Name]:[13. Skin is intact without open wounds or rashes]])=0,"",COUNTIF(Table29[[#This Row],[1. Checks that sink areas are supplied with soap and paper towels]:[13. Skin is intact without open wounds or rashes]],"NO"))</f>
        <v/>
      </c>
    </row>
    <row r="190" spans="2:21">
      <c r="B190" s="17"/>
      <c r="C190" s="17"/>
      <c r="D190" s="17"/>
      <c r="E190" s="18"/>
      <c r="F190" s="44"/>
      <c r="G190" s="17"/>
      <c r="H190" s="17"/>
      <c r="I190" s="17"/>
      <c r="J190" s="17"/>
      <c r="K190" s="17"/>
      <c r="L190" s="17"/>
      <c r="M190" s="17"/>
      <c r="N190" s="17"/>
      <c r="O190" s="17"/>
      <c r="P190" s="17"/>
      <c r="Q190" s="17"/>
      <c r="R190" s="17"/>
      <c r="S190" s="17"/>
      <c r="T190" s="17"/>
      <c r="U190" t="str">
        <f>IF(COUNTA(Table29[[#This Row],[Employee Name]:[13. Skin is intact without open wounds or rashes]])=0,"",COUNTIF(Table29[[#This Row],[1. Checks that sink areas are supplied with soap and paper towels]:[13. Skin is intact without open wounds or rashes]],"NO"))</f>
        <v/>
      </c>
    </row>
    <row r="191" spans="2:21">
      <c r="B191" s="17"/>
      <c r="C191" s="17"/>
      <c r="D191" s="17"/>
      <c r="E191" s="18"/>
      <c r="F191" s="44"/>
      <c r="G191" s="17"/>
      <c r="H191" s="17"/>
      <c r="I191" s="17"/>
      <c r="J191" s="17"/>
      <c r="K191" s="17"/>
      <c r="L191" s="17"/>
      <c r="M191" s="17"/>
      <c r="N191" s="17"/>
      <c r="O191" s="17"/>
      <c r="P191" s="17"/>
      <c r="Q191" s="17"/>
      <c r="R191" s="17"/>
      <c r="S191" s="17"/>
      <c r="T191" s="17"/>
      <c r="U191" t="str">
        <f>IF(COUNTA(Table29[[#This Row],[Employee Name]:[13. Skin is intact without open wounds or rashes]])=0,"",COUNTIF(Table29[[#This Row],[1. Checks that sink areas are supplied with soap and paper towels]:[13. Skin is intact without open wounds or rashes]],"NO"))</f>
        <v/>
      </c>
    </row>
    <row r="192" spans="2:21">
      <c r="B192" s="17"/>
      <c r="C192" s="17"/>
      <c r="D192" s="17"/>
      <c r="E192" s="18"/>
      <c r="F192" s="44"/>
      <c r="G192" s="17"/>
      <c r="H192" s="17"/>
      <c r="I192" s="17"/>
      <c r="J192" s="17"/>
      <c r="K192" s="17"/>
      <c r="L192" s="17"/>
      <c r="M192" s="17"/>
      <c r="N192" s="17"/>
      <c r="O192" s="17"/>
      <c r="P192" s="17"/>
      <c r="Q192" s="17"/>
      <c r="R192" s="17"/>
      <c r="S192" s="17"/>
      <c r="T192" s="17"/>
      <c r="U192" t="str">
        <f>IF(COUNTA(Table29[[#This Row],[Employee Name]:[13. Skin is intact without open wounds or rashes]])=0,"",COUNTIF(Table29[[#This Row],[1. Checks that sink areas are supplied with soap and paper towels]:[13. Skin is intact without open wounds or rashes]],"NO"))</f>
        <v/>
      </c>
    </row>
    <row r="193" spans="2:21">
      <c r="B193" s="17"/>
      <c r="C193" s="17"/>
      <c r="D193" s="17"/>
      <c r="E193" s="18"/>
      <c r="F193" s="44"/>
      <c r="G193" s="17"/>
      <c r="H193" s="17"/>
      <c r="I193" s="17"/>
      <c r="J193" s="17"/>
      <c r="K193" s="17"/>
      <c r="L193" s="17"/>
      <c r="M193" s="17"/>
      <c r="N193" s="17"/>
      <c r="O193" s="17"/>
      <c r="P193" s="17"/>
      <c r="Q193" s="17"/>
      <c r="R193" s="17"/>
      <c r="S193" s="17"/>
      <c r="T193" s="17"/>
      <c r="U193" t="str">
        <f>IF(COUNTA(Table29[[#This Row],[Employee Name]:[13. Skin is intact without open wounds or rashes]])=0,"",COUNTIF(Table29[[#This Row],[1. Checks that sink areas are supplied with soap and paper towels]:[13. Skin is intact without open wounds or rashes]],"NO"))</f>
        <v/>
      </c>
    </row>
    <row r="194" spans="2:21">
      <c r="B194" s="17"/>
      <c r="C194" s="17"/>
      <c r="D194" s="17"/>
      <c r="E194" s="18"/>
      <c r="F194" s="44"/>
      <c r="G194" s="17"/>
      <c r="H194" s="17"/>
      <c r="I194" s="17"/>
      <c r="J194" s="17"/>
      <c r="K194" s="17"/>
      <c r="L194" s="17"/>
      <c r="M194" s="17"/>
      <c r="N194" s="17"/>
      <c r="O194" s="17"/>
      <c r="P194" s="17"/>
      <c r="Q194" s="17"/>
      <c r="R194" s="17"/>
      <c r="S194" s="17"/>
      <c r="T194" s="17"/>
      <c r="U194" t="str">
        <f>IF(COUNTA(Table29[[#This Row],[Employee Name]:[13. Skin is intact without open wounds or rashes]])=0,"",COUNTIF(Table29[[#This Row],[1. Checks that sink areas are supplied with soap and paper towels]:[13. Skin is intact without open wounds or rashes]],"NO"))</f>
        <v/>
      </c>
    </row>
    <row r="195" spans="2:21">
      <c r="B195" s="17"/>
      <c r="C195" s="17"/>
      <c r="D195" s="17"/>
      <c r="E195" s="18"/>
      <c r="F195" s="44"/>
      <c r="G195" s="17"/>
      <c r="H195" s="17"/>
      <c r="I195" s="17"/>
      <c r="J195" s="17"/>
      <c r="K195" s="17"/>
      <c r="L195" s="17"/>
      <c r="M195" s="17"/>
      <c r="N195" s="17"/>
      <c r="O195" s="17"/>
      <c r="P195" s="17"/>
      <c r="Q195" s="17"/>
      <c r="R195" s="17"/>
      <c r="S195" s="17"/>
      <c r="T195" s="17"/>
      <c r="U195" t="str">
        <f>IF(COUNTA(Table29[[#This Row],[Employee Name]:[13. Skin is intact without open wounds or rashes]])=0,"",COUNTIF(Table29[[#This Row],[1. Checks that sink areas are supplied with soap and paper towels]:[13. Skin is intact without open wounds or rashes]],"NO"))</f>
        <v/>
      </c>
    </row>
    <row r="196" spans="2:21">
      <c r="B196" s="17"/>
      <c r="C196" s="17"/>
      <c r="D196" s="17"/>
      <c r="E196" s="18"/>
      <c r="F196" s="44"/>
      <c r="G196" s="17"/>
      <c r="H196" s="17"/>
      <c r="I196" s="17"/>
      <c r="J196" s="17"/>
      <c r="K196" s="17"/>
      <c r="L196" s="17"/>
      <c r="M196" s="17"/>
      <c r="N196" s="17"/>
      <c r="O196" s="17"/>
      <c r="P196" s="17"/>
      <c r="Q196" s="17"/>
      <c r="R196" s="17"/>
      <c r="S196" s="17"/>
      <c r="T196" s="17"/>
      <c r="U196" t="str">
        <f>IF(COUNTA(Table29[[#This Row],[Employee Name]:[13. Skin is intact without open wounds or rashes]])=0,"",COUNTIF(Table29[[#This Row],[1. Checks that sink areas are supplied with soap and paper towels]:[13. Skin is intact without open wounds or rashes]],"NO"))</f>
        <v/>
      </c>
    </row>
    <row r="197" spans="2:21">
      <c r="B197" s="17"/>
      <c r="C197" s="17"/>
      <c r="D197" s="17"/>
      <c r="E197" s="18"/>
      <c r="F197" s="44"/>
      <c r="G197" s="17"/>
      <c r="H197" s="17"/>
      <c r="I197" s="17"/>
      <c r="J197" s="17"/>
      <c r="K197" s="17"/>
      <c r="L197" s="17"/>
      <c r="M197" s="17"/>
      <c r="N197" s="17"/>
      <c r="O197" s="17"/>
      <c r="P197" s="17"/>
      <c r="Q197" s="17"/>
      <c r="R197" s="17"/>
      <c r="S197" s="17"/>
      <c r="T197" s="17"/>
      <c r="U197" t="str">
        <f>IF(COUNTA(Table29[[#This Row],[Employee Name]:[13. Skin is intact without open wounds or rashes]])=0,"",COUNTIF(Table29[[#This Row],[1. Checks that sink areas are supplied with soap and paper towels]:[13. Skin is intact without open wounds or rashes]],"NO"))</f>
        <v/>
      </c>
    </row>
    <row r="198" spans="2:21">
      <c r="B198" s="17"/>
      <c r="C198" s="17"/>
      <c r="D198" s="17"/>
      <c r="E198" s="18"/>
      <c r="F198" s="44"/>
      <c r="G198" s="17"/>
      <c r="H198" s="17"/>
      <c r="I198" s="17"/>
      <c r="J198" s="17"/>
      <c r="K198" s="17"/>
      <c r="L198" s="17"/>
      <c r="M198" s="17"/>
      <c r="N198" s="17"/>
      <c r="O198" s="17"/>
      <c r="P198" s="17"/>
      <c r="Q198" s="17"/>
      <c r="R198" s="17"/>
      <c r="S198" s="17"/>
      <c r="T198" s="17"/>
      <c r="U198" t="str">
        <f>IF(COUNTA(Table29[[#This Row],[Employee Name]:[13. Skin is intact without open wounds or rashes]])=0,"",COUNTIF(Table29[[#This Row],[1. Checks that sink areas are supplied with soap and paper towels]:[13. Skin is intact without open wounds or rashes]],"NO"))</f>
        <v/>
      </c>
    </row>
    <row r="199" spans="2:21">
      <c r="B199" s="17"/>
      <c r="C199" s="17"/>
      <c r="D199" s="17"/>
      <c r="E199" s="18"/>
      <c r="F199" s="44"/>
      <c r="G199" s="17"/>
      <c r="H199" s="17"/>
      <c r="I199" s="17"/>
      <c r="J199" s="17"/>
      <c r="K199" s="17"/>
      <c r="L199" s="17"/>
      <c r="M199" s="17"/>
      <c r="N199" s="17"/>
      <c r="O199" s="17"/>
      <c r="P199" s="17"/>
      <c r="Q199" s="17"/>
      <c r="R199" s="17"/>
      <c r="S199" s="17"/>
      <c r="T199" s="17"/>
      <c r="U199" t="str">
        <f>IF(COUNTA(Table29[[#This Row],[Employee Name]:[13. Skin is intact without open wounds or rashes]])=0,"",COUNTIF(Table29[[#This Row],[1. Checks that sink areas are supplied with soap and paper towels]:[13. Skin is intact without open wounds or rashes]],"NO"))</f>
        <v/>
      </c>
    </row>
    <row r="200" spans="2:21">
      <c r="B200" s="17"/>
      <c r="C200" s="17"/>
      <c r="D200" s="17"/>
      <c r="E200" s="18"/>
      <c r="F200" s="44"/>
      <c r="G200" s="17"/>
      <c r="H200" s="17"/>
      <c r="I200" s="17"/>
      <c r="J200" s="17"/>
      <c r="K200" s="17"/>
      <c r="L200" s="17"/>
      <c r="M200" s="17"/>
      <c r="N200" s="17"/>
      <c r="O200" s="17"/>
      <c r="P200" s="17"/>
      <c r="Q200" s="17"/>
      <c r="R200" s="17"/>
      <c r="S200" s="17"/>
      <c r="T200" s="17"/>
      <c r="U200" t="str">
        <f>IF(COUNTA(Table29[[#This Row],[Employee Name]:[13. Skin is intact without open wounds or rashes]])=0,"",COUNTIF(Table29[[#This Row],[1. Checks that sink areas are supplied with soap and paper towels]:[13. Skin is intact without open wounds or rashes]],"NO"))</f>
        <v/>
      </c>
    </row>
    <row r="201" spans="2:21">
      <c r="B201" s="17"/>
      <c r="C201" s="17"/>
      <c r="D201" s="17"/>
      <c r="E201" s="18"/>
      <c r="F201" s="44"/>
      <c r="G201" s="17"/>
      <c r="H201" s="17"/>
      <c r="I201" s="17"/>
      <c r="J201" s="17"/>
      <c r="K201" s="17"/>
      <c r="L201" s="17"/>
      <c r="M201" s="17"/>
      <c r="N201" s="17"/>
      <c r="O201" s="17"/>
      <c r="P201" s="17"/>
      <c r="Q201" s="17"/>
      <c r="R201" s="17"/>
      <c r="S201" s="17"/>
      <c r="T201" s="17"/>
      <c r="U201" t="str">
        <f>IF(COUNTA(Table29[[#This Row],[Employee Name]:[13. Skin is intact without open wounds or rashes]])=0,"",COUNTIF(Table29[[#This Row],[1. Checks that sink areas are supplied with soap and paper towels]:[13. Skin is intact without open wounds or rashes]],"NO"))</f>
        <v/>
      </c>
    </row>
    <row r="202" spans="2:21">
      <c r="B202" s="17"/>
      <c r="C202" s="17"/>
      <c r="D202" s="17"/>
      <c r="E202" s="18"/>
      <c r="F202" s="44"/>
      <c r="G202" s="17"/>
      <c r="H202" s="17"/>
      <c r="I202" s="17"/>
      <c r="J202" s="17"/>
      <c r="K202" s="17"/>
      <c r="L202" s="17"/>
      <c r="M202" s="17"/>
      <c r="N202" s="17"/>
      <c r="O202" s="17"/>
      <c r="P202" s="17"/>
      <c r="Q202" s="17"/>
      <c r="R202" s="17"/>
      <c r="S202" s="17"/>
      <c r="T202" s="17"/>
      <c r="U202" t="str">
        <f>IF(COUNTA(Table29[[#This Row],[Employee Name]:[13. Skin is intact without open wounds or rashes]])=0,"",COUNTIF(Table29[[#This Row],[1. Checks that sink areas are supplied with soap and paper towels]:[13. Skin is intact without open wounds or rashes]],"NO"))</f>
        <v/>
      </c>
    </row>
    <row r="203" spans="2:21">
      <c r="B203" s="17"/>
      <c r="C203" s="17"/>
      <c r="D203" s="17"/>
      <c r="E203" s="18"/>
      <c r="F203" s="44"/>
      <c r="G203" s="17"/>
      <c r="H203" s="17"/>
      <c r="I203" s="17"/>
      <c r="J203" s="17"/>
      <c r="K203" s="17"/>
      <c r="L203" s="17"/>
      <c r="M203" s="17"/>
      <c r="N203" s="17"/>
      <c r="O203" s="17"/>
      <c r="P203" s="17"/>
      <c r="Q203" s="17"/>
      <c r="R203" s="17"/>
      <c r="S203" s="17"/>
      <c r="T203" s="17"/>
      <c r="U203" t="str">
        <f>IF(COUNTA(Table29[[#This Row],[Employee Name]:[13. Skin is intact without open wounds or rashes]])=0,"",COUNTIF(Table29[[#This Row],[1. Checks that sink areas are supplied with soap and paper towels]:[13. Skin is intact without open wounds or rashes]],"NO"))</f>
        <v/>
      </c>
    </row>
    <row r="204" spans="2:21">
      <c r="B204" s="17"/>
      <c r="C204" s="17"/>
      <c r="D204" s="17"/>
      <c r="E204" s="18"/>
      <c r="F204" s="44"/>
      <c r="G204" s="17"/>
      <c r="H204" s="17"/>
      <c r="I204" s="17"/>
      <c r="J204" s="17"/>
      <c r="K204" s="17"/>
      <c r="L204" s="17"/>
      <c r="M204" s="17"/>
      <c r="N204" s="17"/>
      <c r="O204" s="17"/>
      <c r="P204" s="17"/>
      <c r="Q204" s="17"/>
      <c r="R204" s="17"/>
      <c r="S204" s="17"/>
      <c r="T204" s="17"/>
      <c r="U204" t="str">
        <f>IF(COUNTA(Table29[[#This Row],[Employee Name]:[13. Skin is intact without open wounds or rashes]])=0,"",COUNTIF(Table29[[#This Row],[1. Checks that sink areas are supplied with soap and paper towels]:[13. Skin is intact without open wounds or rashes]],"NO"))</f>
        <v/>
      </c>
    </row>
    <row r="205" spans="2:21">
      <c r="B205" s="17"/>
      <c r="C205" s="17"/>
      <c r="D205" s="17"/>
      <c r="E205" s="18"/>
      <c r="F205" s="44"/>
      <c r="G205" s="17"/>
      <c r="H205" s="17"/>
      <c r="I205" s="17"/>
      <c r="J205" s="17"/>
      <c r="K205" s="17"/>
      <c r="L205" s="17"/>
      <c r="M205" s="17"/>
      <c r="N205" s="17"/>
      <c r="O205" s="17"/>
      <c r="P205" s="17"/>
      <c r="Q205" s="17"/>
      <c r="R205" s="17"/>
      <c r="S205" s="17"/>
      <c r="T205" s="17"/>
      <c r="U205" t="str">
        <f>IF(COUNTA(Table29[[#This Row],[Employee Name]:[13. Skin is intact without open wounds or rashes]])=0,"",COUNTIF(Table29[[#This Row],[1. Checks that sink areas are supplied with soap and paper towels]:[13. Skin is intact without open wounds or rashes]],"NO"))</f>
        <v/>
      </c>
    </row>
    <row r="206" spans="2:21">
      <c r="B206" s="17"/>
      <c r="C206" s="17"/>
      <c r="D206" s="17"/>
      <c r="E206" s="18"/>
      <c r="F206" s="44"/>
      <c r="G206" s="17"/>
      <c r="H206" s="17"/>
      <c r="I206" s="17"/>
      <c r="J206" s="17"/>
      <c r="K206" s="17"/>
      <c r="L206" s="17"/>
      <c r="M206" s="17"/>
      <c r="N206" s="17"/>
      <c r="O206" s="17"/>
      <c r="P206" s="17"/>
      <c r="Q206" s="17"/>
      <c r="R206" s="17"/>
      <c r="S206" s="17"/>
      <c r="T206" s="17"/>
      <c r="U206" t="str">
        <f>IF(COUNTA(Table29[[#This Row],[Employee Name]:[13. Skin is intact without open wounds or rashes]])=0,"",COUNTIF(Table29[[#This Row],[1. Checks that sink areas are supplied with soap and paper towels]:[13. Skin is intact without open wounds or rashes]],"NO"))</f>
        <v/>
      </c>
    </row>
    <row r="207" spans="2:21">
      <c r="B207" s="17"/>
      <c r="C207" s="17"/>
      <c r="D207" s="17"/>
      <c r="E207" s="18"/>
      <c r="F207" s="44"/>
      <c r="G207" s="17"/>
      <c r="H207" s="17"/>
      <c r="I207" s="17"/>
      <c r="J207" s="17"/>
      <c r="K207" s="17"/>
      <c r="L207" s="17"/>
      <c r="M207" s="17"/>
      <c r="N207" s="17"/>
      <c r="O207" s="17"/>
      <c r="P207" s="17"/>
      <c r="Q207" s="17"/>
      <c r="R207" s="17"/>
      <c r="S207" s="17"/>
      <c r="T207" s="17"/>
      <c r="U207" t="str">
        <f>IF(COUNTA(Table29[[#This Row],[Employee Name]:[13. Skin is intact without open wounds or rashes]])=0,"",COUNTIF(Table29[[#This Row],[1. Checks that sink areas are supplied with soap and paper towels]:[13. Skin is intact without open wounds or rashes]],"NO"))</f>
        <v/>
      </c>
    </row>
    <row r="208" spans="2:21">
      <c r="B208" s="17"/>
      <c r="C208" s="17"/>
      <c r="D208" s="17"/>
      <c r="E208" s="18"/>
      <c r="F208" s="44"/>
      <c r="G208" s="17"/>
      <c r="H208" s="17"/>
      <c r="I208" s="17"/>
      <c r="J208" s="17"/>
      <c r="K208" s="17"/>
      <c r="L208" s="17"/>
      <c r="M208" s="17"/>
      <c r="N208" s="17"/>
      <c r="O208" s="17"/>
      <c r="P208" s="17"/>
      <c r="Q208" s="17"/>
      <c r="R208" s="17"/>
      <c r="S208" s="17"/>
      <c r="T208" s="17"/>
      <c r="U208" t="str">
        <f>IF(COUNTA(Table29[[#This Row],[Employee Name]:[13. Skin is intact without open wounds or rashes]])=0,"",COUNTIF(Table29[[#This Row],[1. Checks that sink areas are supplied with soap and paper towels]:[13. Skin is intact without open wounds or rashes]],"NO"))</f>
        <v/>
      </c>
    </row>
    <row r="209" spans="2:21">
      <c r="B209" s="17"/>
      <c r="C209" s="17"/>
      <c r="D209" s="17"/>
      <c r="E209" s="18"/>
      <c r="F209" s="44"/>
      <c r="G209" s="17"/>
      <c r="H209" s="17"/>
      <c r="I209" s="17"/>
      <c r="J209" s="17"/>
      <c r="K209" s="17"/>
      <c r="L209" s="17"/>
      <c r="M209" s="17"/>
      <c r="N209" s="17"/>
      <c r="O209" s="17"/>
      <c r="P209" s="17"/>
      <c r="Q209" s="17"/>
      <c r="R209" s="17"/>
      <c r="S209" s="17"/>
      <c r="T209" s="17"/>
      <c r="U209" t="str">
        <f>IF(COUNTA(Table29[[#This Row],[Employee Name]:[13. Skin is intact without open wounds or rashes]])=0,"",COUNTIF(Table29[[#This Row],[1. Checks that sink areas are supplied with soap and paper towels]:[13. Skin is intact without open wounds or rashes]],"NO"))</f>
        <v/>
      </c>
    </row>
    <row r="210" spans="2:21">
      <c r="B210" s="17"/>
      <c r="C210" s="17"/>
      <c r="D210" s="17"/>
      <c r="E210" s="18"/>
      <c r="F210" s="44"/>
      <c r="G210" s="17"/>
      <c r="H210" s="17"/>
      <c r="I210" s="17"/>
      <c r="J210" s="17"/>
      <c r="K210" s="17"/>
      <c r="L210" s="17"/>
      <c r="M210" s="17"/>
      <c r="N210" s="17"/>
      <c r="O210" s="17"/>
      <c r="P210" s="17"/>
      <c r="Q210" s="17"/>
      <c r="R210" s="17"/>
      <c r="S210" s="17"/>
      <c r="T210" s="17"/>
      <c r="U210" t="str">
        <f>IF(COUNTA(Table29[[#This Row],[Employee Name]:[13. Skin is intact without open wounds or rashes]])=0,"",COUNTIF(Table29[[#This Row],[1. Checks that sink areas are supplied with soap and paper towels]:[13. Skin is intact without open wounds or rashes]],"NO"))</f>
        <v/>
      </c>
    </row>
    <row r="211" spans="2:21">
      <c r="B211" s="17"/>
      <c r="C211" s="17"/>
      <c r="D211" s="17"/>
      <c r="E211" s="18"/>
      <c r="F211" s="44"/>
      <c r="G211" s="17"/>
      <c r="H211" s="17"/>
      <c r="I211" s="17"/>
      <c r="J211" s="17"/>
      <c r="K211" s="17"/>
      <c r="L211" s="17"/>
      <c r="M211" s="17"/>
      <c r="N211" s="17"/>
      <c r="O211" s="17"/>
      <c r="P211" s="17"/>
      <c r="Q211" s="17"/>
      <c r="R211" s="17"/>
      <c r="S211" s="17"/>
      <c r="T211" s="17"/>
      <c r="U211" t="str">
        <f>IF(COUNTA(Table29[[#This Row],[Employee Name]:[13. Skin is intact without open wounds or rashes]])=0,"",COUNTIF(Table29[[#This Row],[1. Checks that sink areas are supplied with soap and paper towels]:[13. Skin is intact without open wounds or rashes]],"NO"))</f>
        <v/>
      </c>
    </row>
    <row r="212" spans="2:21">
      <c r="B212" s="17"/>
      <c r="C212" s="17"/>
      <c r="D212" s="17"/>
      <c r="E212" s="18"/>
      <c r="F212" s="44"/>
      <c r="G212" s="17"/>
      <c r="H212" s="17"/>
      <c r="I212" s="17"/>
      <c r="J212" s="17"/>
      <c r="K212" s="17"/>
      <c r="L212" s="17"/>
      <c r="M212" s="17"/>
      <c r="N212" s="17"/>
      <c r="O212" s="17"/>
      <c r="P212" s="17"/>
      <c r="Q212" s="17"/>
      <c r="R212" s="17"/>
      <c r="S212" s="17"/>
      <c r="T212" s="17"/>
      <c r="U212" t="str">
        <f>IF(COUNTA(Table29[[#This Row],[Employee Name]:[13. Skin is intact without open wounds or rashes]])=0,"",COUNTIF(Table29[[#This Row],[1. Checks that sink areas are supplied with soap and paper towels]:[13. Skin is intact without open wounds or rashes]],"NO"))</f>
        <v/>
      </c>
    </row>
    <row r="213" spans="2:21">
      <c r="B213" s="17"/>
      <c r="C213" s="17"/>
      <c r="D213" s="17"/>
      <c r="E213" s="18"/>
      <c r="F213" s="44"/>
      <c r="G213" s="17"/>
      <c r="H213" s="17"/>
      <c r="I213" s="17"/>
      <c r="J213" s="17"/>
      <c r="K213" s="17"/>
      <c r="L213" s="17"/>
      <c r="M213" s="17"/>
      <c r="N213" s="17"/>
      <c r="O213" s="17"/>
      <c r="P213" s="17"/>
      <c r="Q213" s="17"/>
      <c r="R213" s="17"/>
      <c r="S213" s="17"/>
      <c r="T213" s="17"/>
      <c r="U213" t="str">
        <f>IF(COUNTA(Table29[[#This Row],[Employee Name]:[13. Skin is intact without open wounds or rashes]])=0,"",COUNTIF(Table29[[#This Row],[1. Checks that sink areas are supplied with soap and paper towels]:[13. Skin is intact without open wounds or rashes]],"NO"))</f>
        <v/>
      </c>
    </row>
    <row r="214" spans="2:21">
      <c r="B214" s="17"/>
      <c r="C214" s="17"/>
      <c r="D214" s="17"/>
      <c r="E214" s="18"/>
      <c r="F214" s="44"/>
      <c r="G214" s="17"/>
      <c r="H214" s="17"/>
      <c r="I214" s="17"/>
      <c r="J214" s="17"/>
      <c r="K214" s="17"/>
      <c r="L214" s="17"/>
      <c r="M214" s="17"/>
      <c r="N214" s="17"/>
      <c r="O214" s="17"/>
      <c r="P214" s="17"/>
      <c r="Q214" s="17"/>
      <c r="R214" s="17"/>
      <c r="S214" s="17"/>
      <c r="T214" s="17"/>
      <c r="U214" t="str">
        <f>IF(COUNTA(Table29[[#This Row],[Employee Name]:[13. Skin is intact without open wounds or rashes]])=0,"",COUNTIF(Table29[[#This Row],[1. Checks that sink areas are supplied with soap and paper towels]:[13. Skin is intact without open wounds or rashes]],"NO"))</f>
        <v/>
      </c>
    </row>
    <row r="215" spans="2:21">
      <c r="B215" s="17"/>
      <c r="C215" s="17"/>
      <c r="D215" s="17"/>
      <c r="E215" s="18"/>
      <c r="F215" s="44"/>
      <c r="G215" s="17"/>
      <c r="H215" s="17"/>
      <c r="I215" s="17"/>
      <c r="J215" s="17"/>
      <c r="K215" s="17"/>
      <c r="L215" s="17"/>
      <c r="M215" s="17"/>
      <c r="N215" s="17"/>
      <c r="O215" s="17"/>
      <c r="P215" s="17"/>
      <c r="Q215" s="17"/>
      <c r="R215" s="17"/>
      <c r="S215" s="17"/>
      <c r="T215" s="17"/>
      <c r="U215" t="str">
        <f>IF(COUNTA(Table29[[#This Row],[Employee Name]:[13. Skin is intact without open wounds or rashes]])=0,"",COUNTIF(Table29[[#This Row],[1. Checks that sink areas are supplied with soap and paper towels]:[13. Skin is intact without open wounds or rashes]],"NO"))</f>
        <v/>
      </c>
    </row>
    <row r="216" spans="2:21">
      <c r="B216" s="17"/>
      <c r="C216" s="17"/>
      <c r="D216" s="17"/>
      <c r="E216" s="18"/>
      <c r="F216" s="44"/>
      <c r="G216" s="17"/>
      <c r="H216" s="17"/>
      <c r="I216" s="17"/>
      <c r="J216" s="17"/>
      <c r="K216" s="17"/>
      <c r="L216" s="17"/>
      <c r="M216" s="17"/>
      <c r="N216" s="17"/>
      <c r="O216" s="17"/>
      <c r="P216" s="17"/>
      <c r="Q216" s="17"/>
      <c r="R216" s="17"/>
      <c r="S216" s="17"/>
      <c r="T216" s="17"/>
      <c r="U216" t="str">
        <f>IF(COUNTA(Table29[[#This Row],[Employee Name]:[13. Skin is intact without open wounds or rashes]])=0,"",COUNTIF(Table29[[#This Row],[1. Checks that sink areas are supplied with soap and paper towels]:[13. Skin is intact without open wounds or rashes]],"NO"))</f>
        <v/>
      </c>
    </row>
    <row r="217" spans="2:21">
      <c r="B217" s="17"/>
      <c r="C217" s="17"/>
      <c r="D217" s="17"/>
      <c r="E217" s="18"/>
      <c r="F217" s="44"/>
      <c r="G217" s="17"/>
      <c r="H217" s="17"/>
      <c r="I217" s="17"/>
      <c r="J217" s="17"/>
      <c r="K217" s="17"/>
      <c r="L217" s="17"/>
      <c r="M217" s="17"/>
      <c r="N217" s="17"/>
      <c r="O217" s="17"/>
      <c r="P217" s="17"/>
      <c r="Q217" s="17"/>
      <c r="R217" s="17"/>
      <c r="S217" s="17"/>
      <c r="T217" s="17"/>
      <c r="U217" t="str">
        <f>IF(COUNTA(Table29[[#This Row],[Employee Name]:[13. Skin is intact without open wounds or rashes]])=0,"",COUNTIF(Table29[[#This Row],[1. Checks that sink areas are supplied with soap and paper towels]:[13. Skin is intact without open wounds or rashes]],"NO"))</f>
        <v/>
      </c>
    </row>
    <row r="218" spans="2:21">
      <c r="B218" s="17"/>
      <c r="C218" s="17"/>
      <c r="D218" s="17"/>
      <c r="E218" s="18"/>
      <c r="F218" s="44"/>
      <c r="G218" s="17"/>
      <c r="H218" s="17"/>
      <c r="I218" s="17"/>
      <c r="J218" s="17"/>
      <c r="K218" s="17"/>
      <c r="L218" s="17"/>
      <c r="M218" s="17"/>
      <c r="N218" s="17"/>
      <c r="O218" s="17"/>
      <c r="P218" s="17"/>
      <c r="Q218" s="17"/>
      <c r="R218" s="17"/>
      <c r="S218" s="17"/>
      <c r="T218" s="17"/>
      <c r="U218" t="str">
        <f>IF(COUNTA(Table29[[#This Row],[Employee Name]:[13. Skin is intact without open wounds or rashes]])=0,"",COUNTIF(Table29[[#This Row],[1. Checks that sink areas are supplied with soap and paper towels]:[13. Skin is intact without open wounds or rashes]],"NO"))</f>
        <v/>
      </c>
    </row>
    <row r="219" spans="2:21">
      <c r="B219" s="17"/>
      <c r="C219" s="17"/>
      <c r="D219" s="17"/>
      <c r="E219" s="18"/>
      <c r="F219" s="44"/>
      <c r="G219" s="17"/>
      <c r="H219" s="17"/>
      <c r="I219" s="17"/>
      <c r="J219" s="17"/>
      <c r="K219" s="17"/>
      <c r="L219" s="17"/>
      <c r="M219" s="17"/>
      <c r="N219" s="17"/>
      <c r="O219" s="17"/>
      <c r="P219" s="17"/>
      <c r="Q219" s="17"/>
      <c r="R219" s="17"/>
      <c r="S219" s="17"/>
      <c r="T219" s="17"/>
      <c r="U219" t="str">
        <f>IF(COUNTA(Table29[[#This Row],[Employee Name]:[13. Skin is intact without open wounds or rashes]])=0,"",COUNTIF(Table29[[#This Row],[1. Checks that sink areas are supplied with soap and paper towels]:[13. Skin is intact without open wounds or rashes]],"NO"))</f>
        <v/>
      </c>
    </row>
    <row r="220" spans="2:21">
      <c r="B220" s="17"/>
      <c r="C220" s="17"/>
      <c r="D220" s="17"/>
      <c r="E220" s="18"/>
      <c r="F220" s="44"/>
      <c r="G220" s="17"/>
      <c r="H220" s="17"/>
      <c r="I220" s="17"/>
      <c r="J220" s="17"/>
      <c r="K220" s="17"/>
      <c r="L220" s="17"/>
      <c r="M220" s="17"/>
      <c r="N220" s="17"/>
      <c r="O220" s="17"/>
      <c r="P220" s="17"/>
      <c r="Q220" s="17"/>
      <c r="R220" s="17"/>
      <c r="S220" s="17"/>
      <c r="T220" s="17"/>
      <c r="U220" t="str">
        <f>IF(COUNTA(Table29[[#This Row],[Employee Name]:[13. Skin is intact without open wounds or rashes]])=0,"",COUNTIF(Table29[[#This Row],[1. Checks that sink areas are supplied with soap and paper towels]:[13. Skin is intact without open wounds or rashes]],"NO"))</f>
        <v/>
      </c>
    </row>
    <row r="221" spans="2:21">
      <c r="B221" s="17"/>
      <c r="C221" s="17"/>
      <c r="D221" s="17"/>
      <c r="E221" s="18"/>
      <c r="F221" s="44"/>
      <c r="G221" s="17"/>
      <c r="H221" s="17"/>
      <c r="I221" s="17"/>
      <c r="J221" s="17"/>
      <c r="K221" s="17"/>
      <c r="L221" s="17"/>
      <c r="M221" s="17"/>
      <c r="N221" s="17"/>
      <c r="O221" s="17"/>
      <c r="P221" s="17"/>
      <c r="Q221" s="17"/>
      <c r="R221" s="17"/>
      <c r="S221" s="17"/>
      <c r="T221" s="17"/>
      <c r="U221" t="str">
        <f>IF(COUNTA(Table29[[#This Row],[Employee Name]:[13. Skin is intact without open wounds or rashes]])=0,"",COUNTIF(Table29[[#This Row],[1. Checks that sink areas are supplied with soap and paper towels]:[13. Skin is intact without open wounds or rashes]],"NO"))</f>
        <v/>
      </c>
    </row>
    <row r="222" spans="2:21">
      <c r="B222" s="17"/>
      <c r="C222" s="17"/>
      <c r="D222" s="17"/>
      <c r="E222" s="18"/>
      <c r="F222" s="44"/>
      <c r="G222" s="17"/>
      <c r="H222" s="17"/>
      <c r="I222" s="17"/>
      <c r="J222" s="17"/>
      <c r="K222" s="17"/>
      <c r="L222" s="17"/>
      <c r="M222" s="17"/>
      <c r="N222" s="17"/>
      <c r="O222" s="17"/>
      <c r="P222" s="17"/>
      <c r="Q222" s="17"/>
      <c r="R222" s="17"/>
      <c r="S222" s="17"/>
      <c r="T222" s="17"/>
      <c r="U222" t="str">
        <f>IF(COUNTA(Table29[[#This Row],[Employee Name]:[13. Skin is intact without open wounds or rashes]])=0,"",COUNTIF(Table29[[#This Row],[1. Checks that sink areas are supplied with soap and paper towels]:[13. Skin is intact without open wounds or rashes]],"NO"))</f>
        <v/>
      </c>
    </row>
    <row r="223" spans="2:21">
      <c r="B223" s="17"/>
      <c r="C223" s="17"/>
      <c r="D223" s="17"/>
      <c r="E223" s="18"/>
      <c r="F223" s="44"/>
      <c r="G223" s="17"/>
      <c r="H223" s="17"/>
      <c r="I223" s="17"/>
      <c r="J223" s="17"/>
      <c r="K223" s="17"/>
      <c r="L223" s="17"/>
      <c r="M223" s="17"/>
      <c r="N223" s="17"/>
      <c r="O223" s="17"/>
      <c r="P223" s="17"/>
      <c r="Q223" s="17"/>
      <c r="R223" s="17"/>
      <c r="S223" s="17"/>
      <c r="T223" s="17"/>
      <c r="U223" t="str">
        <f>IF(COUNTA(Table29[[#This Row],[Employee Name]:[13. Skin is intact without open wounds or rashes]])=0,"",COUNTIF(Table29[[#This Row],[1. Checks that sink areas are supplied with soap and paper towels]:[13. Skin is intact without open wounds or rashes]],"NO"))</f>
        <v/>
      </c>
    </row>
    <row r="224" spans="2:21">
      <c r="B224" s="17"/>
      <c r="C224" s="17"/>
      <c r="D224" s="17"/>
      <c r="E224" s="18"/>
      <c r="F224" s="44"/>
      <c r="G224" s="17"/>
      <c r="H224" s="17"/>
      <c r="I224" s="17"/>
      <c r="J224" s="17"/>
      <c r="K224" s="17"/>
      <c r="L224" s="17"/>
      <c r="M224" s="17"/>
      <c r="N224" s="17"/>
      <c r="O224" s="17"/>
      <c r="P224" s="17"/>
      <c r="Q224" s="17"/>
      <c r="R224" s="17"/>
      <c r="S224" s="17"/>
      <c r="T224" s="17"/>
      <c r="U224" t="str">
        <f>IF(COUNTA(Table29[[#This Row],[Employee Name]:[13. Skin is intact without open wounds or rashes]])=0,"",COUNTIF(Table29[[#This Row],[1. Checks that sink areas are supplied with soap and paper towels]:[13. Skin is intact without open wounds or rashes]],"NO"))</f>
        <v/>
      </c>
    </row>
    <row r="225" spans="2:21">
      <c r="B225" s="17"/>
      <c r="C225" s="17"/>
      <c r="D225" s="17"/>
      <c r="E225" s="18"/>
      <c r="F225" s="44"/>
      <c r="G225" s="17"/>
      <c r="H225" s="17"/>
      <c r="I225" s="17"/>
      <c r="J225" s="17"/>
      <c r="K225" s="17"/>
      <c r="L225" s="17"/>
      <c r="M225" s="17"/>
      <c r="N225" s="17"/>
      <c r="O225" s="17"/>
      <c r="P225" s="17"/>
      <c r="Q225" s="17"/>
      <c r="R225" s="17"/>
      <c r="S225" s="17"/>
      <c r="T225" s="17"/>
      <c r="U225" t="str">
        <f>IF(COUNTA(Table29[[#This Row],[Employee Name]:[13. Skin is intact without open wounds or rashes]])=0,"",COUNTIF(Table29[[#This Row],[1. Checks that sink areas are supplied with soap and paper towels]:[13. Skin is intact without open wounds or rashes]],"NO"))</f>
        <v/>
      </c>
    </row>
    <row r="226" spans="2:21">
      <c r="B226" s="17"/>
      <c r="C226" s="17"/>
      <c r="D226" s="17"/>
      <c r="E226" s="18"/>
      <c r="F226" s="44"/>
      <c r="G226" s="17"/>
      <c r="H226" s="17"/>
      <c r="I226" s="17"/>
      <c r="J226" s="17"/>
      <c r="K226" s="17"/>
      <c r="L226" s="17"/>
      <c r="M226" s="17"/>
      <c r="N226" s="17"/>
      <c r="O226" s="17"/>
      <c r="P226" s="17"/>
      <c r="Q226" s="17"/>
      <c r="R226" s="17"/>
      <c r="S226" s="17"/>
      <c r="T226" s="17"/>
      <c r="U226" t="str">
        <f>IF(COUNTA(Table29[[#This Row],[Employee Name]:[13. Skin is intact without open wounds or rashes]])=0,"",COUNTIF(Table29[[#This Row],[1. Checks that sink areas are supplied with soap and paper towels]:[13. Skin is intact without open wounds or rashes]],"NO"))</f>
        <v/>
      </c>
    </row>
    <row r="227" spans="2:21">
      <c r="B227" s="17"/>
      <c r="C227" s="17"/>
      <c r="D227" s="17"/>
      <c r="E227" s="18"/>
      <c r="F227" s="44"/>
      <c r="G227" s="17"/>
      <c r="H227" s="17"/>
      <c r="I227" s="17"/>
      <c r="J227" s="17"/>
      <c r="K227" s="17"/>
      <c r="L227" s="17"/>
      <c r="M227" s="17"/>
      <c r="N227" s="17"/>
      <c r="O227" s="17"/>
      <c r="P227" s="17"/>
      <c r="Q227" s="17"/>
      <c r="R227" s="17"/>
      <c r="S227" s="17"/>
      <c r="T227" s="17"/>
      <c r="U227" t="str">
        <f>IF(COUNTA(Table29[[#This Row],[Employee Name]:[13. Skin is intact without open wounds or rashes]])=0,"",COUNTIF(Table29[[#This Row],[1. Checks that sink areas are supplied with soap and paper towels]:[13. Skin is intact without open wounds or rashes]],"NO"))</f>
        <v/>
      </c>
    </row>
    <row r="228" spans="2:21">
      <c r="B228" s="17"/>
      <c r="C228" s="17"/>
      <c r="D228" s="17"/>
      <c r="E228" s="18"/>
      <c r="F228" s="44"/>
      <c r="G228" s="17"/>
      <c r="H228" s="17"/>
      <c r="I228" s="17"/>
      <c r="J228" s="17"/>
      <c r="K228" s="17"/>
      <c r="L228" s="17"/>
      <c r="M228" s="17"/>
      <c r="N228" s="17"/>
      <c r="O228" s="17"/>
      <c r="P228" s="17"/>
      <c r="Q228" s="17"/>
      <c r="R228" s="17"/>
      <c r="S228" s="17"/>
      <c r="T228" s="17"/>
      <c r="U228" t="str">
        <f>IF(COUNTA(Table29[[#This Row],[Employee Name]:[13. Skin is intact without open wounds or rashes]])=0,"",COUNTIF(Table29[[#This Row],[1. Checks that sink areas are supplied with soap and paper towels]:[13. Skin is intact without open wounds or rashes]],"NO"))</f>
        <v/>
      </c>
    </row>
    <row r="229" spans="2:21">
      <c r="B229" s="17"/>
      <c r="C229" s="17"/>
      <c r="D229" s="17"/>
      <c r="E229" s="18"/>
      <c r="F229" s="44"/>
      <c r="G229" s="17"/>
      <c r="H229" s="17"/>
      <c r="I229" s="17"/>
      <c r="J229" s="17"/>
      <c r="K229" s="17"/>
      <c r="L229" s="17"/>
      <c r="M229" s="17"/>
      <c r="N229" s="17"/>
      <c r="O229" s="17"/>
      <c r="P229" s="17"/>
      <c r="Q229" s="17"/>
      <c r="R229" s="17"/>
      <c r="S229" s="17"/>
      <c r="T229" s="17"/>
      <c r="U229" t="str">
        <f>IF(COUNTA(Table29[[#This Row],[Employee Name]:[13. Skin is intact without open wounds or rashes]])=0,"",COUNTIF(Table29[[#This Row],[1. Checks that sink areas are supplied with soap and paper towels]:[13. Skin is intact without open wounds or rashes]],"NO"))</f>
        <v/>
      </c>
    </row>
    <row r="230" spans="2:21">
      <c r="B230" s="17"/>
      <c r="C230" s="17"/>
      <c r="D230" s="17"/>
      <c r="E230" s="18"/>
      <c r="F230" s="44"/>
      <c r="G230" s="17"/>
      <c r="H230" s="17"/>
      <c r="I230" s="17"/>
      <c r="J230" s="17"/>
      <c r="K230" s="17"/>
      <c r="L230" s="17"/>
      <c r="M230" s="17"/>
      <c r="N230" s="17"/>
      <c r="O230" s="17"/>
      <c r="P230" s="17"/>
      <c r="Q230" s="17"/>
      <c r="R230" s="17"/>
      <c r="S230" s="17"/>
      <c r="T230" s="17"/>
      <c r="U230" t="str">
        <f>IF(COUNTA(Table29[[#This Row],[Employee Name]:[13. Skin is intact without open wounds or rashes]])=0,"",COUNTIF(Table29[[#This Row],[1. Checks that sink areas are supplied with soap and paper towels]:[13. Skin is intact without open wounds or rashes]],"NO"))</f>
        <v/>
      </c>
    </row>
    <row r="231" spans="2:21">
      <c r="B231" s="17"/>
      <c r="C231" s="17"/>
      <c r="D231" s="17"/>
      <c r="E231" s="18"/>
      <c r="F231" s="44"/>
      <c r="G231" s="17"/>
      <c r="H231" s="17"/>
      <c r="I231" s="17"/>
      <c r="J231" s="17"/>
      <c r="K231" s="17"/>
      <c r="L231" s="17"/>
      <c r="M231" s="17"/>
      <c r="N231" s="17"/>
      <c r="O231" s="17"/>
      <c r="P231" s="17"/>
      <c r="Q231" s="17"/>
      <c r="R231" s="17"/>
      <c r="S231" s="17"/>
      <c r="T231" s="17"/>
      <c r="U231" t="str">
        <f>IF(COUNTA(Table29[[#This Row],[Employee Name]:[13. Skin is intact without open wounds or rashes]])=0,"",COUNTIF(Table29[[#This Row],[1. Checks that sink areas are supplied with soap and paper towels]:[13. Skin is intact without open wounds or rashes]],"NO"))</f>
        <v/>
      </c>
    </row>
    <row r="232" spans="2:21">
      <c r="B232" s="17"/>
      <c r="C232" s="17"/>
      <c r="D232" s="17"/>
      <c r="E232" s="18"/>
      <c r="F232" s="44"/>
      <c r="G232" s="17"/>
      <c r="H232" s="17"/>
      <c r="I232" s="17"/>
      <c r="J232" s="17"/>
      <c r="K232" s="17"/>
      <c r="L232" s="17"/>
      <c r="M232" s="17"/>
      <c r="N232" s="17"/>
      <c r="O232" s="17"/>
      <c r="P232" s="17"/>
      <c r="Q232" s="17"/>
      <c r="R232" s="17"/>
      <c r="S232" s="17"/>
      <c r="T232" s="17"/>
      <c r="U232" t="str">
        <f>IF(COUNTA(Table29[[#This Row],[Employee Name]:[13. Skin is intact without open wounds or rashes]])=0,"",COUNTIF(Table29[[#This Row],[1. Checks that sink areas are supplied with soap and paper towels]:[13. Skin is intact without open wounds or rashes]],"NO"))</f>
        <v/>
      </c>
    </row>
    <row r="233" spans="2:21">
      <c r="B233" s="17"/>
      <c r="C233" s="17"/>
      <c r="D233" s="17"/>
      <c r="E233" s="18"/>
      <c r="F233" s="44"/>
      <c r="G233" s="17"/>
      <c r="H233" s="17"/>
      <c r="I233" s="17"/>
      <c r="J233" s="17"/>
      <c r="K233" s="17"/>
      <c r="L233" s="17"/>
      <c r="M233" s="17"/>
      <c r="N233" s="17"/>
      <c r="O233" s="17"/>
      <c r="P233" s="17"/>
      <c r="Q233" s="17"/>
      <c r="R233" s="17"/>
      <c r="S233" s="17"/>
      <c r="T233" s="17"/>
      <c r="U233" t="str">
        <f>IF(COUNTA(Table29[[#This Row],[Employee Name]:[13. Skin is intact without open wounds or rashes]])=0,"",COUNTIF(Table29[[#This Row],[1. Checks that sink areas are supplied with soap and paper towels]:[13. Skin is intact without open wounds or rashes]],"NO"))</f>
        <v/>
      </c>
    </row>
    <row r="234" spans="2:21">
      <c r="B234" s="17"/>
      <c r="C234" s="17"/>
      <c r="D234" s="17"/>
      <c r="E234" s="18"/>
      <c r="F234" s="44"/>
      <c r="G234" s="17"/>
      <c r="H234" s="17"/>
      <c r="I234" s="17"/>
      <c r="J234" s="17"/>
      <c r="K234" s="17"/>
      <c r="L234" s="17"/>
      <c r="M234" s="17"/>
      <c r="N234" s="17"/>
      <c r="O234" s="17"/>
      <c r="P234" s="17"/>
      <c r="Q234" s="17"/>
      <c r="R234" s="17"/>
      <c r="S234" s="17"/>
      <c r="T234" s="17"/>
      <c r="U234" t="str">
        <f>IF(COUNTA(Table29[[#This Row],[Employee Name]:[13. Skin is intact without open wounds or rashes]])=0,"",COUNTIF(Table29[[#This Row],[1. Checks that sink areas are supplied with soap and paper towels]:[13. Skin is intact without open wounds or rashes]],"NO"))</f>
        <v/>
      </c>
    </row>
    <row r="235" spans="2:21">
      <c r="B235" s="17"/>
      <c r="C235" s="17"/>
      <c r="D235" s="17"/>
      <c r="E235" s="18"/>
      <c r="F235" s="44"/>
      <c r="G235" s="17"/>
      <c r="H235" s="17"/>
      <c r="I235" s="17"/>
      <c r="J235" s="17"/>
      <c r="K235" s="17"/>
      <c r="L235" s="17"/>
      <c r="M235" s="17"/>
      <c r="N235" s="17"/>
      <c r="O235" s="17"/>
      <c r="P235" s="17"/>
      <c r="Q235" s="17"/>
      <c r="R235" s="17"/>
      <c r="S235" s="17"/>
      <c r="T235" s="17"/>
      <c r="U235" t="str">
        <f>IF(COUNTA(Table29[[#This Row],[Employee Name]:[13. Skin is intact without open wounds or rashes]])=0,"",COUNTIF(Table29[[#This Row],[1. Checks that sink areas are supplied with soap and paper towels]:[13. Skin is intact without open wounds or rashes]],"NO"))</f>
        <v/>
      </c>
    </row>
    <row r="236" spans="2:21">
      <c r="B236" s="17"/>
      <c r="C236" s="17"/>
      <c r="D236" s="17"/>
      <c r="E236" s="18"/>
      <c r="F236" s="44"/>
      <c r="G236" s="17"/>
      <c r="H236" s="17"/>
      <c r="I236" s="17"/>
      <c r="J236" s="17"/>
      <c r="K236" s="17"/>
      <c r="L236" s="17"/>
      <c r="M236" s="17"/>
      <c r="N236" s="17"/>
      <c r="O236" s="17"/>
      <c r="P236" s="17"/>
      <c r="Q236" s="17"/>
      <c r="R236" s="17"/>
      <c r="S236" s="17"/>
      <c r="T236" s="17"/>
      <c r="U236" t="str">
        <f>IF(COUNTA(Table29[[#This Row],[Employee Name]:[13. Skin is intact without open wounds or rashes]])=0,"",COUNTIF(Table29[[#This Row],[1. Checks that sink areas are supplied with soap and paper towels]:[13. Skin is intact without open wounds or rashes]],"NO"))</f>
        <v/>
      </c>
    </row>
    <row r="237" spans="2:21">
      <c r="B237" s="17"/>
      <c r="C237" s="17"/>
      <c r="D237" s="17"/>
      <c r="E237" s="18"/>
      <c r="F237" s="44"/>
      <c r="G237" s="17"/>
      <c r="H237" s="17"/>
      <c r="I237" s="17"/>
      <c r="J237" s="17"/>
      <c r="K237" s="17"/>
      <c r="L237" s="17"/>
      <c r="M237" s="17"/>
      <c r="N237" s="17"/>
      <c r="O237" s="17"/>
      <c r="P237" s="17"/>
      <c r="Q237" s="17"/>
      <c r="R237" s="17"/>
      <c r="S237" s="17"/>
      <c r="T237" s="17"/>
      <c r="U237" t="str">
        <f>IF(COUNTA(Table29[[#This Row],[Employee Name]:[13. Skin is intact without open wounds or rashes]])=0,"",COUNTIF(Table29[[#This Row],[1. Checks that sink areas are supplied with soap and paper towels]:[13. Skin is intact without open wounds or rashes]],"NO"))</f>
        <v/>
      </c>
    </row>
    <row r="238" spans="2:21">
      <c r="B238" s="17"/>
      <c r="C238" s="17"/>
      <c r="D238" s="17"/>
      <c r="E238" s="18"/>
      <c r="F238" s="44"/>
      <c r="G238" s="17"/>
      <c r="H238" s="17"/>
      <c r="I238" s="17"/>
      <c r="J238" s="17"/>
      <c r="K238" s="17"/>
      <c r="L238" s="17"/>
      <c r="M238" s="17"/>
      <c r="N238" s="17"/>
      <c r="O238" s="17"/>
      <c r="P238" s="17"/>
      <c r="Q238" s="17"/>
      <c r="R238" s="17"/>
      <c r="S238" s="17"/>
      <c r="T238" s="17"/>
      <c r="U238" t="str">
        <f>IF(COUNTA(Table29[[#This Row],[Employee Name]:[13. Skin is intact without open wounds or rashes]])=0,"",COUNTIF(Table29[[#This Row],[1. Checks that sink areas are supplied with soap and paper towels]:[13. Skin is intact without open wounds or rashes]],"NO"))</f>
        <v/>
      </c>
    </row>
    <row r="239" spans="2:21">
      <c r="B239" s="17"/>
      <c r="C239" s="17"/>
      <c r="D239" s="17"/>
      <c r="E239" s="18"/>
      <c r="F239" s="44"/>
      <c r="G239" s="17"/>
      <c r="H239" s="17"/>
      <c r="I239" s="17"/>
      <c r="J239" s="17"/>
      <c r="K239" s="17"/>
      <c r="L239" s="17"/>
      <c r="M239" s="17"/>
      <c r="N239" s="17"/>
      <c r="O239" s="17"/>
      <c r="P239" s="17"/>
      <c r="Q239" s="17"/>
      <c r="R239" s="17"/>
      <c r="S239" s="17"/>
      <c r="T239" s="17"/>
      <c r="U239" t="str">
        <f>IF(COUNTA(Table29[[#This Row],[Employee Name]:[13. Skin is intact without open wounds or rashes]])=0,"",COUNTIF(Table29[[#This Row],[1. Checks that sink areas are supplied with soap and paper towels]:[13. Skin is intact without open wounds or rashes]],"NO"))</f>
        <v/>
      </c>
    </row>
    <row r="240" spans="2:21">
      <c r="B240" s="17"/>
      <c r="C240" s="17"/>
      <c r="D240" s="17"/>
      <c r="E240" s="18"/>
      <c r="F240" s="44"/>
      <c r="G240" s="17"/>
      <c r="H240" s="17"/>
      <c r="I240" s="17"/>
      <c r="J240" s="17"/>
      <c r="K240" s="17"/>
      <c r="L240" s="17"/>
      <c r="M240" s="17"/>
      <c r="N240" s="17"/>
      <c r="O240" s="17"/>
      <c r="P240" s="17"/>
      <c r="Q240" s="17"/>
      <c r="R240" s="17"/>
      <c r="S240" s="17"/>
      <c r="T240" s="17"/>
      <c r="U240" t="str">
        <f>IF(COUNTA(Table29[[#This Row],[Employee Name]:[13. Skin is intact without open wounds or rashes]])=0,"",COUNTIF(Table29[[#This Row],[1. Checks that sink areas are supplied with soap and paper towels]:[13. Skin is intact without open wounds or rashes]],"NO"))</f>
        <v/>
      </c>
    </row>
    <row r="241" spans="2:21">
      <c r="B241" s="17"/>
      <c r="C241" s="17"/>
      <c r="D241" s="17"/>
      <c r="E241" s="18"/>
      <c r="F241" s="44"/>
      <c r="G241" s="17"/>
      <c r="H241" s="17"/>
      <c r="I241" s="17"/>
      <c r="J241" s="17"/>
      <c r="K241" s="17"/>
      <c r="L241" s="17"/>
      <c r="M241" s="17"/>
      <c r="N241" s="17"/>
      <c r="O241" s="17"/>
      <c r="P241" s="17"/>
      <c r="Q241" s="17"/>
      <c r="R241" s="17"/>
      <c r="S241" s="17"/>
      <c r="T241" s="17"/>
      <c r="U241" t="str">
        <f>IF(COUNTA(Table29[[#This Row],[Employee Name]:[13. Skin is intact without open wounds or rashes]])=0,"",COUNTIF(Table29[[#This Row],[1. Checks that sink areas are supplied with soap and paper towels]:[13. Skin is intact without open wounds or rashes]],"NO"))</f>
        <v/>
      </c>
    </row>
    <row r="242" spans="2:21">
      <c r="B242" s="17"/>
      <c r="C242" s="17"/>
      <c r="D242" s="17"/>
      <c r="E242" s="18"/>
      <c r="F242" s="44"/>
      <c r="G242" s="17"/>
      <c r="H242" s="17"/>
      <c r="I242" s="17"/>
      <c r="J242" s="17"/>
      <c r="K242" s="17"/>
      <c r="L242" s="17"/>
      <c r="M242" s="17"/>
      <c r="N242" s="17"/>
      <c r="O242" s="17"/>
      <c r="P242" s="17"/>
      <c r="Q242" s="17"/>
      <c r="R242" s="17"/>
      <c r="S242" s="17"/>
      <c r="T242" s="17"/>
      <c r="U242" t="str">
        <f>IF(COUNTA(Table29[[#This Row],[Employee Name]:[13. Skin is intact without open wounds or rashes]])=0,"",COUNTIF(Table29[[#This Row],[1. Checks that sink areas are supplied with soap and paper towels]:[13. Skin is intact without open wounds or rashes]],"NO"))</f>
        <v/>
      </c>
    </row>
    <row r="243" spans="2:21">
      <c r="B243" s="17"/>
      <c r="C243" s="17"/>
      <c r="D243" s="17"/>
      <c r="E243" s="18"/>
      <c r="F243" s="44"/>
      <c r="G243" s="17"/>
      <c r="H243" s="17"/>
      <c r="I243" s="17"/>
      <c r="J243" s="17"/>
      <c r="K243" s="17"/>
      <c r="L243" s="17"/>
      <c r="M243" s="17"/>
      <c r="N243" s="17"/>
      <c r="O243" s="17"/>
      <c r="P243" s="17"/>
      <c r="Q243" s="17"/>
      <c r="R243" s="17"/>
      <c r="S243" s="17"/>
      <c r="T243" s="17"/>
      <c r="U243" t="str">
        <f>IF(COUNTA(Table29[[#This Row],[Employee Name]:[13. Skin is intact without open wounds or rashes]])=0,"",COUNTIF(Table29[[#This Row],[1. Checks that sink areas are supplied with soap and paper towels]:[13. Skin is intact without open wounds or rashes]],"NO"))</f>
        <v/>
      </c>
    </row>
    <row r="244" spans="2:21">
      <c r="B244" s="17"/>
      <c r="C244" s="17"/>
      <c r="D244" s="17"/>
      <c r="E244" s="18"/>
      <c r="F244" s="44"/>
      <c r="G244" s="17"/>
      <c r="H244" s="17"/>
      <c r="I244" s="17"/>
      <c r="J244" s="17"/>
      <c r="K244" s="17"/>
      <c r="L244" s="17"/>
      <c r="M244" s="17"/>
      <c r="N244" s="17"/>
      <c r="O244" s="17"/>
      <c r="P244" s="17"/>
      <c r="Q244" s="17"/>
      <c r="R244" s="17"/>
      <c r="S244" s="17"/>
      <c r="T244" s="17"/>
      <c r="U244" t="str">
        <f>IF(COUNTA(Table29[[#This Row],[Employee Name]:[13. Skin is intact without open wounds or rashes]])=0,"",COUNTIF(Table29[[#This Row],[1. Checks that sink areas are supplied with soap and paper towels]:[13. Skin is intact without open wounds or rashes]],"NO"))</f>
        <v/>
      </c>
    </row>
    <row r="245" spans="2:21">
      <c r="B245" s="17"/>
      <c r="C245" s="17"/>
      <c r="D245" s="17"/>
      <c r="E245" s="18"/>
      <c r="F245" s="44"/>
      <c r="G245" s="17"/>
      <c r="H245" s="17"/>
      <c r="I245" s="17"/>
      <c r="J245" s="17"/>
      <c r="K245" s="17"/>
      <c r="L245" s="17"/>
      <c r="M245" s="17"/>
      <c r="N245" s="17"/>
      <c r="O245" s="17"/>
      <c r="P245" s="17"/>
      <c r="Q245" s="17"/>
      <c r="R245" s="17"/>
      <c r="S245" s="17"/>
      <c r="T245" s="17"/>
      <c r="U245" t="str">
        <f>IF(COUNTA(Table29[[#This Row],[Employee Name]:[13. Skin is intact without open wounds or rashes]])=0,"",COUNTIF(Table29[[#This Row],[1. Checks that sink areas are supplied with soap and paper towels]:[13. Skin is intact without open wounds or rashes]],"NO"))</f>
        <v/>
      </c>
    </row>
    <row r="246" spans="2:21">
      <c r="B246" s="17"/>
      <c r="C246" s="17"/>
      <c r="D246" s="17"/>
      <c r="E246" s="18"/>
      <c r="F246" s="44"/>
      <c r="G246" s="17"/>
      <c r="H246" s="17"/>
      <c r="I246" s="17"/>
      <c r="J246" s="17"/>
      <c r="K246" s="17"/>
      <c r="L246" s="17"/>
      <c r="M246" s="17"/>
      <c r="N246" s="17"/>
      <c r="O246" s="17"/>
      <c r="P246" s="17"/>
      <c r="Q246" s="17"/>
      <c r="R246" s="17"/>
      <c r="S246" s="17"/>
      <c r="T246" s="17"/>
      <c r="U246" t="str">
        <f>IF(COUNTA(Table29[[#This Row],[Employee Name]:[13. Skin is intact without open wounds or rashes]])=0,"",COUNTIF(Table29[[#This Row],[1. Checks that sink areas are supplied with soap and paper towels]:[13. Skin is intact without open wounds or rashes]],"NO"))</f>
        <v/>
      </c>
    </row>
    <row r="247" spans="2:21">
      <c r="B247" s="17"/>
      <c r="C247" s="17"/>
      <c r="D247" s="17"/>
      <c r="E247" s="18"/>
      <c r="F247" s="44"/>
      <c r="G247" s="17"/>
      <c r="H247" s="17"/>
      <c r="I247" s="17"/>
      <c r="J247" s="17"/>
      <c r="K247" s="17"/>
      <c r="L247" s="17"/>
      <c r="M247" s="17"/>
      <c r="N247" s="17"/>
      <c r="O247" s="17"/>
      <c r="P247" s="17"/>
      <c r="Q247" s="17"/>
      <c r="R247" s="17"/>
      <c r="S247" s="17"/>
      <c r="T247" s="17"/>
      <c r="U247" t="str">
        <f>IF(COUNTA(Table29[[#This Row],[Employee Name]:[13. Skin is intact without open wounds or rashes]])=0,"",COUNTIF(Table29[[#This Row],[1. Checks that sink areas are supplied with soap and paper towels]:[13. Skin is intact without open wounds or rashes]],"NO"))</f>
        <v/>
      </c>
    </row>
    <row r="248" spans="2:21">
      <c r="B248" s="17"/>
      <c r="C248" s="17"/>
      <c r="D248" s="17"/>
      <c r="E248" s="18"/>
      <c r="F248" s="44"/>
      <c r="G248" s="17"/>
      <c r="H248" s="17"/>
      <c r="I248" s="17"/>
      <c r="J248" s="17"/>
      <c r="K248" s="17"/>
      <c r="L248" s="17"/>
      <c r="M248" s="17"/>
      <c r="N248" s="17"/>
      <c r="O248" s="17"/>
      <c r="P248" s="17"/>
      <c r="Q248" s="17"/>
      <c r="R248" s="17"/>
      <c r="S248" s="17"/>
      <c r="T248" s="17"/>
      <c r="U248" t="str">
        <f>IF(COUNTA(Table29[[#This Row],[Employee Name]:[13. Skin is intact without open wounds or rashes]])=0,"",COUNTIF(Table29[[#This Row],[1. Checks that sink areas are supplied with soap and paper towels]:[13. Skin is intact without open wounds or rashes]],"NO"))</f>
        <v/>
      </c>
    </row>
    <row r="249" spans="2:21">
      <c r="B249" s="17"/>
      <c r="C249" s="17"/>
      <c r="D249" s="17"/>
      <c r="E249" s="18"/>
      <c r="F249" s="44"/>
      <c r="G249" s="17"/>
      <c r="H249" s="17"/>
      <c r="I249" s="17"/>
      <c r="J249" s="17"/>
      <c r="K249" s="17"/>
      <c r="L249" s="17"/>
      <c r="M249" s="17"/>
      <c r="N249" s="17"/>
      <c r="O249" s="17"/>
      <c r="P249" s="17"/>
      <c r="Q249" s="17"/>
      <c r="R249" s="17"/>
      <c r="S249" s="17"/>
      <c r="T249" s="17"/>
      <c r="U249" t="str">
        <f>IF(COUNTA(Table29[[#This Row],[Employee Name]:[13. Skin is intact without open wounds or rashes]])=0,"",COUNTIF(Table29[[#This Row],[1. Checks that sink areas are supplied with soap and paper towels]:[13. Skin is intact without open wounds or rashes]],"NO"))</f>
        <v/>
      </c>
    </row>
    <row r="250" spans="2:21">
      <c r="B250" s="17"/>
      <c r="C250" s="17"/>
      <c r="D250" s="17"/>
      <c r="E250" s="18"/>
      <c r="F250" s="44"/>
      <c r="G250" s="17"/>
      <c r="H250" s="17"/>
      <c r="I250" s="17"/>
      <c r="J250" s="17"/>
      <c r="K250" s="17"/>
      <c r="L250" s="17"/>
      <c r="M250" s="17"/>
      <c r="N250" s="17"/>
      <c r="O250" s="17"/>
      <c r="P250" s="17"/>
      <c r="Q250" s="17"/>
      <c r="R250" s="17"/>
      <c r="S250" s="17"/>
      <c r="T250" s="17"/>
      <c r="U250" t="str">
        <f>IF(COUNTA(Table29[[#This Row],[Employee Name]:[13. Skin is intact without open wounds or rashes]])=0,"",COUNTIF(Table29[[#This Row],[1. Checks that sink areas are supplied with soap and paper towels]:[13. Skin is intact without open wounds or rashes]],"NO"))</f>
        <v/>
      </c>
    </row>
  </sheetData>
  <sheetProtection sheet="1" objects="1" scenarios="1"/>
  <mergeCells count="5">
    <mergeCell ref="A1:G1"/>
    <mergeCell ref="B2:G2"/>
    <mergeCell ref="H2:O2"/>
    <mergeCell ref="P2:Q2"/>
    <mergeCell ref="R2:T2"/>
  </mergeCells>
  <dataValidations count="3">
    <dataValidation type="list" allowBlank="1" showInputMessage="1" showErrorMessage="1" sqref="H4:T250" xr:uid="{9D2059E7-C6A2-4B0D-8097-51ED1AC518FC}">
      <formula1>"YES,NO"</formula1>
    </dataValidation>
    <dataValidation type="list" allowBlank="1" showInputMessage="1" showErrorMessage="1" sqref="G4:G250" xr:uid="{7ABB37AE-2C79-498A-AAA2-78BAEC8AC89F}">
      <formula1>"Orientation,Annual,Other"</formula1>
    </dataValidation>
    <dataValidation type="list" allowBlank="1" showInputMessage="1" showErrorMessage="1" sqref="F4:F250" xr:uid="{AA171441-6E3B-4FC0-A134-A4B9E73B5E21}">
      <formula1>"7a - 11a,11a - 3p,3p - 7p,7p - 11p,11p - 3a,3a - 7a"</formula1>
    </dataValidation>
  </dataValidations>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49751-4DF2-4A75-86F7-47C913201A92}">
  <dimension ref="A1:U250"/>
  <sheetViews>
    <sheetView workbookViewId="0">
      <pane xSplit="7" ySplit="3" topLeftCell="H4" activePane="bottomRight" state="frozen"/>
      <selection sqref="A1:G1"/>
      <selection pane="topRight" sqref="A1:G1"/>
      <selection pane="bottomLeft" sqref="A1:G1"/>
      <selection pane="bottomRight" activeCell="B2" sqref="B2:G2"/>
    </sheetView>
  </sheetViews>
  <sheetFormatPr defaultRowHeight="15"/>
  <cols>
    <col min="1" max="1" width="1.7109375" style="14" customWidth="1"/>
    <col min="2" max="2" width="22.28515625" customWidth="1"/>
    <col min="3" max="3" width="9.7109375" customWidth="1"/>
    <col min="4" max="4" width="11.7109375" customWidth="1"/>
    <col min="5" max="7" width="16.7109375" customWidth="1"/>
    <col min="8" max="8" width="17.7109375" customWidth="1"/>
    <col min="9" max="9" width="16.28515625" customWidth="1"/>
    <col min="10" max="10" width="19.7109375" customWidth="1"/>
    <col min="11" max="11" width="28.85546875" customWidth="1"/>
    <col min="12" max="12" width="18" customWidth="1"/>
    <col min="13" max="13" width="18.5703125" customWidth="1"/>
    <col min="14" max="14" width="15.42578125" customWidth="1"/>
    <col min="15" max="15" width="22.140625" customWidth="1"/>
    <col min="16" max="16" width="18.42578125" customWidth="1"/>
    <col min="17" max="17" width="22.85546875" customWidth="1"/>
    <col min="18" max="18" width="15.28515625" customWidth="1"/>
    <col min="19" max="19" width="18.42578125" customWidth="1"/>
    <col min="20" max="20" width="18.85546875" customWidth="1"/>
  </cols>
  <sheetData>
    <row r="1" spans="1:21" ht="33.75">
      <c r="A1" s="83" t="str">
        <f>IF('SUMMARY Rates'!K4="","MONTH 1",'SUMMARY Rates'!K4)</f>
        <v>Month_8</v>
      </c>
      <c r="B1" s="83"/>
      <c r="C1" s="83"/>
      <c r="D1" s="83"/>
      <c r="E1" s="83"/>
      <c r="F1" s="83"/>
      <c r="G1" s="83"/>
      <c r="H1" s="13" t="s">
        <v>2765</v>
      </c>
    </row>
    <row r="2" spans="1:21" ht="15.75">
      <c r="B2" s="82" t="s">
        <v>23</v>
      </c>
      <c r="C2" s="82"/>
      <c r="D2" s="82"/>
      <c r="E2" s="82"/>
      <c r="F2" s="82"/>
      <c r="G2" s="82"/>
      <c r="H2" s="79" t="s">
        <v>7</v>
      </c>
      <c r="I2" s="79"/>
      <c r="J2" s="79"/>
      <c r="K2" s="79"/>
      <c r="L2" s="79"/>
      <c r="M2" s="79"/>
      <c r="N2" s="79"/>
      <c r="O2" s="79"/>
      <c r="P2" s="80" t="s">
        <v>16</v>
      </c>
      <c r="Q2" s="80"/>
      <c r="R2" s="81" t="s">
        <v>18</v>
      </c>
      <c r="S2" s="81"/>
      <c r="T2" s="81"/>
      <c r="U2" s="16"/>
    </row>
    <row r="3" spans="1:21" s="10" customFormat="1" ht="75">
      <c r="A3" s="15"/>
      <c r="B3" s="11" t="s">
        <v>4</v>
      </c>
      <c r="C3" s="11" t="s">
        <v>5</v>
      </c>
      <c r="D3" s="11" t="s">
        <v>2734</v>
      </c>
      <c r="E3" s="11" t="s">
        <v>2743</v>
      </c>
      <c r="F3" s="11" t="s">
        <v>2752</v>
      </c>
      <c r="G3" s="11" t="s">
        <v>6</v>
      </c>
      <c r="H3" s="11" t="s">
        <v>8</v>
      </c>
      <c r="I3" s="11" t="s">
        <v>10</v>
      </c>
      <c r="J3" s="11" t="s">
        <v>9</v>
      </c>
      <c r="K3" s="11" t="s">
        <v>11</v>
      </c>
      <c r="L3" s="11" t="s">
        <v>12</v>
      </c>
      <c r="M3" s="11" t="s">
        <v>13</v>
      </c>
      <c r="N3" s="11" t="s">
        <v>14</v>
      </c>
      <c r="O3" s="11" t="s">
        <v>15</v>
      </c>
      <c r="P3" s="11" t="s">
        <v>17</v>
      </c>
      <c r="Q3" s="11" t="s">
        <v>22</v>
      </c>
      <c r="R3" s="11" t="s">
        <v>21</v>
      </c>
      <c r="S3" s="11" t="s">
        <v>20</v>
      </c>
      <c r="T3" s="11" t="s">
        <v>19</v>
      </c>
      <c r="U3" s="11" t="s">
        <v>47</v>
      </c>
    </row>
    <row r="4" spans="1:21">
      <c r="B4" s="17"/>
      <c r="C4" s="17"/>
      <c r="D4" s="17"/>
      <c r="E4" s="18"/>
      <c r="F4" s="44"/>
      <c r="G4" s="17"/>
      <c r="H4" s="17"/>
      <c r="I4" s="17"/>
      <c r="J4" s="17"/>
      <c r="K4" s="17"/>
      <c r="L4" s="17"/>
      <c r="M4" s="17"/>
      <c r="N4" s="17"/>
      <c r="O4" s="17"/>
      <c r="P4" s="17"/>
      <c r="Q4" s="17"/>
      <c r="R4" s="17"/>
      <c r="S4" s="17"/>
      <c r="T4" s="17"/>
      <c r="U4" t="str">
        <f>IF(COUNTA(Table210[[#This Row],[Employee Name]:[13. Skin is intact without open wounds or rashes]])=0,"",COUNTIF(Table210[[#This Row],[1. Checks that sink areas are supplied with soap and paper towels]:[13. Skin is intact without open wounds or rashes]],"NO"))</f>
        <v/>
      </c>
    </row>
    <row r="5" spans="1:21">
      <c r="B5" s="17"/>
      <c r="C5" s="17"/>
      <c r="D5" s="17"/>
      <c r="E5" s="18"/>
      <c r="F5" s="44"/>
      <c r="G5" s="17"/>
      <c r="H5" s="17"/>
      <c r="I5" s="17"/>
      <c r="J5" s="17"/>
      <c r="K5" s="17"/>
      <c r="L5" s="17"/>
      <c r="M5" s="17"/>
      <c r="N5" s="17"/>
      <c r="O5" s="17"/>
      <c r="P5" s="17"/>
      <c r="Q5" s="17"/>
      <c r="R5" s="17"/>
      <c r="S5" s="17"/>
      <c r="T5" s="17"/>
      <c r="U5" t="str">
        <f>IF(COUNTA(Table210[[#This Row],[Employee Name]:[13. Skin is intact without open wounds or rashes]])=0,"",COUNTIF(Table210[[#This Row],[1. Checks that sink areas are supplied with soap and paper towels]:[13. Skin is intact without open wounds or rashes]],"NO"))</f>
        <v/>
      </c>
    </row>
    <row r="6" spans="1:21">
      <c r="B6" s="17"/>
      <c r="C6" s="17"/>
      <c r="D6" s="17"/>
      <c r="E6" s="18"/>
      <c r="F6" s="44"/>
      <c r="G6" s="17"/>
      <c r="H6" s="17"/>
      <c r="I6" s="17"/>
      <c r="J6" s="17"/>
      <c r="K6" s="17"/>
      <c r="L6" s="17"/>
      <c r="M6" s="17"/>
      <c r="N6" s="17"/>
      <c r="O6" s="17"/>
      <c r="P6" s="17"/>
      <c r="Q6" s="17"/>
      <c r="R6" s="17"/>
      <c r="S6" s="17"/>
      <c r="T6" s="17"/>
      <c r="U6" t="str">
        <f>IF(COUNTA(Table210[[#This Row],[Employee Name]:[13. Skin is intact without open wounds or rashes]])=0,"",COUNTIF(Table210[[#This Row],[1. Checks that sink areas are supplied with soap and paper towels]:[13. Skin is intact without open wounds or rashes]],"NO"))</f>
        <v/>
      </c>
    </row>
    <row r="7" spans="1:21">
      <c r="B7" s="17"/>
      <c r="C7" s="17"/>
      <c r="D7" s="17"/>
      <c r="E7" s="18"/>
      <c r="F7" s="44"/>
      <c r="G7" s="17"/>
      <c r="H7" s="17"/>
      <c r="I7" s="17"/>
      <c r="J7" s="17"/>
      <c r="K7" s="17"/>
      <c r="L7" s="17"/>
      <c r="M7" s="17"/>
      <c r="N7" s="17"/>
      <c r="O7" s="17"/>
      <c r="P7" s="17"/>
      <c r="Q7" s="17"/>
      <c r="R7" s="17"/>
      <c r="S7" s="17"/>
      <c r="T7" s="17"/>
      <c r="U7" t="str">
        <f>IF(COUNTA(Table210[[#This Row],[Employee Name]:[13. Skin is intact without open wounds or rashes]])=0,"",COUNTIF(Table210[[#This Row],[1. Checks that sink areas are supplied with soap and paper towels]:[13. Skin is intact without open wounds or rashes]],"NO"))</f>
        <v/>
      </c>
    </row>
    <row r="8" spans="1:21">
      <c r="B8" s="17"/>
      <c r="C8" s="17"/>
      <c r="D8" s="17"/>
      <c r="E8" s="18"/>
      <c r="F8" s="44"/>
      <c r="G8" s="17"/>
      <c r="H8" s="17"/>
      <c r="I8" s="17"/>
      <c r="J8" s="17"/>
      <c r="K8" s="17"/>
      <c r="L8" s="17"/>
      <c r="M8" s="17"/>
      <c r="N8" s="17"/>
      <c r="O8" s="17"/>
      <c r="P8" s="17"/>
      <c r="Q8" s="17"/>
      <c r="R8" s="17"/>
      <c r="S8" s="17"/>
      <c r="T8" s="17"/>
      <c r="U8" t="str">
        <f>IF(COUNTA(Table210[[#This Row],[Employee Name]:[13. Skin is intact without open wounds or rashes]])=0,"",COUNTIF(Table210[[#This Row],[1. Checks that sink areas are supplied with soap and paper towels]:[13. Skin is intact without open wounds or rashes]],"NO"))</f>
        <v/>
      </c>
    </row>
    <row r="9" spans="1:21">
      <c r="B9" s="17"/>
      <c r="C9" s="17"/>
      <c r="D9" s="17"/>
      <c r="E9" s="18"/>
      <c r="F9" s="44"/>
      <c r="G9" s="17"/>
      <c r="H9" s="17"/>
      <c r="I9" s="17"/>
      <c r="J9" s="17"/>
      <c r="K9" s="17"/>
      <c r="L9" s="17"/>
      <c r="M9" s="17"/>
      <c r="N9" s="17"/>
      <c r="O9" s="17"/>
      <c r="P9" s="17"/>
      <c r="Q9" s="17"/>
      <c r="R9" s="17"/>
      <c r="S9" s="17"/>
      <c r="T9" s="17"/>
      <c r="U9" t="str">
        <f>IF(COUNTA(Table210[[#This Row],[Employee Name]:[13. Skin is intact without open wounds or rashes]])=0,"",COUNTIF(Table210[[#This Row],[1. Checks that sink areas are supplied with soap and paper towels]:[13. Skin is intact without open wounds or rashes]],"NO"))</f>
        <v/>
      </c>
    </row>
    <row r="10" spans="1:21">
      <c r="B10" s="17"/>
      <c r="C10" s="17"/>
      <c r="D10" s="17"/>
      <c r="E10" s="18"/>
      <c r="F10" s="44"/>
      <c r="G10" s="17"/>
      <c r="H10" s="17"/>
      <c r="I10" s="17"/>
      <c r="J10" s="17"/>
      <c r="K10" s="17"/>
      <c r="L10" s="17"/>
      <c r="M10" s="17"/>
      <c r="N10" s="17"/>
      <c r="O10" s="17"/>
      <c r="P10" s="17"/>
      <c r="Q10" s="17"/>
      <c r="R10" s="17"/>
      <c r="S10" s="17"/>
      <c r="T10" s="17"/>
      <c r="U10" t="str">
        <f>IF(COUNTA(Table210[[#This Row],[Employee Name]:[13. Skin is intact without open wounds or rashes]])=0,"",COUNTIF(Table210[[#This Row],[1. Checks that sink areas are supplied with soap and paper towels]:[13. Skin is intact without open wounds or rashes]],"NO"))</f>
        <v/>
      </c>
    </row>
    <row r="11" spans="1:21">
      <c r="B11" s="17"/>
      <c r="C11" s="17"/>
      <c r="D11" s="17"/>
      <c r="E11" s="18"/>
      <c r="F11" s="44"/>
      <c r="G11" s="17"/>
      <c r="H11" s="17"/>
      <c r="I11" s="17"/>
      <c r="J11" s="17"/>
      <c r="K11" s="17"/>
      <c r="L11" s="17"/>
      <c r="M11" s="17"/>
      <c r="N11" s="17"/>
      <c r="O11" s="17"/>
      <c r="P11" s="17"/>
      <c r="Q11" s="17"/>
      <c r="R11" s="17"/>
      <c r="S11" s="17"/>
      <c r="T11" s="17"/>
      <c r="U11" t="str">
        <f>IF(COUNTA(Table210[[#This Row],[Employee Name]:[13. Skin is intact without open wounds or rashes]])=0,"",COUNTIF(Table210[[#This Row],[1. Checks that sink areas are supplied with soap and paper towels]:[13. Skin is intact without open wounds or rashes]],"NO"))</f>
        <v/>
      </c>
    </row>
    <row r="12" spans="1:21">
      <c r="B12" s="17"/>
      <c r="C12" s="17"/>
      <c r="D12" s="17"/>
      <c r="E12" s="18"/>
      <c r="F12" s="44"/>
      <c r="G12" s="17"/>
      <c r="H12" s="17"/>
      <c r="I12" s="17"/>
      <c r="J12" s="17"/>
      <c r="K12" s="17"/>
      <c r="L12" s="17"/>
      <c r="M12" s="17"/>
      <c r="N12" s="17"/>
      <c r="O12" s="17"/>
      <c r="P12" s="17"/>
      <c r="Q12" s="17"/>
      <c r="R12" s="17"/>
      <c r="S12" s="17"/>
      <c r="T12" s="17"/>
      <c r="U12" t="str">
        <f>IF(COUNTA(Table210[[#This Row],[Employee Name]:[13. Skin is intact without open wounds or rashes]])=0,"",COUNTIF(Table210[[#This Row],[1. Checks that sink areas are supplied with soap and paper towels]:[13. Skin is intact without open wounds or rashes]],"NO"))</f>
        <v/>
      </c>
    </row>
    <row r="13" spans="1:21">
      <c r="B13" s="17"/>
      <c r="C13" s="17"/>
      <c r="D13" s="17"/>
      <c r="E13" s="18"/>
      <c r="F13" s="44"/>
      <c r="G13" s="17"/>
      <c r="H13" s="17"/>
      <c r="I13" s="17"/>
      <c r="J13" s="17"/>
      <c r="K13" s="17"/>
      <c r="L13" s="17"/>
      <c r="M13" s="17"/>
      <c r="N13" s="17"/>
      <c r="O13" s="17"/>
      <c r="P13" s="17"/>
      <c r="Q13" s="17"/>
      <c r="R13" s="17"/>
      <c r="S13" s="17"/>
      <c r="T13" s="17"/>
      <c r="U13" t="str">
        <f>IF(COUNTA(Table210[[#This Row],[Employee Name]:[13. Skin is intact without open wounds or rashes]])=0,"",COUNTIF(Table210[[#This Row],[1. Checks that sink areas are supplied with soap and paper towels]:[13. Skin is intact without open wounds or rashes]],"NO"))</f>
        <v/>
      </c>
    </row>
    <row r="14" spans="1:21">
      <c r="B14" s="17"/>
      <c r="C14" s="17"/>
      <c r="D14" s="17"/>
      <c r="E14" s="18"/>
      <c r="F14" s="44"/>
      <c r="G14" s="17"/>
      <c r="H14" s="17"/>
      <c r="I14" s="17"/>
      <c r="J14" s="17"/>
      <c r="K14" s="17"/>
      <c r="L14" s="17"/>
      <c r="M14" s="17"/>
      <c r="N14" s="17"/>
      <c r="O14" s="17"/>
      <c r="P14" s="17"/>
      <c r="Q14" s="17"/>
      <c r="R14" s="17"/>
      <c r="S14" s="17"/>
      <c r="T14" s="17"/>
      <c r="U14" t="str">
        <f>IF(COUNTA(Table210[[#This Row],[Employee Name]:[13. Skin is intact without open wounds or rashes]])=0,"",COUNTIF(Table210[[#This Row],[1. Checks that sink areas are supplied with soap and paper towels]:[13. Skin is intact without open wounds or rashes]],"NO"))</f>
        <v/>
      </c>
    </row>
    <row r="15" spans="1:21">
      <c r="B15" s="17"/>
      <c r="C15" s="17"/>
      <c r="D15" s="17"/>
      <c r="E15" s="18"/>
      <c r="F15" s="44"/>
      <c r="G15" s="17"/>
      <c r="H15" s="17"/>
      <c r="I15" s="17"/>
      <c r="J15" s="17"/>
      <c r="K15" s="17"/>
      <c r="L15" s="17"/>
      <c r="M15" s="17"/>
      <c r="N15" s="17"/>
      <c r="O15" s="17"/>
      <c r="P15" s="17"/>
      <c r="Q15" s="17"/>
      <c r="R15" s="17"/>
      <c r="S15" s="17"/>
      <c r="T15" s="17"/>
      <c r="U15" t="str">
        <f>IF(COUNTA(Table210[[#This Row],[Employee Name]:[13. Skin is intact without open wounds or rashes]])=0,"",COUNTIF(Table210[[#This Row],[1. Checks that sink areas are supplied with soap and paper towels]:[13. Skin is intact without open wounds or rashes]],"NO"))</f>
        <v/>
      </c>
    </row>
    <row r="16" spans="1:21">
      <c r="B16" s="17"/>
      <c r="C16" s="17"/>
      <c r="D16" s="17"/>
      <c r="E16" s="18"/>
      <c r="F16" s="44"/>
      <c r="G16" s="17"/>
      <c r="H16" s="17"/>
      <c r="I16" s="17"/>
      <c r="J16" s="17"/>
      <c r="K16" s="17"/>
      <c r="L16" s="17"/>
      <c r="M16" s="17"/>
      <c r="N16" s="17"/>
      <c r="O16" s="17"/>
      <c r="P16" s="17"/>
      <c r="Q16" s="17"/>
      <c r="R16" s="17"/>
      <c r="S16" s="17"/>
      <c r="T16" s="17"/>
      <c r="U16" t="str">
        <f>IF(COUNTA(Table210[[#This Row],[Employee Name]:[13. Skin is intact without open wounds or rashes]])=0,"",COUNTIF(Table210[[#This Row],[1. Checks that sink areas are supplied with soap and paper towels]:[13. Skin is intact without open wounds or rashes]],"NO"))</f>
        <v/>
      </c>
    </row>
    <row r="17" spans="2:21">
      <c r="B17" s="17"/>
      <c r="C17" s="17"/>
      <c r="D17" s="17"/>
      <c r="E17" s="18"/>
      <c r="F17" s="44"/>
      <c r="G17" s="17"/>
      <c r="H17" s="17"/>
      <c r="I17" s="17"/>
      <c r="J17" s="17"/>
      <c r="K17" s="17"/>
      <c r="L17" s="17"/>
      <c r="M17" s="17"/>
      <c r="N17" s="17"/>
      <c r="O17" s="17"/>
      <c r="P17" s="17"/>
      <c r="Q17" s="17"/>
      <c r="R17" s="17"/>
      <c r="S17" s="17"/>
      <c r="T17" s="17"/>
      <c r="U17" t="str">
        <f>IF(COUNTA(Table210[[#This Row],[Employee Name]:[13. Skin is intact without open wounds or rashes]])=0,"",COUNTIF(Table210[[#This Row],[1. Checks that sink areas are supplied with soap and paper towels]:[13. Skin is intact without open wounds or rashes]],"NO"))</f>
        <v/>
      </c>
    </row>
    <row r="18" spans="2:21">
      <c r="B18" s="17"/>
      <c r="C18" s="17"/>
      <c r="D18" s="17"/>
      <c r="E18" s="18"/>
      <c r="F18" s="44"/>
      <c r="G18" s="17"/>
      <c r="H18" s="17"/>
      <c r="I18" s="17"/>
      <c r="J18" s="17"/>
      <c r="K18" s="17"/>
      <c r="L18" s="17"/>
      <c r="M18" s="17"/>
      <c r="N18" s="17"/>
      <c r="O18" s="17"/>
      <c r="P18" s="17"/>
      <c r="Q18" s="17"/>
      <c r="R18" s="17"/>
      <c r="S18" s="17"/>
      <c r="T18" s="17"/>
      <c r="U18" t="str">
        <f>IF(COUNTA(Table210[[#This Row],[Employee Name]:[13. Skin is intact without open wounds or rashes]])=0,"",COUNTIF(Table210[[#This Row],[1. Checks that sink areas are supplied with soap and paper towels]:[13. Skin is intact without open wounds or rashes]],"NO"))</f>
        <v/>
      </c>
    </row>
    <row r="19" spans="2:21">
      <c r="B19" s="17"/>
      <c r="C19" s="17"/>
      <c r="D19" s="17"/>
      <c r="E19" s="18"/>
      <c r="F19" s="44"/>
      <c r="G19" s="17"/>
      <c r="H19" s="17"/>
      <c r="I19" s="17"/>
      <c r="J19" s="17"/>
      <c r="K19" s="17"/>
      <c r="L19" s="17"/>
      <c r="M19" s="17"/>
      <c r="N19" s="17"/>
      <c r="O19" s="17"/>
      <c r="P19" s="17"/>
      <c r="Q19" s="17"/>
      <c r="R19" s="17"/>
      <c r="S19" s="17"/>
      <c r="T19" s="17"/>
      <c r="U19" t="str">
        <f>IF(COUNTA(Table210[[#This Row],[Employee Name]:[13. Skin is intact without open wounds or rashes]])=0,"",COUNTIF(Table210[[#This Row],[1. Checks that sink areas are supplied with soap and paper towels]:[13. Skin is intact without open wounds or rashes]],"NO"))</f>
        <v/>
      </c>
    </row>
    <row r="20" spans="2:21">
      <c r="B20" s="17"/>
      <c r="C20" s="17"/>
      <c r="D20" s="17"/>
      <c r="E20" s="18"/>
      <c r="F20" s="44"/>
      <c r="G20" s="17"/>
      <c r="H20" s="17"/>
      <c r="I20" s="17"/>
      <c r="J20" s="17"/>
      <c r="K20" s="17"/>
      <c r="L20" s="17"/>
      <c r="M20" s="17"/>
      <c r="N20" s="17"/>
      <c r="O20" s="17"/>
      <c r="P20" s="17"/>
      <c r="Q20" s="17"/>
      <c r="R20" s="17"/>
      <c r="S20" s="17"/>
      <c r="T20" s="17"/>
      <c r="U20" t="str">
        <f>IF(COUNTA(Table210[[#This Row],[Employee Name]:[13. Skin is intact without open wounds or rashes]])=0,"",COUNTIF(Table210[[#This Row],[1. Checks that sink areas are supplied with soap and paper towels]:[13. Skin is intact without open wounds or rashes]],"NO"))</f>
        <v/>
      </c>
    </row>
    <row r="21" spans="2:21">
      <c r="B21" s="17"/>
      <c r="C21" s="17"/>
      <c r="D21" s="17"/>
      <c r="E21" s="18"/>
      <c r="F21" s="44"/>
      <c r="G21" s="17"/>
      <c r="H21" s="17"/>
      <c r="I21" s="17"/>
      <c r="J21" s="17"/>
      <c r="K21" s="17"/>
      <c r="L21" s="17"/>
      <c r="M21" s="17"/>
      <c r="N21" s="17"/>
      <c r="O21" s="17"/>
      <c r="P21" s="17"/>
      <c r="Q21" s="17"/>
      <c r="R21" s="17"/>
      <c r="S21" s="17"/>
      <c r="T21" s="17"/>
      <c r="U21" t="str">
        <f>IF(COUNTA(Table210[[#This Row],[Employee Name]:[13. Skin is intact without open wounds or rashes]])=0,"",COUNTIF(Table210[[#This Row],[1. Checks that sink areas are supplied with soap and paper towels]:[13. Skin is intact without open wounds or rashes]],"NO"))</f>
        <v/>
      </c>
    </row>
    <row r="22" spans="2:21">
      <c r="B22" s="17"/>
      <c r="C22" s="17"/>
      <c r="D22" s="17"/>
      <c r="E22" s="18"/>
      <c r="F22" s="44"/>
      <c r="G22" s="17"/>
      <c r="H22" s="17"/>
      <c r="I22" s="17"/>
      <c r="J22" s="17"/>
      <c r="K22" s="17"/>
      <c r="L22" s="17"/>
      <c r="M22" s="17"/>
      <c r="N22" s="17"/>
      <c r="O22" s="17"/>
      <c r="P22" s="17"/>
      <c r="Q22" s="17"/>
      <c r="R22" s="17"/>
      <c r="S22" s="17"/>
      <c r="T22" s="17"/>
      <c r="U22" t="str">
        <f>IF(COUNTA(Table210[[#This Row],[Employee Name]:[13. Skin is intact without open wounds or rashes]])=0,"",COUNTIF(Table210[[#This Row],[1. Checks that sink areas are supplied with soap and paper towels]:[13. Skin is intact without open wounds or rashes]],"NO"))</f>
        <v/>
      </c>
    </row>
    <row r="23" spans="2:21">
      <c r="B23" s="17"/>
      <c r="C23" s="17"/>
      <c r="D23" s="17"/>
      <c r="E23" s="18"/>
      <c r="F23" s="44"/>
      <c r="G23" s="17"/>
      <c r="H23" s="17"/>
      <c r="I23" s="17"/>
      <c r="J23" s="17"/>
      <c r="K23" s="17"/>
      <c r="L23" s="17"/>
      <c r="M23" s="17"/>
      <c r="N23" s="17"/>
      <c r="O23" s="17"/>
      <c r="P23" s="17"/>
      <c r="Q23" s="17"/>
      <c r="R23" s="17"/>
      <c r="S23" s="17"/>
      <c r="T23" s="17"/>
      <c r="U23" t="str">
        <f>IF(COUNTA(Table210[[#This Row],[Employee Name]:[13. Skin is intact without open wounds or rashes]])=0,"",COUNTIF(Table210[[#This Row],[1. Checks that sink areas are supplied with soap and paper towels]:[13. Skin is intact without open wounds or rashes]],"NO"))</f>
        <v/>
      </c>
    </row>
    <row r="24" spans="2:21">
      <c r="B24" s="17"/>
      <c r="C24" s="17"/>
      <c r="D24" s="17"/>
      <c r="E24" s="18"/>
      <c r="F24" s="44"/>
      <c r="G24" s="17"/>
      <c r="H24" s="17"/>
      <c r="I24" s="17"/>
      <c r="J24" s="17"/>
      <c r="K24" s="17"/>
      <c r="L24" s="17"/>
      <c r="M24" s="17"/>
      <c r="N24" s="17"/>
      <c r="O24" s="17"/>
      <c r="P24" s="17"/>
      <c r="Q24" s="17"/>
      <c r="R24" s="17"/>
      <c r="S24" s="17"/>
      <c r="T24" s="17"/>
      <c r="U24" t="str">
        <f>IF(COUNTA(Table210[[#This Row],[Employee Name]:[13. Skin is intact without open wounds or rashes]])=0,"",COUNTIF(Table210[[#This Row],[1. Checks that sink areas are supplied with soap and paper towels]:[13. Skin is intact without open wounds or rashes]],"NO"))</f>
        <v/>
      </c>
    </row>
    <row r="25" spans="2:21">
      <c r="B25" s="17"/>
      <c r="C25" s="17"/>
      <c r="D25" s="17"/>
      <c r="E25" s="18"/>
      <c r="F25" s="44"/>
      <c r="G25" s="17"/>
      <c r="H25" s="17"/>
      <c r="I25" s="17"/>
      <c r="J25" s="17"/>
      <c r="K25" s="17"/>
      <c r="L25" s="17"/>
      <c r="M25" s="17"/>
      <c r="N25" s="17"/>
      <c r="O25" s="17"/>
      <c r="P25" s="17"/>
      <c r="Q25" s="17"/>
      <c r="R25" s="17"/>
      <c r="S25" s="17"/>
      <c r="T25" s="17"/>
      <c r="U25" t="str">
        <f>IF(COUNTA(Table210[[#This Row],[Employee Name]:[13. Skin is intact without open wounds or rashes]])=0,"",COUNTIF(Table210[[#This Row],[1. Checks that sink areas are supplied with soap and paper towels]:[13. Skin is intact without open wounds or rashes]],"NO"))</f>
        <v/>
      </c>
    </row>
    <row r="26" spans="2:21">
      <c r="B26" s="17"/>
      <c r="C26" s="17"/>
      <c r="D26" s="17"/>
      <c r="E26" s="18"/>
      <c r="F26" s="44"/>
      <c r="G26" s="17"/>
      <c r="H26" s="17"/>
      <c r="I26" s="17"/>
      <c r="J26" s="17"/>
      <c r="K26" s="17"/>
      <c r="L26" s="17"/>
      <c r="M26" s="17"/>
      <c r="N26" s="17"/>
      <c r="O26" s="17"/>
      <c r="P26" s="17"/>
      <c r="Q26" s="17"/>
      <c r="R26" s="17"/>
      <c r="S26" s="17"/>
      <c r="T26" s="17"/>
      <c r="U26" t="str">
        <f>IF(COUNTA(Table210[[#This Row],[Employee Name]:[13. Skin is intact without open wounds or rashes]])=0,"",COUNTIF(Table210[[#This Row],[1. Checks that sink areas are supplied with soap and paper towels]:[13. Skin is intact without open wounds or rashes]],"NO"))</f>
        <v/>
      </c>
    </row>
    <row r="27" spans="2:21">
      <c r="B27" s="17"/>
      <c r="C27" s="17"/>
      <c r="D27" s="17"/>
      <c r="E27" s="18"/>
      <c r="F27" s="44"/>
      <c r="G27" s="17"/>
      <c r="H27" s="17"/>
      <c r="I27" s="17"/>
      <c r="J27" s="17"/>
      <c r="K27" s="17"/>
      <c r="L27" s="17"/>
      <c r="M27" s="17"/>
      <c r="N27" s="17"/>
      <c r="O27" s="17"/>
      <c r="P27" s="17"/>
      <c r="Q27" s="17"/>
      <c r="R27" s="17"/>
      <c r="S27" s="17"/>
      <c r="T27" s="17"/>
      <c r="U27" t="str">
        <f>IF(COUNTA(Table210[[#This Row],[Employee Name]:[13. Skin is intact without open wounds or rashes]])=0,"",COUNTIF(Table210[[#This Row],[1. Checks that sink areas are supplied with soap and paper towels]:[13. Skin is intact without open wounds or rashes]],"NO"))</f>
        <v/>
      </c>
    </row>
    <row r="28" spans="2:21">
      <c r="B28" s="17"/>
      <c r="C28" s="17"/>
      <c r="D28" s="17"/>
      <c r="E28" s="18"/>
      <c r="F28" s="44"/>
      <c r="G28" s="17"/>
      <c r="H28" s="17"/>
      <c r="I28" s="17"/>
      <c r="J28" s="17"/>
      <c r="K28" s="17"/>
      <c r="L28" s="17"/>
      <c r="M28" s="17"/>
      <c r="N28" s="17"/>
      <c r="O28" s="17"/>
      <c r="P28" s="17"/>
      <c r="Q28" s="17"/>
      <c r="R28" s="17"/>
      <c r="S28" s="17"/>
      <c r="T28" s="17"/>
      <c r="U28" t="str">
        <f>IF(COUNTA(Table210[[#This Row],[Employee Name]:[13. Skin is intact without open wounds or rashes]])=0,"",COUNTIF(Table210[[#This Row],[1. Checks that sink areas are supplied with soap and paper towels]:[13. Skin is intact without open wounds or rashes]],"NO"))</f>
        <v/>
      </c>
    </row>
    <row r="29" spans="2:21">
      <c r="B29" s="17"/>
      <c r="C29" s="17"/>
      <c r="D29" s="17"/>
      <c r="E29" s="18"/>
      <c r="F29" s="44"/>
      <c r="G29" s="17"/>
      <c r="H29" s="17"/>
      <c r="I29" s="17"/>
      <c r="J29" s="17"/>
      <c r="K29" s="17"/>
      <c r="L29" s="17"/>
      <c r="M29" s="17"/>
      <c r="N29" s="17"/>
      <c r="O29" s="17"/>
      <c r="P29" s="17"/>
      <c r="Q29" s="17"/>
      <c r="R29" s="17"/>
      <c r="S29" s="17"/>
      <c r="T29" s="17"/>
      <c r="U29" t="str">
        <f>IF(COUNTA(Table210[[#This Row],[Employee Name]:[13. Skin is intact without open wounds or rashes]])=0,"",COUNTIF(Table210[[#This Row],[1. Checks that sink areas are supplied with soap and paper towels]:[13. Skin is intact without open wounds or rashes]],"NO"))</f>
        <v/>
      </c>
    </row>
    <row r="30" spans="2:21">
      <c r="B30" s="17"/>
      <c r="C30" s="17"/>
      <c r="D30" s="17"/>
      <c r="E30" s="18"/>
      <c r="F30" s="44"/>
      <c r="G30" s="17"/>
      <c r="H30" s="17"/>
      <c r="I30" s="17"/>
      <c r="J30" s="17"/>
      <c r="K30" s="17"/>
      <c r="L30" s="17"/>
      <c r="M30" s="17"/>
      <c r="N30" s="17"/>
      <c r="O30" s="17"/>
      <c r="P30" s="17"/>
      <c r="Q30" s="17"/>
      <c r="R30" s="17"/>
      <c r="S30" s="17"/>
      <c r="T30" s="17"/>
      <c r="U30" t="str">
        <f>IF(COUNTA(Table210[[#This Row],[Employee Name]:[13. Skin is intact without open wounds or rashes]])=0,"",COUNTIF(Table210[[#This Row],[1. Checks that sink areas are supplied with soap and paper towels]:[13. Skin is intact without open wounds or rashes]],"NO"))</f>
        <v/>
      </c>
    </row>
    <row r="31" spans="2:21">
      <c r="B31" s="17"/>
      <c r="C31" s="17"/>
      <c r="D31" s="17"/>
      <c r="E31" s="18"/>
      <c r="F31" s="44"/>
      <c r="G31" s="17"/>
      <c r="H31" s="17"/>
      <c r="I31" s="17"/>
      <c r="J31" s="17"/>
      <c r="K31" s="17"/>
      <c r="L31" s="17"/>
      <c r="M31" s="17"/>
      <c r="N31" s="17"/>
      <c r="O31" s="17"/>
      <c r="P31" s="17"/>
      <c r="Q31" s="17"/>
      <c r="R31" s="17"/>
      <c r="S31" s="17"/>
      <c r="T31" s="17"/>
      <c r="U31" t="str">
        <f>IF(COUNTA(Table210[[#This Row],[Employee Name]:[13. Skin is intact without open wounds or rashes]])=0,"",COUNTIF(Table210[[#This Row],[1. Checks that sink areas are supplied with soap and paper towels]:[13. Skin is intact without open wounds or rashes]],"NO"))</f>
        <v/>
      </c>
    </row>
    <row r="32" spans="2:21">
      <c r="B32" s="17"/>
      <c r="C32" s="17"/>
      <c r="D32" s="17"/>
      <c r="E32" s="18"/>
      <c r="F32" s="44"/>
      <c r="G32" s="17"/>
      <c r="H32" s="17"/>
      <c r="I32" s="17"/>
      <c r="J32" s="17"/>
      <c r="K32" s="17"/>
      <c r="L32" s="17"/>
      <c r="M32" s="17"/>
      <c r="N32" s="17"/>
      <c r="O32" s="17"/>
      <c r="P32" s="17"/>
      <c r="Q32" s="17"/>
      <c r="R32" s="17"/>
      <c r="S32" s="17"/>
      <c r="T32" s="17"/>
      <c r="U32" t="str">
        <f>IF(COUNTA(Table210[[#This Row],[Employee Name]:[13. Skin is intact without open wounds or rashes]])=0,"",COUNTIF(Table210[[#This Row],[1. Checks that sink areas are supplied with soap and paper towels]:[13. Skin is intact without open wounds or rashes]],"NO"))</f>
        <v/>
      </c>
    </row>
    <row r="33" spans="2:21">
      <c r="B33" s="17"/>
      <c r="C33" s="17"/>
      <c r="D33" s="17"/>
      <c r="E33" s="18"/>
      <c r="F33" s="44"/>
      <c r="G33" s="17"/>
      <c r="H33" s="17"/>
      <c r="I33" s="17"/>
      <c r="J33" s="17"/>
      <c r="K33" s="17"/>
      <c r="L33" s="17"/>
      <c r="M33" s="17"/>
      <c r="N33" s="17"/>
      <c r="O33" s="17"/>
      <c r="P33" s="17"/>
      <c r="Q33" s="17"/>
      <c r="R33" s="17"/>
      <c r="S33" s="17"/>
      <c r="T33" s="17"/>
      <c r="U33" t="str">
        <f>IF(COUNTA(Table210[[#This Row],[Employee Name]:[13. Skin is intact without open wounds or rashes]])=0,"",COUNTIF(Table210[[#This Row],[1. Checks that sink areas are supplied with soap and paper towels]:[13. Skin is intact without open wounds or rashes]],"NO"))</f>
        <v/>
      </c>
    </row>
    <row r="34" spans="2:21">
      <c r="B34" s="17"/>
      <c r="C34" s="17"/>
      <c r="D34" s="17"/>
      <c r="E34" s="18"/>
      <c r="F34" s="44"/>
      <c r="G34" s="17"/>
      <c r="H34" s="17"/>
      <c r="I34" s="17"/>
      <c r="J34" s="17"/>
      <c r="K34" s="17"/>
      <c r="L34" s="17"/>
      <c r="M34" s="17"/>
      <c r="N34" s="17"/>
      <c r="O34" s="17"/>
      <c r="P34" s="17"/>
      <c r="Q34" s="17"/>
      <c r="R34" s="17"/>
      <c r="S34" s="17"/>
      <c r="T34" s="17"/>
      <c r="U34" t="str">
        <f>IF(COUNTA(Table210[[#This Row],[Employee Name]:[13. Skin is intact without open wounds or rashes]])=0,"",COUNTIF(Table210[[#This Row],[1. Checks that sink areas are supplied with soap and paper towels]:[13. Skin is intact without open wounds or rashes]],"NO"))</f>
        <v/>
      </c>
    </row>
    <row r="35" spans="2:21">
      <c r="B35" s="17"/>
      <c r="C35" s="17"/>
      <c r="D35" s="17"/>
      <c r="E35" s="18"/>
      <c r="F35" s="44"/>
      <c r="G35" s="17"/>
      <c r="H35" s="17"/>
      <c r="I35" s="17"/>
      <c r="J35" s="17"/>
      <c r="K35" s="17"/>
      <c r="L35" s="17"/>
      <c r="M35" s="17"/>
      <c r="N35" s="17"/>
      <c r="O35" s="17"/>
      <c r="P35" s="17"/>
      <c r="Q35" s="17"/>
      <c r="R35" s="17"/>
      <c r="S35" s="17"/>
      <c r="T35" s="17"/>
      <c r="U35" t="str">
        <f>IF(COUNTA(Table210[[#This Row],[Employee Name]:[13. Skin is intact without open wounds or rashes]])=0,"",COUNTIF(Table210[[#This Row],[1. Checks that sink areas are supplied with soap and paper towels]:[13. Skin is intact without open wounds or rashes]],"NO"))</f>
        <v/>
      </c>
    </row>
    <row r="36" spans="2:21">
      <c r="B36" s="17"/>
      <c r="C36" s="17"/>
      <c r="D36" s="17"/>
      <c r="E36" s="18"/>
      <c r="F36" s="44"/>
      <c r="G36" s="17"/>
      <c r="H36" s="17"/>
      <c r="I36" s="17"/>
      <c r="J36" s="17"/>
      <c r="K36" s="17"/>
      <c r="L36" s="17"/>
      <c r="M36" s="17"/>
      <c r="N36" s="17"/>
      <c r="O36" s="17"/>
      <c r="P36" s="17"/>
      <c r="Q36" s="17"/>
      <c r="R36" s="17"/>
      <c r="S36" s="17"/>
      <c r="T36" s="17"/>
      <c r="U36" t="str">
        <f>IF(COUNTA(Table210[[#This Row],[Employee Name]:[13. Skin is intact without open wounds or rashes]])=0,"",COUNTIF(Table210[[#This Row],[1. Checks that sink areas are supplied with soap and paper towels]:[13. Skin is intact without open wounds or rashes]],"NO"))</f>
        <v/>
      </c>
    </row>
    <row r="37" spans="2:21">
      <c r="B37" s="17"/>
      <c r="C37" s="17"/>
      <c r="D37" s="17"/>
      <c r="E37" s="18"/>
      <c r="F37" s="44"/>
      <c r="G37" s="17"/>
      <c r="H37" s="17"/>
      <c r="I37" s="17"/>
      <c r="J37" s="17"/>
      <c r="K37" s="17"/>
      <c r="L37" s="17"/>
      <c r="M37" s="17"/>
      <c r="N37" s="17"/>
      <c r="O37" s="17"/>
      <c r="P37" s="17"/>
      <c r="Q37" s="17"/>
      <c r="R37" s="17"/>
      <c r="S37" s="17"/>
      <c r="T37" s="17"/>
      <c r="U37" t="str">
        <f>IF(COUNTA(Table210[[#This Row],[Employee Name]:[13. Skin is intact without open wounds or rashes]])=0,"",COUNTIF(Table210[[#This Row],[1. Checks that sink areas are supplied with soap and paper towels]:[13. Skin is intact without open wounds or rashes]],"NO"))</f>
        <v/>
      </c>
    </row>
    <row r="38" spans="2:21">
      <c r="B38" s="17"/>
      <c r="C38" s="17"/>
      <c r="D38" s="17"/>
      <c r="E38" s="18"/>
      <c r="F38" s="44"/>
      <c r="G38" s="17"/>
      <c r="H38" s="17"/>
      <c r="I38" s="17"/>
      <c r="J38" s="17"/>
      <c r="K38" s="17"/>
      <c r="L38" s="17"/>
      <c r="M38" s="17"/>
      <c r="N38" s="17"/>
      <c r="O38" s="17"/>
      <c r="P38" s="17"/>
      <c r="Q38" s="17"/>
      <c r="R38" s="17"/>
      <c r="S38" s="17"/>
      <c r="T38" s="17"/>
      <c r="U38" t="str">
        <f>IF(COUNTA(Table210[[#This Row],[Employee Name]:[13. Skin is intact without open wounds or rashes]])=0,"",COUNTIF(Table210[[#This Row],[1. Checks that sink areas are supplied with soap and paper towels]:[13. Skin is intact without open wounds or rashes]],"NO"))</f>
        <v/>
      </c>
    </row>
    <row r="39" spans="2:21">
      <c r="B39" s="17"/>
      <c r="C39" s="17"/>
      <c r="D39" s="17"/>
      <c r="E39" s="18"/>
      <c r="F39" s="44"/>
      <c r="G39" s="17"/>
      <c r="H39" s="17"/>
      <c r="I39" s="17"/>
      <c r="J39" s="17"/>
      <c r="K39" s="17"/>
      <c r="L39" s="17"/>
      <c r="M39" s="17"/>
      <c r="N39" s="17"/>
      <c r="O39" s="17"/>
      <c r="P39" s="17"/>
      <c r="Q39" s="17"/>
      <c r="R39" s="17"/>
      <c r="S39" s="17"/>
      <c r="T39" s="17"/>
      <c r="U39" t="str">
        <f>IF(COUNTA(Table210[[#This Row],[Employee Name]:[13. Skin is intact without open wounds or rashes]])=0,"",COUNTIF(Table210[[#This Row],[1. Checks that sink areas are supplied with soap and paper towels]:[13. Skin is intact without open wounds or rashes]],"NO"))</f>
        <v/>
      </c>
    </row>
    <row r="40" spans="2:21">
      <c r="B40" s="17"/>
      <c r="C40" s="17"/>
      <c r="D40" s="17"/>
      <c r="E40" s="18"/>
      <c r="F40" s="44"/>
      <c r="G40" s="17"/>
      <c r="H40" s="17"/>
      <c r="I40" s="17"/>
      <c r="J40" s="17"/>
      <c r="K40" s="17"/>
      <c r="L40" s="17"/>
      <c r="M40" s="17"/>
      <c r="N40" s="17"/>
      <c r="O40" s="17"/>
      <c r="P40" s="17"/>
      <c r="Q40" s="17"/>
      <c r="R40" s="17"/>
      <c r="S40" s="17"/>
      <c r="T40" s="17"/>
      <c r="U40" t="str">
        <f>IF(COUNTA(Table210[[#This Row],[Employee Name]:[13. Skin is intact without open wounds or rashes]])=0,"",COUNTIF(Table210[[#This Row],[1. Checks that sink areas are supplied with soap and paper towels]:[13. Skin is intact without open wounds or rashes]],"NO"))</f>
        <v/>
      </c>
    </row>
    <row r="41" spans="2:21">
      <c r="B41" s="17"/>
      <c r="C41" s="17"/>
      <c r="D41" s="17"/>
      <c r="E41" s="18"/>
      <c r="F41" s="44"/>
      <c r="G41" s="17"/>
      <c r="H41" s="17"/>
      <c r="I41" s="17"/>
      <c r="J41" s="17"/>
      <c r="K41" s="17"/>
      <c r="L41" s="17"/>
      <c r="M41" s="17"/>
      <c r="N41" s="17"/>
      <c r="O41" s="17"/>
      <c r="P41" s="17"/>
      <c r="Q41" s="17"/>
      <c r="R41" s="17"/>
      <c r="S41" s="17"/>
      <c r="T41" s="17"/>
      <c r="U41" t="str">
        <f>IF(COUNTA(Table210[[#This Row],[Employee Name]:[13. Skin is intact without open wounds or rashes]])=0,"",COUNTIF(Table210[[#This Row],[1. Checks that sink areas are supplied with soap and paper towels]:[13. Skin is intact without open wounds or rashes]],"NO"))</f>
        <v/>
      </c>
    </row>
    <row r="42" spans="2:21">
      <c r="B42" s="17"/>
      <c r="C42" s="17"/>
      <c r="D42" s="17"/>
      <c r="E42" s="18"/>
      <c r="F42" s="44"/>
      <c r="G42" s="17"/>
      <c r="H42" s="17"/>
      <c r="I42" s="17"/>
      <c r="J42" s="17"/>
      <c r="K42" s="17"/>
      <c r="L42" s="17"/>
      <c r="M42" s="17"/>
      <c r="N42" s="17"/>
      <c r="O42" s="17"/>
      <c r="P42" s="17"/>
      <c r="Q42" s="17"/>
      <c r="R42" s="17"/>
      <c r="S42" s="17"/>
      <c r="T42" s="17"/>
      <c r="U42" t="str">
        <f>IF(COUNTA(Table210[[#This Row],[Employee Name]:[13. Skin is intact without open wounds or rashes]])=0,"",COUNTIF(Table210[[#This Row],[1. Checks that sink areas are supplied with soap and paper towels]:[13. Skin is intact without open wounds or rashes]],"NO"))</f>
        <v/>
      </c>
    </row>
    <row r="43" spans="2:21">
      <c r="B43" s="17"/>
      <c r="C43" s="17"/>
      <c r="D43" s="17"/>
      <c r="E43" s="18"/>
      <c r="F43" s="44"/>
      <c r="G43" s="17"/>
      <c r="H43" s="17"/>
      <c r="I43" s="17"/>
      <c r="J43" s="17"/>
      <c r="K43" s="17"/>
      <c r="L43" s="17"/>
      <c r="M43" s="17"/>
      <c r="N43" s="17"/>
      <c r="O43" s="17"/>
      <c r="P43" s="17"/>
      <c r="Q43" s="17"/>
      <c r="R43" s="17"/>
      <c r="S43" s="17"/>
      <c r="T43" s="17"/>
      <c r="U43" t="str">
        <f>IF(COUNTA(Table210[[#This Row],[Employee Name]:[13. Skin is intact without open wounds or rashes]])=0,"",COUNTIF(Table210[[#This Row],[1. Checks that sink areas are supplied with soap and paper towels]:[13. Skin is intact without open wounds or rashes]],"NO"))</f>
        <v/>
      </c>
    </row>
    <row r="44" spans="2:21">
      <c r="B44" s="17"/>
      <c r="C44" s="17"/>
      <c r="D44" s="17"/>
      <c r="E44" s="18"/>
      <c r="F44" s="44"/>
      <c r="G44" s="17"/>
      <c r="H44" s="17"/>
      <c r="I44" s="17"/>
      <c r="J44" s="17"/>
      <c r="K44" s="17"/>
      <c r="L44" s="17"/>
      <c r="M44" s="17"/>
      <c r="N44" s="17"/>
      <c r="O44" s="17"/>
      <c r="P44" s="17"/>
      <c r="Q44" s="17"/>
      <c r="R44" s="17"/>
      <c r="S44" s="17"/>
      <c r="T44" s="17"/>
      <c r="U44" t="str">
        <f>IF(COUNTA(Table210[[#This Row],[Employee Name]:[13. Skin is intact without open wounds or rashes]])=0,"",COUNTIF(Table210[[#This Row],[1. Checks that sink areas are supplied with soap and paper towels]:[13. Skin is intact without open wounds or rashes]],"NO"))</f>
        <v/>
      </c>
    </row>
    <row r="45" spans="2:21">
      <c r="B45" s="17"/>
      <c r="C45" s="17"/>
      <c r="D45" s="17"/>
      <c r="E45" s="18"/>
      <c r="F45" s="44"/>
      <c r="G45" s="17"/>
      <c r="H45" s="17"/>
      <c r="I45" s="17"/>
      <c r="J45" s="17"/>
      <c r="K45" s="17"/>
      <c r="L45" s="17"/>
      <c r="M45" s="17"/>
      <c r="N45" s="17"/>
      <c r="O45" s="17"/>
      <c r="P45" s="17"/>
      <c r="Q45" s="17"/>
      <c r="R45" s="17"/>
      <c r="S45" s="17"/>
      <c r="T45" s="17"/>
      <c r="U45" t="str">
        <f>IF(COUNTA(Table210[[#This Row],[Employee Name]:[13. Skin is intact without open wounds or rashes]])=0,"",COUNTIF(Table210[[#This Row],[1. Checks that sink areas are supplied with soap and paper towels]:[13. Skin is intact without open wounds or rashes]],"NO"))</f>
        <v/>
      </c>
    </row>
    <row r="46" spans="2:21">
      <c r="B46" s="17"/>
      <c r="C46" s="17"/>
      <c r="D46" s="17"/>
      <c r="E46" s="18"/>
      <c r="F46" s="44"/>
      <c r="G46" s="17"/>
      <c r="H46" s="17"/>
      <c r="I46" s="17"/>
      <c r="J46" s="17"/>
      <c r="K46" s="17"/>
      <c r="L46" s="17"/>
      <c r="M46" s="17"/>
      <c r="N46" s="17"/>
      <c r="O46" s="17"/>
      <c r="P46" s="17"/>
      <c r="Q46" s="17"/>
      <c r="R46" s="17"/>
      <c r="S46" s="17"/>
      <c r="T46" s="17"/>
      <c r="U46" t="str">
        <f>IF(COUNTA(Table210[[#This Row],[Employee Name]:[13. Skin is intact without open wounds or rashes]])=0,"",COUNTIF(Table210[[#This Row],[1. Checks that sink areas are supplied with soap and paper towels]:[13. Skin is intact without open wounds or rashes]],"NO"))</f>
        <v/>
      </c>
    </row>
    <row r="47" spans="2:21">
      <c r="B47" s="17"/>
      <c r="C47" s="17"/>
      <c r="D47" s="17"/>
      <c r="E47" s="18"/>
      <c r="F47" s="44"/>
      <c r="G47" s="17"/>
      <c r="H47" s="17"/>
      <c r="I47" s="17"/>
      <c r="J47" s="17"/>
      <c r="K47" s="17"/>
      <c r="L47" s="17"/>
      <c r="M47" s="17"/>
      <c r="N47" s="17"/>
      <c r="O47" s="17"/>
      <c r="P47" s="17"/>
      <c r="Q47" s="17"/>
      <c r="R47" s="17"/>
      <c r="S47" s="17"/>
      <c r="T47" s="17"/>
      <c r="U47" t="str">
        <f>IF(COUNTA(Table210[[#This Row],[Employee Name]:[13. Skin is intact without open wounds or rashes]])=0,"",COUNTIF(Table210[[#This Row],[1. Checks that sink areas are supplied with soap and paper towels]:[13. Skin is intact without open wounds or rashes]],"NO"))</f>
        <v/>
      </c>
    </row>
    <row r="48" spans="2:21">
      <c r="B48" s="17"/>
      <c r="C48" s="17"/>
      <c r="D48" s="17"/>
      <c r="E48" s="18"/>
      <c r="F48" s="44"/>
      <c r="G48" s="17"/>
      <c r="H48" s="17"/>
      <c r="I48" s="17"/>
      <c r="J48" s="17"/>
      <c r="K48" s="17"/>
      <c r="L48" s="17"/>
      <c r="M48" s="17"/>
      <c r="N48" s="17"/>
      <c r="O48" s="17"/>
      <c r="P48" s="17"/>
      <c r="Q48" s="17"/>
      <c r="R48" s="17"/>
      <c r="S48" s="17"/>
      <c r="T48" s="17"/>
      <c r="U48" t="str">
        <f>IF(COUNTA(Table210[[#This Row],[Employee Name]:[13. Skin is intact without open wounds or rashes]])=0,"",COUNTIF(Table210[[#This Row],[1. Checks that sink areas are supplied with soap and paper towels]:[13. Skin is intact without open wounds or rashes]],"NO"))</f>
        <v/>
      </c>
    </row>
    <row r="49" spans="2:21">
      <c r="B49" s="17"/>
      <c r="C49" s="17"/>
      <c r="D49" s="17"/>
      <c r="E49" s="18"/>
      <c r="F49" s="44"/>
      <c r="G49" s="17"/>
      <c r="H49" s="17"/>
      <c r="I49" s="17"/>
      <c r="J49" s="17"/>
      <c r="K49" s="17"/>
      <c r="L49" s="17"/>
      <c r="M49" s="17"/>
      <c r="N49" s="17"/>
      <c r="O49" s="17"/>
      <c r="P49" s="17"/>
      <c r="Q49" s="17"/>
      <c r="R49" s="17"/>
      <c r="S49" s="17"/>
      <c r="T49" s="17"/>
      <c r="U49" t="str">
        <f>IF(COUNTA(Table210[[#This Row],[Employee Name]:[13. Skin is intact without open wounds or rashes]])=0,"",COUNTIF(Table210[[#This Row],[1. Checks that sink areas are supplied with soap and paper towels]:[13. Skin is intact without open wounds or rashes]],"NO"))</f>
        <v/>
      </c>
    </row>
    <row r="50" spans="2:21">
      <c r="B50" s="17"/>
      <c r="C50" s="17"/>
      <c r="D50" s="17"/>
      <c r="E50" s="18"/>
      <c r="F50" s="44"/>
      <c r="G50" s="17"/>
      <c r="H50" s="17"/>
      <c r="I50" s="17"/>
      <c r="J50" s="17"/>
      <c r="K50" s="17"/>
      <c r="L50" s="17"/>
      <c r="M50" s="17"/>
      <c r="N50" s="17"/>
      <c r="O50" s="17"/>
      <c r="P50" s="17"/>
      <c r="Q50" s="17"/>
      <c r="R50" s="17"/>
      <c r="S50" s="17"/>
      <c r="T50" s="17"/>
      <c r="U50" t="str">
        <f>IF(COUNTA(Table210[[#This Row],[Employee Name]:[13. Skin is intact without open wounds or rashes]])=0,"",COUNTIF(Table210[[#This Row],[1. Checks that sink areas are supplied with soap and paper towels]:[13. Skin is intact without open wounds or rashes]],"NO"))</f>
        <v/>
      </c>
    </row>
    <row r="51" spans="2:21">
      <c r="B51" s="17"/>
      <c r="C51" s="17"/>
      <c r="D51" s="17"/>
      <c r="E51" s="18"/>
      <c r="F51" s="44"/>
      <c r="G51" s="17"/>
      <c r="H51" s="17"/>
      <c r="I51" s="17"/>
      <c r="J51" s="17"/>
      <c r="K51" s="17"/>
      <c r="L51" s="17"/>
      <c r="M51" s="17"/>
      <c r="N51" s="17"/>
      <c r="O51" s="17"/>
      <c r="P51" s="17"/>
      <c r="Q51" s="17"/>
      <c r="R51" s="17"/>
      <c r="S51" s="17"/>
      <c r="T51" s="17"/>
      <c r="U51" t="str">
        <f>IF(COUNTA(Table210[[#This Row],[Employee Name]:[13. Skin is intact without open wounds or rashes]])=0,"",COUNTIF(Table210[[#This Row],[1. Checks that sink areas are supplied with soap and paper towels]:[13. Skin is intact without open wounds or rashes]],"NO"))</f>
        <v/>
      </c>
    </row>
    <row r="52" spans="2:21">
      <c r="B52" s="17"/>
      <c r="C52" s="17"/>
      <c r="D52" s="17"/>
      <c r="E52" s="18"/>
      <c r="F52" s="44"/>
      <c r="G52" s="17"/>
      <c r="H52" s="17"/>
      <c r="I52" s="17"/>
      <c r="J52" s="17"/>
      <c r="K52" s="17"/>
      <c r="L52" s="17"/>
      <c r="M52" s="17"/>
      <c r="N52" s="17"/>
      <c r="O52" s="17"/>
      <c r="P52" s="17"/>
      <c r="Q52" s="17"/>
      <c r="R52" s="17"/>
      <c r="S52" s="17"/>
      <c r="T52" s="17"/>
      <c r="U52" t="str">
        <f>IF(COUNTA(Table210[[#This Row],[Employee Name]:[13. Skin is intact without open wounds or rashes]])=0,"",COUNTIF(Table210[[#This Row],[1. Checks that sink areas are supplied with soap and paper towels]:[13. Skin is intact without open wounds or rashes]],"NO"))</f>
        <v/>
      </c>
    </row>
    <row r="53" spans="2:21">
      <c r="B53" s="17"/>
      <c r="C53" s="17"/>
      <c r="D53" s="17"/>
      <c r="E53" s="18"/>
      <c r="F53" s="44"/>
      <c r="G53" s="17"/>
      <c r="H53" s="17"/>
      <c r="I53" s="17"/>
      <c r="J53" s="17"/>
      <c r="K53" s="17"/>
      <c r="L53" s="17"/>
      <c r="M53" s="17"/>
      <c r="N53" s="17"/>
      <c r="O53" s="17"/>
      <c r="P53" s="17"/>
      <c r="Q53" s="17"/>
      <c r="R53" s="17"/>
      <c r="S53" s="17"/>
      <c r="T53" s="17"/>
      <c r="U53" t="str">
        <f>IF(COUNTA(Table210[[#This Row],[Employee Name]:[13. Skin is intact without open wounds or rashes]])=0,"",COUNTIF(Table210[[#This Row],[1. Checks that sink areas are supplied with soap and paper towels]:[13. Skin is intact without open wounds or rashes]],"NO"))</f>
        <v/>
      </c>
    </row>
    <row r="54" spans="2:21">
      <c r="B54" s="17"/>
      <c r="C54" s="17"/>
      <c r="D54" s="17"/>
      <c r="E54" s="18"/>
      <c r="F54" s="44"/>
      <c r="G54" s="17"/>
      <c r="H54" s="17"/>
      <c r="I54" s="17"/>
      <c r="J54" s="17"/>
      <c r="K54" s="17"/>
      <c r="L54" s="17"/>
      <c r="M54" s="17"/>
      <c r="N54" s="17"/>
      <c r="O54" s="17"/>
      <c r="P54" s="17"/>
      <c r="Q54" s="17"/>
      <c r="R54" s="17"/>
      <c r="S54" s="17"/>
      <c r="T54" s="17"/>
      <c r="U54" t="str">
        <f>IF(COUNTA(Table210[[#This Row],[Employee Name]:[13. Skin is intact without open wounds or rashes]])=0,"",COUNTIF(Table210[[#This Row],[1. Checks that sink areas are supplied with soap and paper towels]:[13. Skin is intact without open wounds or rashes]],"NO"))</f>
        <v/>
      </c>
    </row>
    <row r="55" spans="2:21">
      <c r="B55" s="17"/>
      <c r="C55" s="17"/>
      <c r="D55" s="17"/>
      <c r="E55" s="18"/>
      <c r="F55" s="44"/>
      <c r="G55" s="17"/>
      <c r="H55" s="17"/>
      <c r="I55" s="17"/>
      <c r="J55" s="17"/>
      <c r="K55" s="17"/>
      <c r="L55" s="17"/>
      <c r="M55" s="17"/>
      <c r="N55" s="17"/>
      <c r="O55" s="17"/>
      <c r="P55" s="17"/>
      <c r="Q55" s="17"/>
      <c r="R55" s="17"/>
      <c r="S55" s="17"/>
      <c r="T55" s="17"/>
      <c r="U55" t="str">
        <f>IF(COUNTA(Table210[[#This Row],[Employee Name]:[13. Skin is intact without open wounds or rashes]])=0,"",COUNTIF(Table210[[#This Row],[1. Checks that sink areas are supplied with soap and paper towels]:[13. Skin is intact without open wounds or rashes]],"NO"))</f>
        <v/>
      </c>
    </row>
    <row r="56" spans="2:21">
      <c r="B56" s="17"/>
      <c r="C56" s="17"/>
      <c r="D56" s="17"/>
      <c r="E56" s="18"/>
      <c r="F56" s="44"/>
      <c r="G56" s="17"/>
      <c r="H56" s="17"/>
      <c r="I56" s="17"/>
      <c r="J56" s="17"/>
      <c r="K56" s="17"/>
      <c r="L56" s="17"/>
      <c r="M56" s="17"/>
      <c r="N56" s="17"/>
      <c r="O56" s="17"/>
      <c r="P56" s="17"/>
      <c r="Q56" s="17"/>
      <c r="R56" s="17"/>
      <c r="S56" s="17"/>
      <c r="T56" s="17"/>
      <c r="U56" t="str">
        <f>IF(COUNTA(Table210[[#This Row],[Employee Name]:[13. Skin is intact without open wounds or rashes]])=0,"",COUNTIF(Table210[[#This Row],[1. Checks that sink areas are supplied with soap and paper towels]:[13. Skin is intact without open wounds or rashes]],"NO"))</f>
        <v/>
      </c>
    </row>
    <row r="57" spans="2:21">
      <c r="B57" s="17"/>
      <c r="C57" s="17"/>
      <c r="D57" s="17"/>
      <c r="E57" s="18"/>
      <c r="F57" s="44"/>
      <c r="G57" s="17"/>
      <c r="H57" s="17"/>
      <c r="I57" s="17"/>
      <c r="J57" s="17"/>
      <c r="K57" s="17"/>
      <c r="L57" s="17"/>
      <c r="M57" s="17"/>
      <c r="N57" s="17"/>
      <c r="O57" s="17"/>
      <c r="P57" s="17"/>
      <c r="Q57" s="17"/>
      <c r="R57" s="17"/>
      <c r="S57" s="17"/>
      <c r="T57" s="17"/>
      <c r="U57" t="str">
        <f>IF(COUNTA(Table210[[#This Row],[Employee Name]:[13. Skin is intact without open wounds or rashes]])=0,"",COUNTIF(Table210[[#This Row],[1. Checks that sink areas are supplied with soap and paper towels]:[13. Skin is intact without open wounds or rashes]],"NO"))</f>
        <v/>
      </c>
    </row>
    <row r="58" spans="2:21">
      <c r="B58" s="17"/>
      <c r="C58" s="17"/>
      <c r="D58" s="17"/>
      <c r="E58" s="18"/>
      <c r="F58" s="44"/>
      <c r="G58" s="17"/>
      <c r="H58" s="17"/>
      <c r="I58" s="17"/>
      <c r="J58" s="17"/>
      <c r="K58" s="17"/>
      <c r="L58" s="17"/>
      <c r="M58" s="17"/>
      <c r="N58" s="17"/>
      <c r="O58" s="17"/>
      <c r="P58" s="17"/>
      <c r="Q58" s="17"/>
      <c r="R58" s="17"/>
      <c r="S58" s="17"/>
      <c r="T58" s="17"/>
      <c r="U58" t="str">
        <f>IF(COUNTA(Table210[[#This Row],[Employee Name]:[13. Skin is intact without open wounds or rashes]])=0,"",COUNTIF(Table210[[#This Row],[1. Checks that sink areas are supplied with soap and paper towels]:[13. Skin is intact without open wounds or rashes]],"NO"))</f>
        <v/>
      </c>
    </row>
    <row r="59" spans="2:21">
      <c r="B59" s="17"/>
      <c r="C59" s="17"/>
      <c r="D59" s="17"/>
      <c r="E59" s="18"/>
      <c r="F59" s="44"/>
      <c r="G59" s="17"/>
      <c r="H59" s="17"/>
      <c r="I59" s="17"/>
      <c r="J59" s="17"/>
      <c r="K59" s="17"/>
      <c r="L59" s="17"/>
      <c r="M59" s="17"/>
      <c r="N59" s="17"/>
      <c r="O59" s="17"/>
      <c r="P59" s="17"/>
      <c r="Q59" s="17"/>
      <c r="R59" s="17"/>
      <c r="S59" s="17"/>
      <c r="T59" s="17"/>
      <c r="U59" t="str">
        <f>IF(COUNTA(Table210[[#This Row],[Employee Name]:[13. Skin is intact without open wounds or rashes]])=0,"",COUNTIF(Table210[[#This Row],[1. Checks that sink areas are supplied with soap and paper towels]:[13. Skin is intact without open wounds or rashes]],"NO"))</f>
        <v/>
      </c>
    </row>
    <row r="60" spans="2:21">
      <c r="B60" s="17"/>
      <c r="C60" s="17"/>
      <c r="D60" s="17"/>
      <c r="E60" s="18"/>
      <c r="F60" s="44"/>
      <c r="G60" s="17"/>
      <c r="H60" s="17"/>
      <c r="I60" s="17"/>
      <c r="J60" s="17"/>
      <c r="K60" s="17"/>
      <c r="L60" s="17"/>
      <c r="M60" s="17"/>
      <c r="N60" s="17"/>
      <c r="O60" s="17"/>
      <c r="P60" s="17"/>
      <c r="Q60" s="17"/>
      <c r="R60" s="17"/>
      <c r="S60" s="17"/>
      <c r="T60" s="17"/>
      <c r="U60" t="str">
        <f>IF(COUNTA(Table210[[#This Row],[Employee Name]:[13. Skin is intact without open wounds or rashes]])=0,"",COUNTIF(Table210[[#This Row],[1. Checks that sink areas are supplied with soap and paper towels]:[13. Skin is intact without open wounds or rashes]],"NO"))</f>
        <v/>
      </c>
    </row>
    <row r="61" spans="2:21">
      <c r="B61" s="17"/>
      <c r="C61" s="17"/>
      <c r="D61" s="17"/>
      <c r="E61" s="18"/>
      <c r="F61" s="44"/>
      <c r="G61" s="17"/>
      <c r="H61" s="17"/>
      <c r="I61" s="17"/>
      <c r="J61" s="17"/>
      <c r="K61" s="17"/>
      <c r="L61" s="17"/>
      <c r="M61" s="17"/>
      <c r="N61" s="17"/>
      <c r="O61" s="17"/>
      <c r="P61" s="17"/>
      <c r="Q61" s="17"/>
      <c r="R61" s="17"/>
      <c r="S61" s="17"/>
      <c r="T61" s="17"/>
      <c r="U61" t="str">
        <f>IF(COUNTA(Table210[[#This Row],[Employee Name]:[13. Skin is intact without open wounds or rashes]])=0,"",COUNTIF(Table210[[#This Row],[1. Checks that sink areas are supplied with soap and paper towels]:[13. Skin is intact without open wounds or rashes]],"NO"))</f>
        <v/>
      </c>
    </row>
    <row r="62" spans="2:21">
      <c r="B62" s="17"/>
      <c r="C62" s="17"/>
      <c r="D62" s="17"/>
      <c r="E62" s="18"/>
      <c r="F62" s="44"/>
      <c r="G62" s="17"/>
      <c r="H62" s="17"/>
      <c r="I62" s="17"/>
      <c r="J62" s="17"/>
      <c r="K62" s="17"/>
      <c r="L62" s="17"/>
      <c r="M62" s="17"/>
      <c r="N62" s="17"/>
      <c r="O62" s="17"/>
      <c r="P62" s="17"/>
      <c r="Q62" s="17"/>
      <c r="R62" s="17"/>
      <c r="S62" s="17"/>
      <c r="T62" s="17"/>
      <c r="U62" t="str">
        <f>IF(COUNTA(Table210[[#This Row],[Employee Name]:[13. Skin is intact without open wounds or rashes]])=0,"",COUNTIF(Table210[[#This Row],[1. Checks that sink areas are supplied with soap and paper towels]:[13. Skin is intact without open wounds or rashes]],"NO"))</f>
        <v/>
      </c>
    </row>
    <row r="63" spans="2:21">
      <c r="B63" s="17"/>
      <c r="C63" s="17"/>
      <c r="D63" s="17"/>
      <c r="E63" s="18"/>
      <c r="F63" s="44"/>
      <c r="G63" s="17"/>
      <c r="H63" s="17"/>
      <c r="I63" s="17"/>
      <c r="J63" s="17"/>
      <c r="K63" s="17"/>
      <c r="L63" s="17"/>
      <c r="M63" s="17"/>
      <c r="N63" s="17"/>
      <c r="O63" s="17"/>
      <c r="P63" s="17"/>
      <c r="Q63" s="17"/>
      <c r="R63" s="17"/>
      <c r="S63" s="17"/>
      <c r="T63" s="17"/>
      <c r="U63" t="str">
        <f>IF(COUNTA(Table210[[#This Row],[Employee Name]:[13. Skin is intact without open wounds or rashes]])=0,"",COUNTIF(Table210[[#This Row],[1. Checks that sink areas are supplied with soap and paper towels]:[13. Skin is intact without open wounds or rashes]],"NO"))</f>
        <v/>
      </c>
    </row>
    <row r="64" spans="2:21">
      <c r="B64" s="17"/>
      <c r="C64" s="17"/>
      <c r="D64" s="17"/>
      <c r="E64" s="18"/>
      <c r="F64" s="44"/>
      <c r="G64" s="17"/>
      <c r="H64" s="17"/>
      <c r="I64" s="17"/>
      <c r="J64" s="17"/>
      <c r="K64" s="17"/>
      <c r="L64" s="17"/>
      <c r="M64" s="17"/>
      <c r="N64" s="17"/>
      <c r="O64" s="17"/>
      <c r="P64" s="17"/>
      <c r="Q64" s="17"/>
      <c r="R64" s="17"/>
      <c r="S64" s="17"/>
      <c r="T64" s="17"/>
      <c r="U64" t="str">
        <f>IF(COUNTA(Table210[[#This Row],[Employee Name]:[13. Skin is intact without open wounds or rashes]])=0,"",COUNTIF(Table210[[#This Row],[1. Checks that sink areas are supplied with soap and paper towels]:[13. Skin is intact without open wounds or rashes]],"NO"))</f>
        <v/>
      </c>
    </row>
    <row r="65" spans="2:21">
      <c r="B65" s="17"/>
      <c r="C65" s="17"/>
      <c r="D65" s="17"/>
      <c r="E65" s="18"/>
      <c r="F65" s="44"/>
      <c r="G65" s="17"/>
      <c r="H65" s="17"/>
      <c r="I65" s="17"/>
      <c r="J65" s="17"/>
      <c r="K65" s="17"/>
      <c r="L65" s="17"/>
      <c r="M65" s="17"/>
      <c r="N65" s="17"/>
      <c r="O65" s="17"/>
      <c r="P65" s="17"/>
      <c r="Q65" s="17"/>
      <c r="R65" s="17"/>
      <c r="S65" s="17"/>
      <c r="T65" s="17"/>
      <c r="U65" t="str">
        <f>IF(COUNTA(Table210[[#This Row],[Employee Name]:[13. Skin is intact without open wounds or rashes]])=0,"",COUNTIF(Table210[[#This Row],[1. Checks that sink areas are supplied with soap and paper towels]:[13. Skin is intact without open wounds or rashes]],"NO"))</f>
        <v/>
      </c>
    </row>
    <row r="66" spans="2:21">
      <c r="B66" s="17"/>
      <c r="C66" s="17"/>
      <c r="D66" s="17"/>
      <c r="E66" s="18"/>
      <c r="F66" s="44"/>
      <c r="G66" s="17"/>
      <c r="H66" s="17"/>
      <c r="I66" s="17"/>
      <c r="J66" s="17"/>
      <c r="K66" s="17"/>
      <c r="L66" s="17"/>
      <c r="M66" s="17"/>
      <c r="N66" s="17"/>
      <c r="O66" s="17"/>
      <c r="P66" s="17"/>
      <c r="Q66" s="17"/>
      <c r="R66" s="17"/>
      <c r="S66" s="17"/>
      <c r="T66" s="17"/>
      <c r="U66" t="str">
        <f>IF(COUNTA(Table210[[#This Row],[Employee Name]:[13. Skin is intact without open wounds or rashes]])=0,"",COUNTIF(Table210[[#This Row],[1. Checks that sink areas are supplied with soap and paper towels]:[13. Skin is intact without open wounds or rashes]],"NO"))</f>
        <v/>
      </c>
    </row>
    <row r="67" spans="2:21">
      <c r="B67" s="17"/>
      <c r="C67" s="17"/>
      <c r="D67" s="17"/>
      <c r="E67" s="18"/>
      <c r="F67" s="44"/>
      <c r="G67" s="17"/>
      <c r="H67" s="17"/>
      <c r="I67" s="17"/>
      <c r="J67" s="17"/>
      <c r="K67" s="17"/>
      <c r="L67" s="17"/>
      <c r="M67" s="17"/>
      <c r="N67" s="17"/>
      <c r="O67" s="17"/>
      <c r="P67" s="17"/>
      <c r="Q67" s="17"/>
      <c r="R67" s="17"/>
      <c r="S67" s="17"/>
      <c r="T67" s="17"/>
      <c r="U67" t="str">
        <f>IF(COUNTA(Table210[[#This Row],[Employee Name]:[13. Skin is intact without open wounds or rashes]])=0,"",COUNTIF(Table210[[#This Row],[1. Checks that sink areas are supplied with soap and paper towels]:[13. Skin is intact without open wounds or rashes]],"NO"))</f>
        <v/>
      </c>
    </row>
    <row r="68" spans="2:21">
      <c r="B68" s="17"/>
      <c r="C68" s="17"/>
      <c r="D68" s="17"/>
      <c r="E68" s="18"/>
      <c r="F68" s="44"/>
      <c r="G68" s="17"/>
      <c r="H68" s="17"/>
      <c r="I68" s="17"/>
      <c r="J68" s="17"/>
      <c r="K68" s="17"/>
      <c r="L68" s="17"/>
      <c r="M68" s="17"/>
      <c r="N68" s="17"/>
      <c r="O68" s="17"/>
      <c r="P68" s="17"/>
      <c r="Q68" s="17"/>
      <c r="R68" s="17"/>
      <c r="S68" s="17"/>
      <c r="T68" s="17"/>
      <c r="U68" t="str">
        <f>IF(COUNTA(Table210[[#This Row],[Employee Name]:[13. Skin is intact without open wounds or rashes]])=0,"",COUNTIF(Table210[[#This Row],[1. Checks that sink areas are supplied with soap and paper towels]:[13. Skin is intact without open wounds or rashes]],"NO"))</f>
        <v/>
      </c>
    </row>
    <row r="69" spans="2:21">
      <c r="B69" s="17"/>
      <c r="C69" s="17"/>
      <c r="D69" s="17"/>
      <c r="E69" s="18"/>
      <c r="F69" s="44"/>
      <c r="G69" s="17"/>
      <c r="H69" s="17"/>
      <c r="I69" s="17"/>
      <c r="J69" s="17"/>
      <c r="K69" s="17"/>
      <c r="L69" s="17"/>
      <c r="M69" s="17"/>
      <c r="N69" s="17"/>
      <c r="O69" s="17"/>
      <c r="P69" s="17"/>
      <c r="Q69" s="17"/>
      <c r="R69" s="17"/>
      <c r="S69" s="17"/>
      <c r="T69" s="17"/>
      <c r="U69" t="str">
        <f>IF(COUNTA(Table210[[#This Row],[Employee Name]:[13. Skin is intact without open wounds or rashes]])=0,"",COUNTIF(Table210[[#This Row],[1. Checks that sink areas are supplied with soap and paper towels]:[13. Skin is intact without open wounds or rashes]],"NO"))</f>
        <v/>
      </c>
    </row>
    <row r="70" spans="2:21">
      <c r="B70" s="17"/>
      <c r="C70" s="17"/>
      <c r="D70" s="17"/>
      <c r="E70" s="18"/>
      <c r="F70" s="44"/>
      <c r="G70" s="17"/>
      <c r="H70" s="17"/>
      <c r="I70" s="17"/>
      <c r="J70" s="17"/>
      <c r="K70" s="17"/>
      <c r="L70" s="17"/>
      <c r="M70" s="17"/>
      <c r="N70" s="17"/>
      <c r="O70" s="17"/>
      <c r="P70" s="17"/>
      <c r="Q70" s="17"/>
      <c r="R70" s="17"/>
      <c r="S70" s="17"/>
      <c r="T70" s="17"/>
      <c r="U70" t="str">
        <f>IF(COUNTA(Table210[[#This Row],[Employee Name]:[13. Skin is intact without open wounds or rashes]])=0,"",COUNTIF(Table210[[#This Row],[1. Checks that sink areas are supplied with soap and paper towels]:[13. Skin is intact without open wounds or rashes]],"NO"))</f>
        <v/>
      </c>
    </row>
    <row r="71" spans="2:21">
      <c r="B71" s="17"/>
      <c r="C71" s="17"/>
      <c r="D71" s="17"/>
      <c r="E71" s="18"/>
      <c r="F71" s="44"/>
      <c r="G71" s="17"/>
      <c r="H71" s="17"/>
      <c r="I71" s="17"/>
      <c r="J71" s="17"/>
      <c r="K71" s="17"/>
      <c r="L71" s="17"/>
      <c r="M71" s="17"/>
      <c r="N71" s="17"/>
      <c r="O71" s="17"/>
      <c r="P71" s="17"/>
      <c r="Q71" s="17"/>
      <c r="R71" s="17"/>
      <c r="S71" s="17"/>
      <c r="T71" s="17"/>
      <c r="U71" t="str">
        <f>IF(COUNTA(Table210[[#This Row],[Employee Name]:[13. Skin is intact without open wounds or rashes]])=0,"",COUNTIF(Table210[[#This Row],[1. Checks that sink areas are supplied with soap and paper towels]:[13. Skin is intact without open wounds or rashes]],"NO"))</f>
        <v/>
      </c>
    </row>
    <row r="72" spans="2:21">
      <c r="B72" s="17"/>
      <c r="C72" s="17"/>
      <c r="D72" s="17"/>
      <c r="E72" s="18"/>
      <c r="F72" s="44"/>
      <c r="G72" s="17"/>
      <c r="H72" s="17"/>
      <c r="I72" s="17"/>
      <c r="J72" s="17"/>
      <c r="K72" s="17"/>
      <c r="L72" s="17"/>
      <c r="M72" s="17"/>
      <c r="N72" s="17"/>
      <c r="O72" s="17"/>
      <c r="P72" s="17"/>
      <c r="Q72" s="17"/>
      <c r="R72" s="17"/>
      <c r="S72" s="17"/>
      <c r="T72" s="17"/>
      <c r="U72" t="str">
        <f>IF(COUNTA(Table210[[#This Row],[Employee Name]:[13. Skin is intact without open wounds or rashes]])=0,"",COUNTIF(Table210[[#This Row],[1. Checks that sink areas are supplied with soap and paper towels]:[13. Skin is intact without open wounds or rashes]],"NO"))</f>
        <v/>
      </c>
    </row>
    <row r="73" spans="2:21">
      <c r="B73" s="17"/>
      <c r="C73" s="17"/>
      <c r="D73" s="17"/>
      <c r="E73" s="18"/>
      <c r="F73" s="44"/>
      <c r="G73" s="17"/>
      <c r="H73" s="17"/>
      <c r="I73" s="17"/>
      <c r="J73" s="17"/>
      <c r="K73" s="17"/>
      <c r="L73" s="17"/>
      <c r="M73" s="17"/>
      <c r="N73" s="17"/>
      <c r="O73" s="17"/>
      <c r="P73" s="17"/>
      <c r="Q73" s="17"/>
      <c r="R73" s="17"/>
      <c r="S73" s="17"/>
      <c r="T73" s="17"/>
      <c r="U73" t="str">
        <f>IF(COUNTA(Table210[[#This Row],[Employee Name]:[13. Skin is intact without open wounds or rashes]])=0,"",COUNTIF(Table210[[#This Row],[1. Checks that sink areas are supplied with soap and paper towels]:[13. Skin is intact without open wounds or rashes]],"NO"))</f>
        <v/>
      </c>
    </row>
    <row r="74" spans="2:21">
      <c r="B74" s="17"/>
      <c r="C74" s="17"/>
      <c r="D74" s="17"/>
      <c r="E74" s="18"/>
      <c r="F74" s="44"/>
      <c r="G74" s="17"/>
      <c r="H74" s="17"/>
      <c r="I74" s="17"/>
      <c r="J74" s="17"/>
      <c r="K74" s="17"/>
      <c r="L74" s="17"/>
      <c r="M74" s="17"/>
      <c r="N74" s="17"/>
      <c r="O74" s="17"/>
      <c r="P74" s="17"/>
      <c r="Q74" s="17"/>
      <c r="R74" s="17"/>
      <c r="S74" s="17"/>
      <c r="T74" s="17"/>
      <c r="U74" t="str">
        <f>IF(COUNTA(Table210[[#This Row],[Employee Name]:[13. Skin is intact without open wounds or rashes]])=0,"",COUNTIF(Table210[[#This Row],[1. Checks that sink areas are supplied with soap and paper towels]:[13. Skin is intact without open wounds or rashes]],"NO"))</f>
        <v/>
      </c>
    </row>
    <row r="75" spans="2:21">
      <c r="B75" s="17"/>
      <c r="C75" s="17"/>
      <c r="D75" s="17"/>
      <c r="E75" s="18"/>
      <c r="F75" s="44"/>
      <c r="G75" s="17"/>
      <c r="H75" s="17"/>
      <c r="I75" s="17"/>
      <c r="J75" s="17"/>
      <c r="K75" s="17"/>
      <c r="L75" s="17"/>
      <c r="M75" s="17"/>
      <c r="N75" s="17"/>
      <c r="O75" s="17"/>
      <c r="P75" s="17"/>
      <c r="Q75" s="17"/>
      <c r="R75" s="17"/>
      <c r="S75" s="17"/>
      <c r="T75" s="17"/>
      <c r="U75" t="str">
        <f>IF(COUNTA(Table210[[#This Row],[Employee Name]:[13. Skin is intact without open wounds or rashes]])=0,"",COUNTIF(Table210[[#This Row],[1. Checks that sink areas are supplied with soap and paper towels]:[13. Skin is intact without open wounds or rashes]],"NO"))</f>
        <v/>
      </c>
    </row>
    <row r="76" spans="2:21">
      <c r="B76" s="17"/>
      <c r="C76" s="17"/>
      <c r="D76" s="17"/>
      <c r="E76" s="18"/>
      <c r="F76" s="44"/>
      <c r="G76" s="17"/>
      <c r="H76" s="17"/>
      <c r="I76" s="17"/>
      <c r="J76" s="17"/>
      <c r="K76" s="17"/>
      <c r="L76" s="17"/>
      <c r="M76" s="17"/>
      <c r="N76" s="17"/>
      <c r="O76" s="17"/>
      <c r="P76" s="17"/>
      <c r="Q76" s="17"/>
      <c r="R76" s="17"/>
      <c r="S76" s="17"/>
      <c r="T76" s="17"/>
      <c r="U76" t="str">
        <f>IF(COUNTA(Table210[[#This Row],[Employee Name]:[13. Skin is intact without open wounds or rashes]])=0,"",COUNTIF(Table210[[#This Row],[1. Checks that sink areas are supplied with soap and paper towels]:[13. Skin is intact without open wounds or rashes]],"NO"))</f>
        <v/>
      </c>
    </row>
    <row r="77" spans="2:21">
      <c r="B77" s="17"/>
      <c r="C77" s="17"/>
      <c r="D77" s="17"/>
      <c r="E77" s="18"/>
      <c r="F77" s="44"/>
      <c r="G77" s="17"/>
      <c r="H77" s="17"/>
      <c r="I77" s="17"/>
      <c r="J77" s="17"/>
      <c r="K77" s="17"/>
      <c r="L77" s="17"/>
      <c r="M77" s="17"/>
      <c r="N77" s="17"/>
      <c r="O77" s="17"/>
      <c r="P77" s="17"/>
      <c r="Q77" s="17"/>
      <c r="R77" s="17"/>
      <c r="S77" s="17"/>
      <c r="T77" s="17"/>
      <c r="U77" t="str">
        <f>IF(COUNTA(Table210[[#This Row],[Employee Name]:[13. Skin is intact without open wounds or rashes]])=0,"",COUNTIF(Table210[[#This Row],[1. Checks that sink areas are supplied with soap and paper towels]:[13. Skin is intact without open wounds or rashes]],"NO"))</f>
        <v/>
      </c>
    </row>
    <row r="78" spans="2:21">
      <c r="B78" s="17"/>
      <c r="C78" s="17"/>
      <c r="D78" s="17"/>
      <c r="E78" s="18"/>
      <c r="F78" s="44"/>
      <c r="G78" s="17"/>
      <c r="H78" s="17"/>
      <c r="I78" s="17"/>
      <c r="J78" s="17"/>
      <c r="K78" s="17"/>
      <c r="L78" s="17"/>
      <c r="M78" s="17"/>
      <c r="N78" s="17"/>
      <c r="O78" s="17"/>
      <c r="P78" s="17"/>
      <c r="Q78" s="17"/>
      <c r="R78" s="17"/>
      <c r="S78" s="17"/>
      <c r="T78" s="17"/>
      <c r="U78" t="str">
        <f>IF(COUNTA(Table210[[#This Row],[Employee Name]:[13. Skin is intact without open wounds or rashes]])=0,"",COUNTIF(Table210[[#This Row],[1. Checks that sink areas are supplied with soap and paper towels]:[13. Skin is intact without open wounds or rashes]],"NO"))</f>
        <v/>
      </c>
    </row>
    <row r="79" spans="2:21">
      <c r="B79" s="17"/>
      <c r="C79" s="17"/>
      <c r="D79" s="17"/>
      <c r="E79" s="18"/>
      <c r="F79" s="44"/>
      <c r="G79" s="17"/>
      <c r="H79" s="17"/>
      <c r="I79" s="17"/>
      <c r="J79" s="17"/>
      <c r="K79" s="17"/>
      <c r="L79" s="17"/>
      <c r="M79" s="17"/>
      <c r="N79" s="17"/>
      <c r="O79" s="17"/>
      <c r="P79" s="17"/>
      <c r="Q79" s="17"/>
      <c r="R79" s="17"/>
      <c r="S79" s="17"/>
      <c r="T79" s="17"/>
      <c r="U79" t="str">
        <f>IF(COUNTA(Table210[[#This Row],[Employee Name]:[13. Skin is intact without open wounds or rashes]])=0,"",COUNTIF(Table210[[#This Row],[1. Checks that sink areas are supplied with soap and paper towels]:[13. Skin is intact without open wounds or rashes]],"NO"))</f>
        <v/>
      </c>
    </row>
    <row r="80" spans="2:21">
      <c r="B80" s="17"/>
      <c r="C80" s="17"/>
      <c r="D80" s="17"/>
      <c r="E80" s="18"/>
      <c r="F80" s="44"/>
      <c r="G80" s="17"/>
      <c r="H80" s="17"/>
      <c r="I80" s="17"/>
      <c r="J80" s="17"/>
      <c r="K80" s="17"/>
      <c r="L80" s="17"/>
      <c r="M80" s="17"/>
      <c r="N80" s="17"/>
      <c r="O80" s="17"/>
      <c r="P80" s="17"/>
      <c r="Q80" s="17"/>
      <c r="R80" s="17"/>
      <c r="S80" s="17"/>
      <c r="T80" s="17"/>
      <c r="U80" t="str">
        <f>IF(COUNTA(Table210[[#This Row],[Employee Name]:[13. Skin is intact without open wounds or rashes]])=0,"",COUNTIF(Table210[[#This Row],[1. Checks that sink areas are supplied with soap and paper towels]:[13. Skin is intact without open wounds or rashes]],"NO"))</f>
        <v/>
      </c>
    </row>
    <row r="81" spans="2:21">
      <c r="B81" s="17"/>
      <c r="C81" s="17"/>
      <c r="D81" s="17"/>
      <c r="E81" s="18"/>
      <c r="F81" s="44"/>
      <c r="G81" s="17"/>
      <c r="H81" s="17"/>
      <c r="I81" s="17"/>
      <c r="J81" s="17"/>
      <c r="K81" s="17"/>
      <c r="L81" s="17"/>
      <c r="M81" s="17"/>
      <c r="N81" s="17"/>
      <c r="O81" s="17"/>
      <c r="P81" s="17"/>
      <c r="Q81" s="17"/>
      <c r="R81" s="17"/>
      <c r="S81" s="17"/>
      <c r="T81" s="17"/>
      <c r="U81" t="str">
        <f>IF(COUNTA(Table210[[#This Row],[Employee Name]:[13. Skin is intact without open wounds or rashes]])=0,"",COUNTIF(Table210[[#This Row],[1. Checks that sink areas are supplied with soap and paper towels]:[13. Skin is intact without open wounds or rashes]],"NO"))</f>
        <v/>
      </c>
    </row>
    <row r="82" spans="2:21">
      <c r="B82" s="17"/>
      <c r="C82" s="17"/>
      <c r="D82" s="17"/>
      <c r="E82" s="18"/>
      <c r="F82" s="44"/>
      <c r="G82" s="17"/>
      <c r="H82" s="17"/>
      <c r="I82" s="17"/>
      <c r="J82" s="17"/>
      <c r="K82" s="17"/>
      <c r="L82" s="17"/>
      <c r="M82" s="17"/>
      <c r="N82" s="17"/>
      <c r="O82" s="17"/>
      <c r="P82" s="17"/>
      <c r="Q82" s="17"/>
      <c r="R82" s="17"/>
      <c r="S82" s="17"/>
      <c r="T82" s="17"/>
      <c r="U82" t="str">
        <f>IF(COUNTA(Table210[[#This Row],[Employee Name]:[13. Skin is intact without open wounds or rashes]])=0,"",COUNTIF(Table210[[#This Row],[1. Checks that sink areas are supplied with soap and paper towels]:[13. Skin is intact without open wounds or rashes]],"NO"))</f>
        <v/>
      </c>
    </row>
    <row r="83" spans="2:21">
      <c r="B83" s="17"/>
      <c r="C83" s="17"/>
      <c r="D83" s="17"/>
      <c r="E83" s="18"/>
      <c r="F83" s="44"/>
      <c r="G83" s="17"/>
      <c r="H83" s="17"/>
      <c r="I83" s="17"/>
      <c r="J83" s="17"/>
      <c r="K83" s="17"/>
      <c r="L83" s="17"/>
      <c r="M83" s="17"/>
      <c r="N83" s="17"/>
      <c r="O83" s="17"/>
      <c r="P83" s="17"/>
      <c r="Q83" s="17"/>
      <c r="R83" s="17"/>
      <c r="S83" s="17"/>
      <c r="T83" s="17"/>
      <c r="U83" t="str">
        <f>IF(COUNTA(Table210[[#This Row],[Employee Name]:[13. Skin is intact without open wounds or rashes]])=0,"",COUNTIF(Table210[[#This Row],[1. Checks that sink areas are supplied with soap and paper towels]:[13. Skin is intact without open wounds or rashes]],"NO"))</f>
        <v/>
      </c>
    </row>
    <row r="84" spans="2:21">
      <c r="B84" s="17"/>
      <c r="C84" s="17"/>
      <c r="D84" s="17"/>
      <c r="E84" s="18"/>
      <c r="F84" s="44"/>
      <c r="G84" s="17"/>
      <c r="H84" s="17"/>
      <c r="I84" s="17"/>
      <c r="J84" s="17"/>
      <c r="K84" s="17"/>
      <c r="L84" s="17"/>
      <c r="M84" s="17"/>
      <c r="N84" s="17"/>
      <c r="O84" s="17"/>
      <c r="P84" s="17"/>
      <c r="Q84" s="17"/>
      <c r="R84" s="17"/>
      <c r="S84" s="17"/>
      <c r="T84" s="17"/>
      <c r="U84" t="str">
        <f>IF(COUNTA(Table210[[#This Row],[Employee Name]:[13. Skin is intact without open wounds or rashes]])=0,"",COUNTIF(Table210[[#This Row],[1. Checks that sink areas are supplied with soap and paper towels]:[13. Skin is intact without open wounds or rashes]],"NO"))</f>
        <v/>
      </c>
    </row>
    <row r="85" spans="2:21">
      <c r="B85" s="17"/>
      <c r="C85" s="17"/>
      <c r="D85" s="17"/>
      <c r="E85" s="18"/>
      <c r="F85" s="44"/>
      <c r="G85" s="17"/>
      <c r="H85" s="17"/>
      <c r="I85" s="17"/>
      <c r="J85" s="17"/>
      <c r="K85" s="17"/>
      <c r="L85" s="17"/>
      <c r="M85" s="17"/>
      <c r="N85" s="17"/>
      <c r="O85" s="17"/>
      <c r="P85" s="17"/>
      <c r="Q85" s="17"/>
      <c r="R85" s="17"/>
      <c r="S85" s="17"/>
      <c r="T85" s="17"/>
      <c r="U85" t="str">
        <f>IF(COUNTA(Table210[[#This Row],[Employee Name]:[13. Skin is intact without open wounds or rashes]])=0,"",COUNTIF(Table210[[#This Row],[1. Checks that sink areas are supplied with soap and paper towels]:[13. Skin is intact without open wounds or rashes]],"NO"))</f>
        <v/>
      </c>
    </row>
    <row r="86" spans="2:21">
      <c r="B86" s="17"/>
      <c r="C86" s="17"/>
      <c r="D86" s="17"/>
      <c r="E86" s="18"/>
      <c r="F86" s="44"/>
      <c r="G86" s="17"/>
      <c r="H86" s="17"/>
      <c r="I86" s="17"/>
      <c r="J86" s="17"/>
      <c r="K86" s="17"/>
      <c r="L86" s="17"/>
      <c r="M86" s="17"/>
      <c r="N86" s="17"/>
      <c r="O86" s="17"/>
      <c r="P86" s="17"/>
      <c r="Q86" s="17"/>
      <c r="R86" s="17"/>
      <c r="S86" s="17"/>
      <c r="T86" s="17"/>
      <c r="U86" t="str">
        <f>IF(COUNTA(Table210[[#This Row],[Employee Name]:[13. Skin is intact without open wounds or rashes]])=0,"",COUNTIF(Table210[[#This Row],[1. Checks that sink areas are supplied with soap and paper towels]:[13. Skin is intact without open wounds or rashes]],"NO"))</f>
        <v/>
      </c>
    </row>
    <row r="87" spans="2:21">
      <c r="B87" s="17"/>
      <c r="C87" s="17"/>
      <c r="D87" s="17"/>
      <c r="E87" s="18"/>
      <c r="F87" s="44"/>
      <c r="G87" s="17"/>
      <c r="H87" s="17"/>
      <c r="I87" s="17"/>
      <c r="J87" s="17"/>
      <c r="K87" s="17"/>
      <c r="L87" s="17"/>
      <c r="M87" s="17"/>
      <c r="N87" s="17"/>
      <c r="O87" s="17"/>
      <c r="P87" s="17"/>
      <c r="Q87" s="17"/>
      <c r="R87" s="17"/>
      <c r="S87" s="17"/>
      <c r="T87" s="17"/>
      <c r="U87" t="str">
        <f>IF(COUNTA(Table210[[#This Row],[Employee Name]:[13. Skin is intact without open wounds or rashes]])=0,"",COUNTIF(Table210[[#This Row],[1. Checks that sink areas are supplied with soap and paper towels]:[13. Skin is intact without open wounds or rashes]],"NO"))</f>
        <v/>
      </c>
    </row>
    <row r="88" spans="2:21">
      <c r="B88" s="17"/>
      <c r="C88" s="17"/>
      <c r="D88" s="17"/>
      <c r="E88" s="18"/>
      <c r="F88" s="44"/>
      <c r="G88" s="17"/>
      <c r="H88" s="17"/>
      <c r="I88" s="17"/>
      <c r="J88" s="17"/>
      <c r="K88" s="17"/>
      <c r="L88" s="17"/>
      <c r="M88" s="17"/>
      <c r="N88" s="17"/>
      <c r="O88" s="17"/>
      <c r="P88" s="17"/>
      <c r="Q88" s="17"/>
      <c r="R88" s="17"/>
      <c r="S88" s="17"/>
      <c r="T88" s="17"/>
      <c r="U88" t="str">
        <f>IF(COUNTA(Table210[[#This Row],[Employee Name]:[13. Skin is intact without open wounds or rashes]])=0,"",COUNTIF(Table210[[#This Row],[1. Checks that sink areas are supplied with soap and paper towels]:[13. Skin is intact without open wounds or rashes]],"NO"))</f>
        <v/>
      </c>
    </row>
    <row r="89" spans="2:21">
      <c r="B89" s="17"/>
      <c r="C89" s="17"/>
      <c r="D89" s="17"/>
      <c r="E89" s="18"/>
      <c r="F89" s="44"/>
      <c r="G89" s="17"/>
      <c r="H89" s="17"/>
      <c r="I89" s="17"/>
      <c r="J89" s="17"/>
      <c r="K89" s="17"/>
      <c r="L89" s="17"/>
      <c r="M89" s="17"/>
      <c r="N89" s="17"/>
      <c r="O89" s="17"/>
      <c r="P89" s="17"/>
      <c r="Q89" s="17"/>
      <c r="R89" s="17"/>
      <c r="S89" s="17"/>
      <c r="T89" s="17"/>
      <c r="U89" t="str">
        <f>IF(COUNTA(Table210[[#This Row],[Employee Name]:[13. Skin is intact without open wounds or rashes]])=0,"",COUNTIF(Table210[[#This Row],[1. Checks that sink areas are supplied with soap and paper towels]:[13. Skin is intact without open wounds or rashes]],"NO"))</f>
        <v/>
      </c>
    </row>
    <row r="90" spans="2:21">
      <c r="B90" s="17"/>
      <c r="C90" s="17"/>
      <c r="D90" s="17"/>
      <c r="E90" s="18"/>
      <c r="F90" s="44"/>
      <c r="G90" s="17"/>
      <c r="H90" s="17"/>
      <c r="I90" s="17"/>
      <c r="J90" s="17"/>
      <c r="K90" s="17"/>
      <c r="L90" s="17"/>
      <c r="M90" s="17"/>
      <c r="N90" s="17"/>
      <c r="O90" s="17"/>
      <c r="P90" s="17"/>
      <c r="Q90" s="17"/>
      <c r="R90" s="17"/>
      <c r="S90" s="17"/>
      <c r="T90" s="17"/>
      <c r="U90" t="str">
        <f>IF(COUNTA(Table210[[#This Row],[Employee Name]:[13. Skin is intact without open wounds or rashes]])=0,"",COUNTIF(Table210[[#This Row],[1. Checks that sink areas are supplied with soap and paper towels]:[13. Skin is intact without open wounds or rashes]],"NO"))</f>
        <v/>
      </c>
    </row>
    <row r="91" spans="2:21">
      <c r="B91" s="17"/>
      <c r="C91" s="17"/>
      <c r="D91" s="17"/>
      <c r="E91" s="18"/>
      <c r="F91" s="44"/>
      <c r="G91" s="17"/>
      <c r="H91" s="17"/>
      <c r="I91" s="17"/>
      <c r="J91" s="17"/>
      <c r="K91" s="17"/>
      <c r="L91" s="17"/>
      <c r="M91" s="17"/>
      <c r="N91" s="17"/>
      <c r="O91" s="17"/>
      <c r="P91" s="17"/>
      <c r="Q91" s="17"/>
      <c r="R91" s="17"/>
      <c r="S91" s="17"/>
      <c r="T91" s="17"/>
      <c r="U91" t="str">
        <f>IF(COUNTA(Table210[[#This Row],[Employee Name]:[13. Skin is intact without open wounds or rashes]])=0,"",COUNTIF(Table210[[#This Row],[1. Checks that sink areas are supplied with soap and paper towels]:[13. Skin is intact without open wounds or rashes]],"NO"))</f>
        <v/>
      </c>
    </row>
    <row r="92" spans="2:21">
      <c r="B92" s="17"/>
      <c r="C92" s="17"/>
      <c r="D92" s="17"/>
      <c r="E92" s="18"/>
      <c r="F92" s="44"/>
      <c r="G92" s="17"/>
      <c r="H92" s="17"/>
      <c r="I92" s="17"/>
      <c r="J92" s="17"/>
      <c r="K92" s="17"/>
      <c r="L92" s="17"/>
      <c r="M92" s="17"/>
      <c r="N92" s="17"/>
      <c r="O92" s="17"/>
      <c r="P92" s="17"/>
      <c r="Q92" s="17"/>
      <c r="R92" s="17"/>
      <c r="S92" s="17"/>
      <c r="T92" s="17"/>
      <c r="U92" t="str">
        <f>IF(COUNTA(Table210[[#This Row],[Employee Name]:[13. Skin is intact without open wounds or rashes]])=0,"",COUNTIF(Table210[[#This Row],[1. Checks that sink areas are supplied with soap and paper towels]:[13. Skin is intact without open wounds or rashes]],"NO"))</f>
        <v/>
      </c>
    </row>
    <row r="93" spans="2:21">
      <c r="B93" s="17"/>
      <c r="C93" s="17"/>
      <c r="D93" s="17"/>
      <c r="E93" s="18"/>
      <c r="F93" s="44"/>
      <c r="G93" s="17"/>
      <c r="H93" s="17"/>
      <c r="I93" s="17"/>
      <c r="J93" s="17"/>
      <c r="K93" s="17"/>
      <c r="L93" s="17"/>
      <c r="M93" s="17"/>
      <c r="N93" s="17"/>
      <c r="O93" s="17"/>
      <c r="P93" s="17"/>
      <c r="Q93" s="17"/>
      <c r="R93" s="17"/>
      <c r="S93" s="17"/>
      <c r="T93" s="17"/>
      <c r="U93" t="str">
        <f>IF(COUNTA(Table210[[#This Row],[Employee Name]:[13. Skin is intact without open wounds or rashes]])=0,"",COUNTIF(Table210[[#This Row],[1. Checks that sink areas are supplied with soap and paper towels]:[13. Skin is intact without open wounds or rashes]],"NO"))</f>
        <v/>
      </c>
    </row>
    <row r="94" spans="2:21">
      <c r="B94" s="17"/>
      <c r="C94" s="17"/>
      <c r="D94" s="17"/>
      <c r="E94" s="18"/>
      <c r="F94" s="44"/>
      <c r="G94" s="17"/>
      <c r="H94" s="17"/>
      <c r="I94" s="17"/>
      <c r="J94" s="17"/>
      <c r="K94" s="17"/>
      <c r="L94" s="17"/>
      <c r="M94" s="17"/>
      <c r="N94" s="17"/>
      <c r="O94" s="17"/>
      <c r="P94" s="17"/>
      <c r="Q94" s="17"/>
      <c r="R94" s="17"/>
      <c r="S94" s="17"/>
      <c r="T94" s="17"/>
      <c r="U94" t="str">
        <f>IF(COUNTA(Table210[[#This Row],[Employee Name]:[13. Skin is intact without open wounds or rashes]])=0,"",COUNTIF(Table210[[#This Row],[1. Checks that sink areas are supplied with soap and paper towels]:[13. Skin is intact without open wounds or rashes]],"NO"))</f>
        <v/>
      </c>
    </row>
    <row r="95" spans="2:21">
      <c r="B95" s="17"/>
      <c r="C95" s="17"/>
      <c r="D95" s="17"/>
      <c r="E95" s="18"/>
      <c r="F95" s="44"/>
      <c r="G95" s="17"/>
      <c r="H95" s="17"/>
      <c r="I95" s="17"/>
      <c r="J95" s="17"/>
      <c r="K95" s="17"/>
      <c r="L95" s="17"/>
      <c r="M95" s="17"/>
      <c r="N95" s="17"/>
      <c r="O95" s="17"/>
      <c r="P95" s="17"/>
      <c r="Q95" s="17"/>
      <c r="R95" s="17"/>
      <c r="S95" s="17"/>
      <c r="T95" s="17"/>
      <c r="U95" t="str">
        <f>IF(COUNTA(Table210[[#This Row],[Employee Name]:[13. Skin is intact without open wounds or rashes]])=0,"",COUNTIF(Table210[[#This Row],[1. Checks that sink areas are supplied with soap and paper towels]:[13. Skin is intact without open wounds or rashes]],"NO"))</f>
        <v/>
      </c>
    </row>
    <row r="96" spans="2:21">
      <c r="B96" s="17"/>
      <c r="C96" s="17"/>
      <c r="D96" s="17"/>
      <c r="E96" s="18"/>
      <c r="F96" s="44"/>
      <c r="G96" s="17"/>
      <c r="H96" s="17"/>
      <c r="I96" s="17"/>
      <c r="J96" s="17"/>
      <c r="K96" s="17"/>
      <c r="L96" s="17"/>
      <c r="M96" s="17"/>
      <c r="N96" s="17"/>
      <c r="O96" s="17"/>
      <c r="P96" s="17"/>
      <c r="Q96" s="17"/>
      <c r="R96" s="17"/>
      <c r="S96" s="17"/>
      <c r="T96" s="17"/>
      <c r="U96" t="str">
        <f>IF(COUNTA(Table210[[#This Row],[Employee Name]:[13. Skin is intact without open wounds or rashes]])=0,"",COUNTIF(Table210[[#This Row],[1. Checks that sink areas are supplied with soap and paper towels]:[13. Skin is intact without open wounds or rashes]],"NO"))</f>
        <v/>
      </c>
    </row>
    <row r="97" spans="2:21">
      <c r="B97" s="17"/>
      <c r="C97" s="17"/>
      <c r="D97" s="17"/>
      <c r="E97" s="18"/>
      <c r="F97" s="44"/>
      <c r="G97" s="17"/>
      <c r="H97" s="17"/>
      <c r="I97" s="17"/>
      <c r="J97" s="17"/>
      <c r="K97" s="17"/>
      <c r="L97" s="17"/>
      <c r="M97" s="17"/>
      <c r="N97" s="17"/>
      <c r="O97" s="17"/>
      <c r="P97" s="17"/>
      <c r="Q97" s="17"/>
      <c r="R97" s="17"/>
      <c r="S97" s="17"/>
      <c r="T97" s="17"/>
      <c r="U97" t="str">
        <f>IF(COUNTA(Table210[[#This Row],[Employee Name]:[13. Skin is intact without open wounds or rashes]])=0,"",COUNTIF(Table210[[#This Row],[1. Checks that sink areas are supplied with soap and paper towels]:[13. Skin is intact without open wounds or rashes]],"NO"))</f>
        <v/>
      </c>
    </row>
    <row r="98" spans="2:21">
      <c r="B98" s="17"/>
      <c r="C98" s="17"/>
      <c r="D98" s="17"/>
      <c r="E98" s="18"/>
      <c r="F98" s="44"/>
      <c r="G98" s="17"/>
      <c r="H98" s="17"/>
      <c r="I98" s="17"/>
      <c r="J98" s="17"/>
      <c r="K98" s="17"/>
      <c r="L98" s="17"/>
      <c r="M98" s="17"/>
      <c r="N98" s="17"/>
      <c r="O98" s="17"/>
      <c r="P98" s="17"/>
      <c r="Q98" s="17"/>
      <c r="R98" s="17"/>
      <c r="S98" s="17"/>
      <c r="T98" s="17"/>
      <c r="U98" t="str">
        <f>IF(COUNTA(Table210[[#This Row],[Employee Name]:[13. Skin is intact without open wounds or rashes]])=0,"",COUNTIF(Table210[[#This Row],[1. Checks that sink areas are supplied with soap and paper towels]:[13. Skin is intact without open wounds or rashes]],"NO"))</f>
        <v/>
      </c>
    </row>
    <row r="99" spans="2:21">
      <c r="B99" s="17"/>
      <c r="C99" s="17"/>
      <c r="D99" s="17"/>
      <c r="E99" s="18"/>
      <c r="F99" s="44"/>
      <c r="G99" s="17"/>
      <c r="H99" s="17"/>
      <c r="I99" s="17"/>
      <c r="J99" s="17"/>
      <c r="K99" s="17"/>
      <c r="L99" s="17"/>
      <c r="M99" s="17"/>
      <c r="N99" s="17"/>
      <c r="O99" s="17"/>
      <c r="P99" s="17"/>
      <c r="Q99" s="17"/>
      <c r="R99" s="17"/>
      <c r="S99" s="17"/>
      <c r="T99" s="17"/>
      <c r="U99" t="str">
        <f>IF(COUNTA(Table210[[#This Row],[Employee Name]:[13. Skin is intact without open wounds or rashes]])=0,"",COUNTIF(Table210[[#This Row],[1. Checks that sink areas are supplied with soap and paper towels]:[13. Skin is intact without open wounds or rashes]],"NO"))</f>
        <v/>
      </c>
    </row>
    <row r="100" spans="2:21">
      <c r="B100" s="17"/>
      <c r="C100" s="17"/>
      <c r="D100" s="17"/>
      <c r="E100" s="18"/>
      <c r="F100" s="44"/>
      <c r="G100" s="17"/>
      <c r="H100" s="17"/>
      <c r="I100" s="17"/>
      <c r="J100" s="17"/>
      <c r="K100" s="17"/>
      <c r="L100" s="17"/>
      <c r="M100" s="17"/>
      <c r="N100" s="17"/>
      <c r="O100" s="17"/>
      <c r="P100" s="17"/>
      <c r="Q100" s="17"/>
      <c r="R100" s="17"/>
      <c r="S100" s="17"/>
      <c r="T100" s="17"/>
      <c r="U100" t="str">
        <f>IF(COUNTA(Table210[[#This Row],[Employee Name]:[13. Skin is intact without open wounds or rashes]])=0,"",COUNTIF(Table210[[#This Row],[1. Checks that sink areas are supplied with soap and paper towels]:[13. Skin is intact without open wounds or rashes]],"NO"))</f>
        <v/>
      </c>
    </row>
    <row r="101" spans="2:21">
      <c r="B101" s="17"/>
      <c r="C101" s="17"/>
      <c r="D101" s="17"/>
      <c r="E101" s="18"/>
      <c r="F101" s="44"/>
      <c r="G101" s="17"/>
      <c r="H101" s="17"/>
      <c r="I101" s="17"/>
      <c r="J101" s="17"/>
      <c r="K101" s="17"/>
      <c r="L101" s="17"/>
      <c r="M101" s="17"/>
      <c r="N101" s="17"/>
      <c r="O101" s="17"/>
      <c r="P101" s="17"/>
      <c r="Q101" s="17"/>
      <c r="R101" s="17"/>
      <c r="S101" s="17"/>
      <c r="T101" s="17"/>
      <c r="U101" t="str">
        <f>IF(COUNTA(Table210[[#This Row],[Employee Name]:[13. Skin is intact without open wounds or rashes]])=0,"",COUNTIF(Table210[[#This Row],[1. Checks that sink areas are supplied with soap and paper towels]:[13. Skin is intact without open wounds or rashes]],"NO"))</f>
        <v/>
      </c>
    </row>
    <row r="102" spans="2:21">
      <c r="B102" s="17"/>
      <c r="C102" s="17"/>
      <c r="D102" s="17"/>
      <c r="E102" s="18"/>
      <c r="F102" s="44"/>
      <c r="G102" s="17"/>
      <c r="H102" s="17"/>
      <c r="I102" s="17"/>
      <c r="J102" s="17"/>
      <c r="K102" s="17"/>
      <c r="L102" s="17"/>
      <c r="M102" s="17"/>
      <c r="N102" s="17"/>
      <c r="O102" s="17"/>
      <c r="P102" s="17"/>
      <c r="Q102" s="17"/>
      <c r="R102" s="17"/>
      <c r="S102" s="17"/>
      <c r="T102" s="17"/>
      <c r="U102" t="str">
        <f>IF(COUNTA(Table210[[#This Row],[Employee Name]:[13. Skin is intact without open wounds or rashes]])=0,"",COUNTIF(Table210[[#This Row],[1. Checks that sink areas are supplied with soap and paper towels]:[13. Skin is intact without open wounds or rashes]],"NO"))</f>
        <v/>
      </c>
    </row>
    <row r="103" spans="2:21">
      <c r="B103" s="17"/>
      <c r="C103" s="17"/>
      <c r="D103" s="17"/>
      <c r="E103" s="18"/>
      <c r="F103" s="44"/>
      <c r="G103" s="17"/>
      <c r="H103" s="17"/>
      <c r="I103" s="17"/>
      <c r="J103" s="17"/>
      <c r="K103" s="17"/>
      <c r="L103" s="17"/>
      <c r="M103" s="17"/>
      <c r="N103" s="17"/>
      <c r="O103" s="17"/>
      <c r="P103" s="17"/>
      <c r="Q103" s="17"/>
      <c r="R103" s="17"/>
      <c r="S103" s="17"/>
      <c r="T103" s="17"/>
      <c r="U103" t="str">
        <f>IF(COUNTA(Table210[[#This Row],[Employee Name]:[13. Skin is intact without open wounds or rashes]])=0,"",COUNTIF(Table210[[#This Row],[1. Checks that sink areas are supplied with soap and paper towels]:[13. Skin is intact without open wounds or rashes]],"NO"))</f>
        <v/>
      </c>
    </row>
    <row r="104" spans="2:21">
      <c r="B104" s="17"/>
      <c r="C104" s="17"/>
      <c r="D104" s="17"/>
      <c r="E104" s="18"/>
      <c r="F104" s="44"/>
      <c r="G104" s="17"/>
      <c r="H104" s="17"/>
      <c r="I104" s="17"/>
      <c r="J104" s="17"/>
      <c r="K104" s="17"/>
      <c r="L104" s="17"/>
      <c r="M104" s="17"/>
      <c r="N104" s="17"/>
      <c r="O104" s="17"/>
      <c r="P104" s="17"/>
      <c r="Q104" s="17"/>
      <c r="R104" s="17"/>
      <c r="S104" s="17"/>
      <c r="T104" s="17"/>
      <c r="U104" t="str">
        <f>IF(COUNTA(Table210[[#This Row],[Employee Name]:[13. Skin is intact without open wounds or rashes]])=0,"",COUNTIF(Table210[[#This Row],[1. Checks that sink areas are supplied with soap and paper towels]:[13. Skin is intact without open wounds or rashes]],"NO"))</f>
        <v/>
      </c>
    </row>
    <row r="105" spans="2:21">
      <c r="B105" s="17"/>
      <c r="C105" s="17"/>
      <c r="D105" s="17"/>
      <c r="E105" s="18"/>
      <c r="F105" s="44"/>
      <c r="G105" s="17"/>
      <c r="H105" s="17"/>
      <c r="I105" s="17"/>
      <c r="J105" s="17"/>
      <c r="K105" s="17"/>
      <c r="L105" s="17"/>
      <c r="M105" s="17"/>
      <c r="N105" s="17"/>
      <c r="O105" s="17"/>
      <c r="P105" s="17"/>
      <c r="Q105" s="17"/>
      <c r="R105" s="17"/>
      <c r="S105" s="17"/>
      <c r="T105" s="17"/>
      <c r="U105" t="str">
        <f>IF(COUNTA(Table210[[#This Row],[Employee Name]:[13. Skin is intact without open wounds or rashes]])=0,"",COUNTIF(Table210[[#This Row],[1. Checks that sink areas are supplied with soap and paper towels]:[13. Skin is intact without open wounds or rashes]],"NO"))</f>
        <v/>
      </c>
    </row>
    <row r="106" spans="2:21">
      <c r="B106" s="17"/>
      <c r="C106" s="17"/>
      <c r="D106" s="17"/>
      <c r="E106" s="18"/>
      <c r="F106" s="44"/>
      <c r="G106" s="17"/>
      <c r="H106" s="17"/>
      <c r="I106" s="17"/>
      <c r="J106" s="17"/>
      <c r="K106" s="17"/>
      <c r="L106" s="17"/>
      <c r="M106" s="17"/>
      <c r="N106" s="17"/>
      <c r="O106" s="17"/>
      <c r="P106" s="17"/>
      <c r="Q106" s="17"/>
      <c r="R106" s="17"/>
      <c r="S106" s="17"/>
      <c r="T106" s="17"/>
      <c r="U106" t="str">
        <f>IF(COUNTA(Table210[[#This Row],[Employee Name]:[13. Skin is intact without open wounds or rashes]])=0,"",COUNTIF(Table210[[#This Row],[1. Checks that sink areas are supplied with soap and paper towels]:[13. Skin is intact without open wounds or rashes]],"NO"))</f>
        <v/>
      </c>
    </row>
    <row r="107" spans="2:21">
      <c r="B107" s="17"/>
      <c r="C107" s="17"/>
      <c r="D107" s="17"/>
      <c r="E107" s="18"/>
      <c r="F107" s="44"/>
      <c r="G107" s="17"/>
      <c r="H107" s="17"/>
      <c r="I107" s="17"/>
      <c r="J107" s="17"/>
      <c r="K107" s="17"/>
      <c r="L107" s="17"/>
      <c r="M107" s="17"/>
      <c r="N107" s="17"/>
      <c r="O107" s="17"/>
      <c r="P107" s="17"/>
      <c r="Q107" s="17"/>
      <c r="R107" s="17"/>
      <c r="S107" s="17"/>
      <c r="T107" s="17"/>
      <c r="U107" t="str">
        <f>IF(COUNTA(Table210[[#This Row],[Employee Name]:[13. Skin is intact without open wounds or rashes]])=0,"",COUNTIF(Table210[[#This Row],[1. Checks that sink areas are supplied with soap and paper towels]:[13. Skin is intact without open wounds or rashes]],"NO"))</f>
        <v/>
      </c>
    </row>
    <row r="108" spans="2:21">
      <c r="B108" s="17"/>
      <c r="C108" s="17"/>
      <c r="D108" s="17"/>
      <c r="E108" s="18"/>
      <c r="F108" s="44"/>
      <c r="G108" s="17"/>
      <c r="H108" s="17"/>
      <c r="I108" s="17"/>
      <c r="J108" s="17"/>
      <c r="K108" s="17"/>
      <c r="L108" s="17"/>
      <c r="M108" s="17"/>
      <c r="N108" s="17"/>
      <c r="O108" s="17"/>
      <c r="P108" s="17"/>
      <c r="Q108" s="17"/>
      <c r="R108" s="17"/>
      <c r="S108" s="17"/>
      <c r="T108" s="17"/>
      <c r="U108" t="str">
        <f>IF(COUNTA(Table210[[#This Row],[Employee Name]:[13. Skin is intact without open wounds or rashes]])=0,"",COUNTIF(Table210[[#This Row],[1. Checks that sink areas are supplied with soap and paper towels]:[13. Skin is intact without open wounds or rashes]],"NO"))</f>
        <v/>
      </c>
    </row>
    <row r="109" spans="2:21">
      <c r="B109" s="17"/>
      <c r="C109" s="17"/>
      <c r="D109" s="17"/>
      <c r="E109" s="18"/>
      <c r="F109" s="44"/>
      <c r="G109" s="17"/>
      <c r="H109" s="17"/>
      <c r="I109" s="17"/>
      <c r="J109" s="17"/>
      <c r="K109" s="17"/>
      <c r="L109" s="17"/>
      <c r="M109" s="17"/>
      <c r="N109" s="17"/>
      <c r="O109" s="17"/>
      <c r="P109" s="17"/>
      <c r="Q109" s="17"/>
      <c r="R109" s="17"/>
      <c r="S109" s="17"/>
      <c r="T109" s="17"/>
      <c r="U109" t="str">
        <f>IF(COUNTA(Table210[[#This Row],[Employee Name]:[13. Skin is intact without open wounds or rashes]])=0,"",COUNTIF(Table210[[#This Row],[1. Checks that sink areas are supplied with soap and paper towels]:[13. Skin is intact without open wounds or rashes]],"NO"))</f>
        <v/>
      </c>
    </row>
    <row r="110" spans="2:21">
      <c r="B110" s="17"/>
      <c r="C110" s="17"/>
      <c r="D110" s="17"/>
      <c r="E110" s="18"/>
      <c r="F110" s="44"/>
      <c r="G110" s="17"/>
      <c r="H110" s="17"/>
      <c r="I110" s="17"/>
      <c r="J110" s="17"/>
      <c r="K110" s="17"/>
      <c r="L110" s="17"/>
      <c r="M110" s="17"/>
      <c r="N110" s="17"/>
      <c r="O110" s="17"/>
      <c r="P110" s="17"/>
      <c r="Q110" s="17"/>
      <c r="R110" s="17"/>
      <c r="S110" s="17"/>
      <c r="T110" s="17"/>
      <c r="U110" t="str">
        <f>IF(COUNTA(Table210[[#This Row],[Employee Name]:[13. Skin is intact without open wounds or rashes]])=0,"",COUNTIF(Table210[[#This Row],[1. Checks that sink areas are supplied with soap and paper towels]:[13. Skin is intact without open wounds or rashes]],"NO"))</f>
        <v/>
      </c>
    </row>
    <row r="111" spans="2:21">
      <c r="B111" s="17"/>
      <c r="C111" s="17"/>
      <c r="D111" s="17"/>
      <c r="E111" s="18"/>
      <c r="F111" s="44"/>
      <c r="G111" s="17"/>
      <c r="H111" s="17"/>
      <c r="I111" s="17"/>
      <c r="J111" s="17"/>
      <c r="K111" s="17"/>
      <c r="L111" s="17"/>
      <c r="M111" s="17"/>
      <c r="N111" s="17"/>
      <c r="O111" s="17"/>
      <c r="P111" s="17"/>
      <c r="Q111" s="17"/>
      <c r="R111" s="17"/>
      <c r="S111" s="17"/>
      <c r="T111" s="17"/>
      <c r="U111" t="str">
        <f>IF(COUNTA(Table210[[#This Row],[Employee Name]:[13. Skin is intact without open wounds or rashes]])=0,"",COUNTIF(Table210[[#This Row],[1. Checks that sink areas are supplied with soap and paper towels]:[13. Skin is intact without open wounds or rashes]],"NO"))</f>
        <v/>
      </c>
    </row>
    <row r="112" spans="2:21">
      <c r="B112" s="17"/>
      <c r="C112" s="17"/>
      <c r="D112" s="17"/>
      <c r="E112" s="18"/>
      <c r="F112" s="44"/>
      <c r="G112" s="17"/>
      <c r="H112" s="17"/>
      <c r="I112" s="17"/>
      <c r="J112" s="17"/>
      <c r="K112" s="17"/>
      <c r="L112" s="17"/>
      <c r="M112" s="17"/>
      <c r="N112" s="17"/>
      <c r="O112" s="17"/>
      <c r="P112" s="17"/>
      <c r="Q112" s="17"/>
      <c r="R112" s="17"/>
      <c r="S112" s="17"/>
      <c r="T112" s="17"/>
      <c r="U112" t="str">
        <f>IF(COUNTA(Table210[[#This Row],[Employee Name]:[13. Skin is intact without open wounds or rashes]])=0,"",COUNTIF(Table210[[#This Row],[1. Checks that sink areas are supplied with soap and paper towels]:[13. Skin is intact without open wounds or rashes]],"NO"))</f>
        <v/>
      </c>
    </row>
    <row r="113" spans="2:21">
      <c r="B113" s="17"/>
      <c r="C113" s="17"/>
      <c r="D113" s="17"/>
      <c r="E113" s="18"/>
      <c r="F113" s="44"/>
      <c r="G113" s="17"/>
      <c r="H113" s="17"/>
      <c r="I113" s="17"/>
      <c r="J113" s="17"/>
      <c r="K113" s="17"/>
      <c r="L113" s="17"/>
      <c r="M113" s="17"/>
      <c r="N113" s="17"/>
      <c r="O113" s="17"/>
      <c r="P113" s="17"/>
      <c r="Q113" s="17"/>
      <c r="R113" s="17"/>
      <c r="S113" s="17"/>
      <c r="T113" s="17"/>
      <c r="U113" t="str">
        <f>IF(COUNTA(Table210[[#This Row],[Employee Name]:[13. Skin is intact without open wounds or rashes]])=0,"",COUNTIF(Table210[[#This Row],[1. Checks that sink areas are supplied with soap and paper towels]:[13. Skin is intact without open wounds or rashes]],"NO"))</f>
        <v/>
      </c>
    </row>
    <row r="114" spans="2:21">
      <c r="B114" s="17"/>
      <c r="C114" s="17"/>
      <c r="D114" s="17"/>
      <c r="E114" s="18"/>
      <c r="F114" s="44"/>
      <c r="G114" s="17"/>
      <c r="H114" s="17"/>
      <c r="I114" s="17"/>
      <c r="J114" s="17"/>
      <c r="K114" s="17"/>
      <c r="L114" s="17"/>
      <c r="M114" s="17"/>
      <c r="N114" s="17"/>
      <c r="O114" s="17"/>
      <c r="P114" s="17"/>
      <c r="Q114" s="17"/>
      <c r="R114" s="17"/>
      <c r="S114" s="17"/>
      <c r="T114" s="17"/>
      <c r="U114" t="str">
        <f>IF(COUNTA(Table210[[#This Row],[Employee Name]:[13. Skin is intact without open wounds or rashes]])=0,"",COUNTIF(Table210[[#This Row],[1. Checks that sink areas are supplied with soap and paper towels]:[13. Skin is intact without open wounds or rashes]],"NO"))</f>
        <v/>
      </c>
    </row>
    <row r="115" spans="2:21">
      <c r="B115" s="17"/>
      <c r="C115" s="17"/>
      <c r="D115" s="17"/>
      <c r="E115" s="18"/>
      <c r="F115" s="44"/>
      <c r="G115" s="17"/>
      <c r="H115" s="17"/>
      <c r="I115" s="17"/>
      <c r="J115" s="17"/>
      <c r="K115" s="17"/>
      <c r="L115" s="17"/>
      <c r="M115" s="17"/>
      <c r="N115" s="17"/>
      <c r="O115" s="17"/>
      <c r="P115" s="17"/>
      <c r="Q115" s="17"/>
      <c r="R115" s="17"/>
      <c r="S115" s="17"/>
      <c r="T115" s="17"/>
      <c r="U115" t="str">
        <f>IF(COUNTA(Table210[[#This Row],[Employee Name]:[13. Skin is intact without open wounds or rashes]])=0,"",COUNTIF(Table210[[#This Row],[1. Checks that sink areas are supplied with soap and paper towels]:[13. Skin is intact without open wounds or rashes]],"NO"))</f>
        <v/>
      </c>
    </row>
    <row r="116" spans="2:21">
      <c r="B116" s="17"/>
      <c r="C116" s="17"/>
      <c r="D116" s="17"/>
      <c r="E116" s="18"/>
      <c r="F116" s="44"/>
      <c r="G116" s="17"/>
      <c r="H116" s="17"/>
      <c r="I116" s="17"/>
      <c r="J116" s="17"/>
      <c r="K116" s="17"/>
      <c r="L116" s="17"/>
      <c r="M116" s="17"/>
      <c r="N116" s="17"/>
      <c r="O116" s="17"/>
      <c r="P116" s="17"/>
      <c r="Q116" s="17"/>
      <c r="R116" s="17"/>
      <c r="S116" s="17"/>
      <c r="T116" s="17"/>
      <c r="U116" t="str">
        <f>IF(COUNTA(Table210[[#This Row],[Employee Name]:[13. Skin is intact without open wounds or rashes]])=0,"",COUNTIF(Table210[[#This Row],[1. Checks that sink areas are supplied with soap and paper towels]:[13. Skin is intact without open wounds or rashes]],"NO"))</f>
        <v/>
      </c>
    </row>
    <row r="117" spans="2:21">
      <c r="B117" s="17"/>
      <c r="C117" s="17"/>
      <c r="D117" s="17"/>
      <c r="E117" s="18"/>
      <c r="F117" s="44"/>
      <c r="G117" s="17"/>
      <c r="H117" s="17"/>
      <c r="I117" s="17"/>
      <c r="J117" s="17"/>
      <c r="K117" s="17"/>
      <c r="L117" s="17"/>
      <c r="M117" s="17"/>
      <c r="N117" s="17"/>
      <c r="O117" s="17"/>
      <c r="P117" s="17"/>
      <c r="Q117" s="17"/>
      <c r="R117" s="17"/>
      <c r="S117" s="17"/>
      <c r="T117" s="17"/>
      <c r="U117" t="str">
        <f>IF(COUNTA(Table210[[#This Row],[Employee Name]:[13. Skin is intact without open wounds or rashes]])=0,"",COUNTIF(Table210[[#This Row],[1. Checks that sink areas are supplied with soap and paper towels]:[13. Skin is intact without open wounds or rashes]],"NO"))</f>
        <v/>
      </c>
    </row>
    <row r="118" spans="2:21">
      <c r="B118" s="17"/>
      <c r="C118" s="17"/>
      <c r="D118" s="17"/>
      <c r="E118" s="18"/>
      <c r="F118" s="44"/>
      <c r="G118" s="17"/>
      <c r="H118" s="17"/>
      <c r="I118" s="17"/>
      <c r="J118" s="17"/>
      <c r="K118" s="17"/>
      <c r="L118" s="17"/>
      <c r="M118" s="17"/>
      <c r="N118" s="17"/>
      <c r="O118" s="17"/>
      <c r="P118" s="17"/>
      <c r="Q118" s="17"/>
      <c r="R118" s="17"/>
      <c r="S118" s="17"/>
      <c r="T118" s="17"/>
      <c r="U118" t="str">
        <f>IF(COUNTA(Table210[[#This Row],[Employee Name]:[13. Skin is intact without open wounds or rashes]])=0,"",COUNTIF(Table210[[#This Row],[1. Checks that sink areas are supplied with soap and paper towels]:[13. Skin is intact without open wounds or rashes]],"NO"))</f>
        <v/>
      </c>
    </row>
    <row r="119" spans="2:21">
      <c r="B119" s="17"/>
      <c r="C119" s="17"/>
      <c r="D119" s="17"/>
      <c r="E119" s="18"/>
      <c r="F119" s="44"/>
      <c r="G119" s="17"/>
      <c r="H119" s="17"/>
      <c r="I119" s="17"/>
      <c r="J119" s="17"/>
      <c r="K119" s="17"/>
      <c r="L119" s="17"/>
      <c r="M119" s="17"/>
      <c r="N119" s="17"/>
      <c r="O119" s="17"/>
      <c r="P119" s="17"/>
      <c r="Q119" s="17"/>
      <c r="R119" s="17"/>
      <c r="S119" s="17"/>
      <c r="T119" s="17"/>
      <c r="U119" t="str">
        <f>IF(COUNTA(Table210[[#This Row],[Employee Name]:[13. Skin is intact without open wounds or rashes]])=0,"",COUNTIF(Table210[[#This Row],[1. Checks that sink areas are supplied with soap and paper towels]:[13. Skin is intact without open wounds or rashes]],"NO"))</f>
        <v/>
      </c>
    </row>
    <row r="120" spans="2:21">
      <c r="B120" s="17"/>
      <c r="C120" s="17"/>
      <c r="D120" s="17"/>
      <c r="E120" s="18"/>
      <c r="F120" s="44"/>
      <c r="G120" s="17"/>
      <c r="H120" s="17"/>
      <c r="I120" s="17"/>
      <c r="J120" s="17"/>
      <c r="K120" s="17"/>
      <c r="L120" s="17"/>
      <c r="M120" s="17"/>
      <c r="N120" s="17"/>
      <c r="O120" s="17"/>
      <c r="P120" s="17"/>
      <c r="Q120" s="17"/>
      <c r="R120" s="17"/>
      <c r="S120" s="17"/>
      <c r="T120" s="17"/>
      <c r="U120" t="str">
        <f>IF(COUNTA(Table210[[#This Row],[Employee Name]:[13. Skin is intact without open wounds or rashes]])=0,"",COUNTIF(Table210[[#This Row],[1. Checks that sink areas are supplied with soap and paper towels]:[13. Skin is intact without open wounds or rashes]],"NO"))</f>
        <v/>
      </c>
    </row>
    <row r="121" spans="2:21">
      <c r="B121" s="17"/>
      <c r="C121" s="17"/>
      <c r="D121" s="17"/>
      <c r="E121" s="18"/>
      <c r="F121" s="44"/>
      <c r="G121" s="17"/>
      <c r="H121" s="17"/>
      <c r="I121" s="17"/>
      <c r="J121" s="17"/>
      <c r="K121" s="17"/>
      <c r="L121" s="17"/>
      <c r="M121" s="17"/>
      <c r="N121" s="17"/>
      <c r="O121" s="17"/>
      <c r="P121" s="17"/>
      <c r="Q121" s="17"/>
      <c r="R121" s="17"/>
      <c r="S121" s="17"/>
      <c r="T121" s="17"/>
      <c r="U121" t="str">
        <f>IF(COUNTA(Table210[[#This Row],[Employee Name]:[13. Skin is intact without open wounds or rashes]])=0,"",COUNTIF(Table210[[#This Row],[1. Checks that sink areas are supplied with soap and paper towels]:[13. Skin is intact without open wounds or rashes]],"NO"))</f>
        <v/>
      </c>
    </row>
    <row r="122" spans="2:21">
      <c r="B122" s="17"/>
      <c r="C122" s="17"/>
      <c r="D122" s="17"/>
      <c r="E122" s="18"/>
      <c r="F122" s="44"/>
      <c r="G122" s="17"/>
      <c r="H122" s="17"/>
      <c r="I122" s="17"/>
      <c r="J122" s="17"/>
      <c r="K122" s="17"/>
      <c r="L122" s="17"/>
      <c r="M122" s="17"/>
      <c r="N122" s="17"/>
      <c r="O122" s="17"/>
      <c r="P122" s="17"/>
      <c r="Q122" s="17"/>
      <c r="R122" s="17"/>
      <c r="S122" s="17"/>
      <c r="T122" s="17"/>
      <c r="U122" t="str">
        <f>IF(COUNTA(Table210[[#This Row],[Employee Name]:[13. Skin is intact without open wounds or rashes]])=0,"",COUNTIF(Table210[[#This Row],[1. Checks that sink areas are supplied with soap and paper towels]:[13. Skin is intact without open wounds or rashes]],"NO"))</f>
        <v/>
      </c>
    </row>
    <row r="123" spans="2:21">
      <c r="B123" s="17"/>
      <c r="C123" s="17"/>
      <c r="D123" s="17"/>
      <c r="E123" s="18"/>
      <c r="F123" s="44"/>
      <c r="G123" s="17"/>
      <c r="H123" s="17"/>
      <c r="I123" s="17"/>
      <c r="J123" s="17"/>
      <c r="K123" s="17"/>
      <c r="L123" s="17"/>
      <c r="M123" s="17"/>
      <c r="N123" s="17"/>
      <c r="O123" s="17"/>
      <c r="P123" s="17"/>
      <c r="Q123" s="17"/>
      <c r="R123" s="17"/>
      <c r="S123" s="17"/>
      <c r="T123" s="17"/>
      <c r="U123" t="str">
        <f>IF(COUNTA(Table210[[#This Row],[Employee Name]:[13. Skin is intact without open wounds or rashes]])=0,"",COUNTIF(Table210[[#This Row],[1. Checks that sink areas are supplied with soap and paper towels]:[13. Skin is intact without open wounds or rashes]],"NO"))</f>
        <v/>
      </c>
    </row>
    <row r="124" spans="2:21">
      <c r="B124" s="17"/>
      <c r="C124" s="17"/>
      <c r="D124" s="17"/>
      <c r="E124" s="18"/>
      <c r="F124" s="44"/>
      <c r="G124" s="17"/>
      <c r="H124" s="17"/>
      <c r="I124" s="17"/>
      <c r="J124" s="17"/>
      <c r="K124" s="17"/>
      <c r="L124" s="17"/>
      <c r="M124" s="17"/>
      <c r="N124" s="17"/>
      <c r="O124" s="17"/>
      <c r="P124" s="17"/>
      <c r="Q124" s="17"/>
      <c r="R124" s="17"/>
      <c r="S124" s="17"/>
      <c r="T124" s="17"/>
      <c r="U124" t="str">
        <f>IF(COUNTA(Table210[[#This Row],[Employee Name]:[13. Skin is intact without open wounds or rashes]])=0,"",COUNTIF(Table210[[#This Row],[1. Checks that sink areas are supplied with soap and paper towels]:[13. Skin is intact without open wounds or rashes]],"NO"))</f>
        <v/>
      </c>
    </row>
    <row r="125" spans="2:21">
      <c r="B125" s="17"/>
      <c r="C125" s="17"/>
      <c r="D125" s="17"/>
      <c r="E125" s="18"/>
      <c r="F125" s="44"/>
      <c r="G125" s="17"/>
      <c r="H125" s="17"/>
      <c r="I125" s="17"/>
      <c r="J125" s="17"/>
      <c r="K125" s="17"/>
      <c r="L125" s="17"/>
      <c r="M125" s="17"/>
      <c r="N125" s="17"/>
      <c r="O125" s="17"/>
      <c r="P125" s="17"/>
      <c r="Q125" s="17"/>
      <c r="R125" s="17"/>
      <c r="S125" s="17"/>
      <c r="T125" s="17"/>
      <c r="U125" t="str">
        <f>IF(COUNTA(Table210[[#This Row],[Employee Name]:[13. Skin is intact without open wounds or rashes]])=0,"",COUNTIF(Table210[[#This Row],[1. Checks that sink areas are supplied with soap and paper towels]:[13. Skin is intact without open wounds or rashes]],"NO"))</f>
        <v/>
      </c>
    </row>
    <row r="126" spans="2:21">
      <c r="B126" s="17"/>
      <c r="C126" s="17"/>
      <c r="D126" s="17"/>
      <c r="E126" s="18"/>
      <c r="F126" s="44"/>
      <c r="G126" s="17"/>
      <c r="H126" s="17"/>
      <c r="I126" s="17"/>
      <c r="J126" s="17"/>
      <c r="K126" s="17"/>
      <c r="L126" s="17"/>
      <c r="M126" s="17"/>
      <c r="N126" s="17"/>
      <c r="O126" s="17"/>
      <c r="P126" s="17"/>
      <c r="Q126" s="17"/>
      <c r="R126" s="17"/>
      <c r="S126" s="17"/>
      <c r="T126" s="17"/>
      <c r="U126" t="str">
        <f>IF(COUNTA(Table210[[#This Row],[Employee Name]:[13. Skin is intact without open wounds or rashes]])=0,"",COUNTIF(Table210[[#This Row],[1. Checks that sink areas are supplied with soap and paper towels]:[13. Skin is intact without open wounds or rashes]],"NO"))</f>
        <v/>
      </c>
    </row>
    <row r="127" spans="2:21">
      <c r="B127" s="17"/>
      <c r="C127" s="17"/>
      <c r="D127" s="17"/>
      <c r="E127" s="18"/>
      <c r="F127" s="44"/>
      <c r="G127" s="17"/>
      <c r="H127" s="17"/>
      <c r="I127" s="17"/>
      <c r="J127" s="17"/>
      <c r="K127" s="17"/>
      <c r="L127" s="17"/>
      <c r="M127" s="17"/>
      <c r="N127" s="17"/>
      <c r="O127" s="17"/>
      <c r="P127" s="17"/>
      <c r="Q127" s="17"/>
      <c r="R127" s="17"/>
      <c r="S127" s="17"/>
      <c r="T127" s="17"/>
      <c r="U127" t="str">
        <f>IF(COUNTA(Table210[[#This Row],[Employee Name]:[13. Skin is intact without open wounds or rashes]])=0,"",COUNTIF(Table210[[#This Row],[1. Checks that sink areas are supplied with soap and paper towels]:[13. Skin is intact without open wounds or rashes]],"NO"))</f>
        <v/>
      </c>
    </row>
    <row r="128" spans="2:21">
      <c r="B128" s="17"/>
      <c r="C128" s="17"/>
      <c r="D128" s="17"/>
      <c r="E128" s="18"/>
      <c r="F128" s="44"/>
      <c r="G128" s="17"/>
      <c r="H128" s="17"/>
      <c r="I128" s="17"/>
      <c r="J128" s="17"/>
      <c r="K128" s="17"/>
      <c r="L128" s="17"/>
      <c r="M128" s="17"/>
      <c r="N128" s="17"/>
      <c r="O128" s="17"/>
      <c r="P128" s="17"/>
      <c r="Q128" s="17"/>
      <c r="R128" s="17"/>
      <c r="S128" s="17"/>
      <c r="T128" s="17"/>
      <c r="U128" t="str">
        <f>IF(COUNTA(Table210[[#This Row],[Employee Name]:[13. Skin is intact without open wounds or rashes]])=0,"",COUNTIF(Table210[[#This Row],[1. Checks that sink areas are supplied with soap and paper towels]:[13. Skin is intact without open wounds or rashes]],"NO"))</f>
        <v/>
      </c>
    </row>
    <row r="129" spans="2:21">
      <c r="B129" s="17"/>
      <c r="C129" s="17"/>
      <c r="D129" s="17"/>
      <c r="E129" s="18"/>
      <c r="F129" s="44"/>
      <c r="G129" s="17"/>
      <c r="H129" s="17"/>
      <c r="I129" s="17"/>
      <c r="J129" s="17"/>
      <c r="K129" s="17"/>
      <c r="L129" s="17"/>
      <c r="M129" s="17"/>
      <c r="N129" s="17"/>
      <c r="O129" s="17"/>
      <c r="P129" s="17"/>
      <c r="Q129" s="17"/>
      <c r="R129" s="17"/>
      <c r="S129" s="17"/>
      <c r="T129" s="17"/>
      <c r="U129" t="str">
        <f>IF(COUNTA(Table210[[#This Row],[Employee Name]:[13. Skin is intact without open wounds or rashes]])=0,"",COUNTIF(Table210[[#This Row],[1. Checks that sink areas are supplied with soap and paper towels]:[13. Skin is intact without open wounds or rashes]],"NO"))</f>
        <v/>
      </c>
    </row>
    <row r="130" spans="2:21">
      <c r="B130" s="17"/>
      <c r="C130" s="17"/>
      <c r="D130" s="17"/>
      <c r="E130" s="18"/>
      <c r="F130" s="44"/>
      <c r="G130" s="17"/>
      <c r="H130" s="17"/>
      <c r="I130" s="17"/>
      <c r="J130" s="17"/>
      <c r="K130" s="17"/>
      <c r="L130" s="17"/>
      <c r="M130" s="17"/>
      <c r="N130" s="17"/>
      <c r="O130" s="17"/>
      <c r="P130" s="17"/>
      <c r="Q130" s="17"/>
      <c r="R130" s="17"/>
      <c r="S130" s="17"/>
      <c r="T130" s="17"/>
      <c r="U130" t="str">
        <f>IF(COUNTA(Table210[[#This Row],[Employee Name]:[13. Skin is intact without open wounds or rashes]])=0,"",COUNTIF(Table210[[#This Row],[1. Checks that sink areas are supplied with soap and paper towels]:[13. Skin is intact without open wounds or rashes]],"NO"))</f>
        <v/>
      </c>
    </row>
    <row r="131" spans="2:21">
      <c r="B131" s="17"/>
      <c r="C131" s="17"/>
      <c r="D131" s="17"/>
      <c r="E131" s="18"/>
      <c r="F131" s="44"/>
      <c r="G131" s="17"/>
      <c r="H131" s="17"/>
      <c r="I131" s="17"/>
      <c r="J131" s="17"/>
      <c r="K131" s="17"/>
      <c r="L131" s="17"/>
      <c r="M131" s="17"/>
      <c r="N131" s="17"/>
      <c r="O131" s="17"/>
      <c r="P131" s="17"/>
      <c r="Q131" s="17"/>
      <c r="R131" s="17"/>
      <c r="S131" s="17"/>
      <c r="T131" s="17"/>
      <c r="U131" t="str">
        <f>IF(COUNTA(Table210[[#This Row],[Employee Name]:[13. Skin is intact without open wounds or rashes]])=0,"",COUNTIF(Table210[[#This Row],[1. Checks that sink areas are supplied with soap and paper towels]:[13. Skin is intact without open wounds or rashes]],"NO"))</f>
        <v/>
      </c>
    </row>
    <row r="132" spans="2:21">
      <c r="B132" s="17"/>
      <c r="C132" s="17"/>
      <c r="D132" s="17"/>
      <c r="E132" s="18"/>
      <c r="F132" s="44"/>
      <c r="G132" s="17"/>
      <c r="H132" s="17"/>
      <c r="I132" s="17"/>
      <c r="J132" s="17"/>
      <c r="K132" s="17"/>
      <c r="L132" s="17"/>
      <c r="M132" s="17"/>
      <c r="N132" s="17"/>
      <c r="O132" s="17"/>
      <c r="P132" s="17"/>
      <c r="Q132" s="17"/>
      <c r="R132" s="17"/>
      <c r="S132" s="17"/>
      <c r="T132" s="17"/>
      <c r="U132" t="str">
        <f>IF(COUNTA(Table210[[#This Row],[Employee Name]:[13. Skin is intact without open wounds or rashes]])=0,"",COUNTIF(Table210[[#This Row],[1. Checks that sink areas are supplied with soap and paper towels]:[13. Skin is intact without open wounds or rashes]],"NO"))</f>
        <v/>
      </c>
    </row>
    <row r="133" spans="2:21">
      <c r="B133" s="17"/>
      <c r="C133" s="17"/>
      <c r="D133" s="17"/>
      <c r="E133" s="18"/>
      <c r="F133" s="44"/>
      <c r="G133" s="17"/>
      <c r="H133" s="17"/>
      <c r="I133" s="17"/>
      <c r="J133" s="17"/>
      <c r="K133" s="17"/>
      <c r="L133" s="17"/>
      <c r="M133" s="17"/>
      <c r="N133" s="17"/>
      <c r="O133" s="17"/>
      <c r="P133" s="17"/>
      <c r="Q133" s="17"/>
      <c r="R133" s="17"/>
      <c r="S133" s="17"/>
      <c r="T133" s="17"/>
      <c r="U133" t="str">
        <f>IF(COUNTA(Table210[[#This Row],[Employee Name]:[13. Skin is intact without open wounds or rashes]])=0,"",COUNTIF(Table210[[#This Row],[1. Checks that sink areas are supplied with soap and paper towels]:[13. Skin is intact without open wounds or rashes]],"NO"))</f>
        <v/>
      </c>
    </row>
    <row r="134" spans="2:21">
      <c r="B134" s="17"/>
      <c r="C134" s="17"/>
      <c r="D134" s="17"/>
      <c r="E134" s="18"/>
      <c r="F134" s="44"/>
      <c r="G134" s="17"/>
      <c r="H134" s="17"/>
      <c r="I134" s="17"/>
      <c r="J134" s="17"/>
      <c r="K134" s="17"/>
      <c r="L134" s="17"/>
      <c r="M134" s="17"/>
      <c r="N134" s="17"/>
      <c r="O134" s="17"/>
      <c r="P134" s="17"/>
      <c r="Q134" s="17"/>
      <c r="R134" s="17"/>
      <c r="S134" s="17"/>
      <c r="T134" s="17"/>
      <c r="U134" t="str">
        <f>IF(COUNTA(Table210[[#This Row],[Employee Name]:[13. Skin is intact without open wounds or rashes]])=0,"",COUNTIF(Table210[[#This Row],[1. Checks that sink areas are supplied with soap and paper towels]:[13. Skin is intact without open wounds or rashes]],"NO"))</f>
        <v/>
      </c>
    </row>
    <row r="135" spans="2:21">
      <c r="B135" s="17"/>
      <c r="C135" s="17"/>
      <c r="D135" s="17"/>
      <c r="E135" s="18"/>
      <c r="F135" s="44"/>
      <c r="G135" s="17"/>
      <c r="H135" s="17"/>
      <c r="I135" s="17"/>
      <c r="J135" s="17"/>
      <c r="K135" s="17"/>
      <c r="L135" s="17"/>
      <c r="M135" s="17"/>
      <c r="N135" s="17"/>
      <c r="O135" s="17"/>
      <c r="P135" s="17"/>
      <c r="Q135" s="17"/>
      <c r="R135" s="17"/>
      <c r="S135" s="17"/>
      <c r="T135" s="17"/>
      <c r="U135" t="str">
        <f>IF(COUNTA(Table210[[#This Row],[Employee Name]:[13. Skin is intact without open wounds or rashes]])=0,"",COUNTIF(Table210[[#This Row],[1. Checks that sink areas are supplied with soap and paper towels]:[13. Skin is intact without open wounds or rashes]],"NO"))</f>
        <v/>
      </c>
    </row>
    <row r="136" spans="2:21">
      <c r="B136" s="17"/>
      <c r="C136" s="17"/>
      <c r="D136" s="17"/>
      <c r="E136" s="18"/>
      <c r="F136" s="44"/>
      <c r="G136" s="17"/>
      <c r="H136" s="17"/>
      <c r="I136" s="17"/>
      <c r="J136" s="17"/>
      <c r="K136" s="17"/>
      <c r="L136" s="17"/>
      <c r="M136" s="17"/>
      <c r="N136" s="17"/>
      <c r="O136" s="17"/>
      <c r="P136" s="17"/>
      <c r="Q136" s="17"/>
      <c r="R136" s="17"/>
      <c r="S136" s="17"/>
      <c r="T136" s="17"/>
      <c r="U136" t="str">
        <f>IF(COUNTA(Table210[[#This Row],[Employee Name]:[13. Skin is intact without open wounds or rashes]])=0,"",COUNTIF(Table210[[#This Row],[1. Checks that sink areas are supplied with soap and paper towels]:[13. Skin is intact without open wounds or rashes]],"NO"))</f>
        <v/>
      </c>
    </row>
    <row r="137" spans="2:21">
      <c r="B137" s="17"/>
      <c r="C137" s="17"/>
      <c r="D137" s="17"/>
      <c r="E137" s="18"/>
      <c r="F137" s="44"/>
      <c r="G137" s="17"/>
      <c r="H137" s="17"/>
      <c r="I137" s="17"/>
      <c r="J137" s="17"/>
      <c r="K137" s="17"/>
      <c r="L137" s="17"/>
      <c r="M137" s="17"/>
      <c r="N137" s="17"/>
      <c r="O137" s="17"/>
      <c r="P137" s="17"/>
      <c r="Q137" s="17"/>
      <c r="R137" s="17"/>
      <c r="S137" s="17"/>
      <c r="T137" s="17"/>
      <c r="U137" t="str">
        <f>IF(COUNTA(Table210[[#This Row],[Employee Name]:[13. Skin is intact without open wounds or rashes]])=0,"",COUNTIF(Table210[[#This Row],[1. Checks that sink areas are supplied with soap and paper towels]:[13. Skin is intact without open wounds or rashes]],"NO"))</f>
        <v/>
      </c>
    </row>
    <row r="138" spans="2:21">
      <c r="B138" s="17"/>
      <c r="C138" s="17"/>
      <c r="D138" s="17"/>
      <c r="E138" s="18"/>
      <c r="F138" s="44"/>
      <c r="G138" s="17"/>
      <c r="H138" s="17"/>
      <c r="I138" s="17"/>
      <c r="J138" s="17"/>
      <c r="K138" s="17"/>
      <c r="L138" s="17"/>
      <c r="M138" s="17"/>
      <c r="N138" s="17"/>
      <c r="O138" s="17"/>
      <c r="P138" s="17"/>
      <c r="Q138" s="17"/>
      <c r="R138" s="17"/>
      <c r="S138" s="17"/>
      <c r="T138" s="17"/>
      <c r="U138" t="str">
        <f>IF(COUNTA(Table210[[#This Row],[Employee Name]:[13. Skin is intact without open wounds or rashes]])=0,"",COUNTIF(Table210[[#This Row],[1. Checks that sink areas are supplied with soap and paper towels]:[13. Skin is intact without open wounds or rashes]],"NO"))</f>
        <v/>
      </c>
    </row>
    <row r="139" spans="2:21">
      <c r="B139" s="17"/>
      <c r="C139" s="17"/>
      <c r="D139" s="17"/>
      <c r="E139" s="18"/>
      <c r="F139" s="44"/>
      <c r="G139" s="17"/>
      <c r="H139" s="17"/>
      <c r="I139" s="17"/>
      <c r="J139" s="17"/>
      <c r="K139" s="17"/>
      <c r="L139" s="17"/>
      <c r="M139" s="17"/>
      <c r="N139" s="17"/>
      <c r="O139" s="17"/>
      <c r="P139" s="17"/>
      <c r="Q139" s="17"/>
      <c r="R139" s="17"/>
      <c r="S139" s="17"/>
      <c r="T139" s="17"/>
      <c r="U139" t="str">
        <f>IF(COUNTA(Table210[[#This Row],[Employee Name]:[13. Skin is intact without open wounds or rashes]])=0,"",COUNTIF(Table210[[#This Row],[1. Checks that sink areas are supplied with soap and paper towels]:[13. Skin is intact without open wounds or rashes]],"NO"))</f>
        <v/>
      </c>
    </row>
    <row r="140" spans="2:21">
      <c r="B140" s="17"/>
      <c r="C140" s="17"/>
      <c r="D140" s="17"/>
      <c r="E140" s="18"/>
      <c r="F140" s="44"/>
      <c r="G140" s="17"/>
      <c r="H140" s="17"/>
      <c r="I140" s="17"/>
      <c r="J140" s="17"/>
      <c r="K140" s="17"/>
      <c r="L140" s="17"/>
      <c r="M140" s="17"/>
      <c r="N140" s="17"/>
      <c r="O140" s="17"/>
      <c r="P140" s="17"/>
      <c r="Q140" s="17"/>
      <c r="R140" s="17"/>
      <c r="S140" s="17"/>
      <c r="T140" s="17"/>
      <c r="U140" t="str">
        <f>IF(COUNTA(Table210[[#This Row],[Employee Name]:[13. Skin is intact without open wounds or rashes]])=0,"",COUNTIF(Table210[[#This Row],[1. Checks that sink areas are supplied with soap and paper towels]:[13. Skin is intact without open wounds or rashes]],"NO"))</f>
        <v/>
      </c>
    </row>
    <row r="141" spans="2:21">
      <c r="B141" s="17"/>
      <c r="C141" s="17"/>
      <c r="D141" s="17"/>
      <c r="E141" s="18"/>
      <c r="F141" s="44"/>
      <c r="G141" s="17"/>
      <c r="H141" s="17"/>
      <c r="I141" s="17"/>
      <c r="J141" s="17"/>
      <c r="K141" s="17"/>
      <c r="L141" s="17"/>
      <c r="M141" s="17"/>
      <c r="N141" s="17"/>
      <c r="O141" s="17"/>
      <c r="P141" s="17"/>
      <c r="Q141" s="17"/>
      <c r="R141" s="17"/>
      <c r="S141" s="17"/>
      <c r="T141" s="17"/>
      <c r="U141" t="str">
        <f>IF(COUNTA(Table210[[#This Row],[Employee Name]:[13. Skin is intact without open wounds or rashes]])=0,"",COUNTIF(Table210[[#This Row],[1. Checks that sink areas are supplied with soap and paper towels]:[13. Skin is intact without open wounds or rashes]],"NO"))</f>
        <v/>
      </c>
    </row>
    <row r="142" spans="2:21">
      <c r="B142" s="17"/>
      <c r="C142" s="17"/>
      <c r="D142" s="17"/>
      <c r="E142" s="18"/>
      <c r="F142" s="44"/>
      <c r="G142" s="17"/>
      <c r="H142" s="17"/>
      <c r="I142" s="17"/>
      <c r="J142" s="17"/>
      <c r="K142" s="17"/>
      <c r="L142" s="17"/>
      <c r="M142" s="17"/>
      <c r="N142" s="17"/>
      <c r="O142" s="17"/>
      <c r="P142" s="17"/>
      <c r="Q142" s="17"/>
      <c r="R142" s="17"/>
      <c r="S142" s="17"/>
      <c r="T142" s="17"/>
      <c r="U142" t="str">
        <f>IF(COUNTA(Table210[[#This Row],[Employee Name]:[13. Skin is intact without open wounds or rashes]])=0,"",COUNTIF(Table210[[#This Row],[1. Checks that sink areas are supplied with soap and paper towels]:[13. Skin is intact without open wounds or rashes]],"NO"))</f>
        <v/>
      </c>
    </row>
    <row r="143" spans="2:21">
      <c r="B143" s="17"/>
      <c r="C143" s="17"/>
      <c r="D143" s="17"/>
      <c r="E143" s="18"/>
      <c r="F143" s="44"/>
      <c r="G143" s="17"/>
      <c r="H143" s="17"/>
      <c r="I143" s="17"/>
      <c r="J143" s="17"/>
      <c r="K143" s="17"/>
      <c r="L143" s="17"/>
      <c r="M143" s="17"/>
      <c r="N143" s="17"/>
      <c r="O143" s="17"/>
      <c r="P143" s="17"/>
      <c r="Q143" s="17"/>
      <c r="R143" s="17"/>
      <c r="S143" s="17"/>
      <c r="T143" s="17"/>
      <c r="U143" t="str">
        <f>IF(COUNTA(Table210[[#This Row],[Employee Name]:[13. Skin is intact without open wounds or rashes]])=0,"",COUNTIF(Table210[[#This Row],[1. Checks that sink areas are supplied with soap and paper towels]:[13. Skin is intact without open wounds or rashes]],"NO"))</f>
        <v/>
      </c>
    </row>
    <row r="144" spans="2:21">
      <c r="B144" s="17"/>
      <c r="C144" s="17"/>
      <c r="D144" s="17"/>
      <c r="E144" s="18"/>
      <c r="F144" s="44"/>
      <c r="G144" s="17"/>
      <c r="H144" s="17"/>
      <c r="I144" s="17"/>
      <c r="J144" s="17"/>
      <c r="K144" s="17"/>
      <c r="L144" s="17"/>
      <c r="M144" s="17"/>
      <c r="N144" s="17"/>
      <c r="O144" s="17"/>
      <c r="P144" s="17"/>
      <c r="Q144" s="17"/>
      <c r="R144" s="17"/>
      <c r="S144" s="17"/>
      <c r="T144" s="17"/>
      <c r="U144" t="str">
        <f>IF(COUNTA(Table210[[#This Row],[Employee Name]:[13. Skin is intact without open wounds or rashes]])=0,"",COUNTIF(Table210[[#This Row],[1. Checks that sink areas are supplied with soap and paper towels]:[13. Skin is intact without open wounds or rashes]],"NO"))</f>
        <v/>
      </c>
    </row>
    <row r="145" spans="2:21">
      <c r="B145" s="17"/>
      <c r="C145" s="17"/>
      <c r="D145" s="17"/>
      <c r="E145" s="18"/>
      <c r="F145" s="44"/>
      <c r="G145" s="17"/>
      <c r="H145" s="17"/>
      <c r="I145" s="17"/>
      <c r="J145" s="17"/>
      <c r="K145" s="17"/>
      <c r="L145" s="17"/>
      <c r="M145" s="17"/>
      <c r="N145" s="17"/>
      <c r="O145" s="17"/>
      <c r="P145" s="17"/>
      <c r="Q145" s="17"/>
      <c r="R145" s="17"/>
      <c r="S145" s="17"/>
      <c r="T145" s="17"/>
      <c r="U145" t="str">
        <f>IF(COUNTA(Table210[[#This Row],[Employee Name]:[13. Skin is intact without open wounds or rashes]])=0,"",COUNTIF(Table210[[#This Row],[1. Checks that sink areas are supplied with soap and paper towels]:[13. Skin is intact without open wounds or rashes]],"NO"))</f>
        <v/>
      </c>
    </row>
    <row r="146" spans="2:21">
      <c r="B146" s="17"/>
      <c r="C146" s="17"/>
      <c r="D146" s="17"/>
      <c r="E146" s="18"/>
      <c r="F146" s="44"/>
      <c r="G146" s="17"/>
      <c r="H146" s="17"/>
      <c r="I146" s="17"/>
      <c r="J146" s="17"/>
      <c r="K146" s="17"/>
      <c r="L146" s="17"/>
      <c r="M146" s="17"/>
      <c r="N146" s="17"/>
      <c r="O146" s="17"/>
      <c r="P146" s="17"/>
      <c r="Q146" s="17"/>
      <c r="R146" s="17"/>
      <c r="S146" s="17"/>
      <c r="T146" s="17"/>
      <c r="U146" t="str">
        <f>IF(COUNTA(Table210[[#This Row],[Employee Name]:[13. Skin is intact without open wounds or rashes]])=0,"",COUNTIF(Table210[[#This Row],[1. Checks that sink areas are supplied with soap and paper towels]:[13. Skin is intact without open wounds or rashes]],"NO"))</f>
        <v/>
      </c>
    </row>
    <row r="147" spans="2:21">
      <c r="B147" s="17"/>
      <c r="C147" s="17"/>
      <c r="D147" s="17"/>
      <c r="E147" s="18"/>
      <c r="F147" s="44"/>
      <c r="G147" s="17"/>
      <c r="H147" s="17"/>
      <c r="I147" s="17"/>
      <c r="J147" s="17"/>
      <c r="K147" s="17"/>
      <c r="L147" s="17"/>
      <c r="M147" s="17"/>
      <c r="N147" s="17"/>
      <c r="O147" s="17"/>
      <c r="P147" s="17"/>
      <c r="Q147" s="17"/>
      <c r="R147" s="17"/>
      <c r="S147" s="17"/>
      <c r="T147" s="17"/>
      <c r="U147" t="str">
        <f>IF(COUNTA(Table210[[#This Row],[Employee Name]:[13. Skin is intact without open wounds or rashes]])=0,"",COUNTIF(Table210[[#This Row],[1. Checks that sink areas are supplied with soap and paper towels]:[13. Skin is intact without open wounds or rashes]],"NO"))</f>
        <v/>
      </c>
    </row>
    <row r="148" spans="2:21">
      <c r="B148" s="17"/>
      <c r="C148" s="17"/>
      <c r="D148" s="17"/>
      <c r="E148" s="18"/>
      <c r="F148" s="44"/>
      <c r="G148" s="17"/>
      <c r="H148" s="17"/>
      <c r="I148" s="17"/>
      <c r="J148" s="17"/>
      <c r="K148" s="17"/>
      <c r="L148" s="17"/>
      <c r="M148" s="17"/>
      <c r="N148" s="17"/>
      <c r="O148" s="17"/>
      <c r="P148" s="17"/>
      <c r="Q148" s="17"/>
      <c r="R148" s="17"/>
      <c r="S148" s="17"/>
      <c r="T148" s="17"/>
      <c r="U148" t="str">
        <f>IF(COUNTA(Table210[[#This Row],[Employee Name]:[13. Skin is intact without open wounds or rashes]])=0,"",COUNTIF(Table210[[#This Row],[1. Checks that sink areas are supplied with soap and paper towels]:[13. Skin is intact without open wounds or rashes]],"NO"))</f>
        <v/>
      </c>
    </row>
    <row r="149" spans="2:21">
      <c r="B149" s="17"/>
      <c r="C149" s="17"/>
      <c r="D149" s="17"/>
      <c r="E149" s="18"/>
      <c r="F149" s="44"/>
      <c r="G149" s="17"/>
      <c r="H149" s="17"/>
      <c r="I149" s="17"/>
      <c r="J149" s="17"/>
      <c r="K149" s="17"/>
      <c r="L149" s="17"/>
      <c r="M149" s="17"/>
      <c r="N149" s="17"/>
      <c r="O149" s="17"/>
      <c r="P149" s="17"/>
      <c r="Q149" s="17"/>
      <c r="R149" s="17"/>
      <c r="S149" s="17"/>
      <c r="T149" s="17"/>
      <c r="U149" t="str">
        <f>IF(COUNTA(Table210[[#This Row],[Employee Name]:[13. Skin is intact without open wounds or rashes]])=0,"",COUNTIF(Table210[[#This Row],[1. Checks that sink areas are supplied with soap and paper towels]:[13. Skin is intact without open wounds or rashes]],"NO"))</f>
        <v/>
      </c>
    </row>
    <row r="150" spans="2:21">
      <c r="B150" s="17"/>
      <c r="C150" s="17"/>
      <c r="D150" s="17"/>
      <c r="E150" s="18"/>
      <c r="F150" s="44"/>
      <c r="G150" s="17"/>
      <c r="H150" s="17"/>
      <c r="I150" s="17"/>
      <c r="J150" s="17"/>
      <c r="K150" s="17"/>
      <c r="L150" s="17"/>
      <c r="M150" s="17"/>
      <c r="N150" s="17"/>
      <c r="O150" s="17"/>
      <c r="P150" s="17"/>
      <c r="Q150" s="17"/>
      <c r="R150" s="17"/>
      <c r="S150" s="17"/>
      <c r="T150" s="17"/>
      <c r="U150" t="str">
        <f>IF(COUNTA(Table210[[#This Row],[Employee Name]:[13. Skin is intact without open wounds or rashes]])=0,"",COUNTIF(Table210[[#This Row],[1. Checks that sink areas are supplied with soap and paper towels]:[13. Skin is intact without open wounds or rashes]],"NO"))</f>
        <v/>
      </c>
    </row>
    <row r="151" spans="2:21">
      <c r="B151" s="17"/>
      <c r="C151" s="17"/>
      <c r="D151" s="17"/>
      <c r="E151" s="18"/>
      <c r="F151" s="44"/>
      <c r="G151" s="17"/>
      <c r="H151" s="17"/>
      <c r="I151" s="17"/>
      <c r="J151" s="17"/>
      <c r="K151" s="17"/>
      <c r="L151" s="17"/>
      <c r="M151" s="17"/>
      <c r="N151" s="17"/>
      <c r="O151" s="17"/>
      <c r="P151" s="17"/>
      <c r="Q151" s="17"/>
      <c r="R151" s="17"/>
      <c r="S151" s="17"/>
      <c r="T151" s="17"/>
      <c r="U151" t="str">
        <f>IF(COUNTA(Table210[[#This Row],[Employee Name]:[13. Skin is intact without open wounds or rashes]])=0,"",COUNTIF(Table210[[#This Row],[1. Checks that sink areas are supplied with soap and paper towels]:[13. Skin is intact without open wounds or rashes]],"NO"))</f>
        <v/>
      </c>
    </row>
    <row r="152" spans="2:21">
      <c r="B152" s="17"/>
      <c r="C152" s="17"/>
      <c r="D152" s="17"/>
      <c r="E152" s="18"/>
      <c r="F152" s="44"/>
      <c r="G152" s="17"/>
      <c r="H152" s="17"/>
      <c r="I152" s="17"/>
      <c r="J152" s="17"/>
      <c r="K152" s="17"/>
      <c r="L152" s="17"/>
      <c r="M152" s="17"/>
      <c r="N152" s="17"/>
      <c r="O152" s="17"/>
      <c r="P152" s="17"/>
      <c r="Q152" s="17"/>
      <c r="R152" s="17"/>
      <c r="S152" s="17"/>
      <c r="T152" s="17"/>
      <c r="U152" t="str">
        <f>IF(COUNTA(Table210[[#This Row],[Employee Name]:[13. Skin is intact without open wounds or rashes]])=0,"",COUNTIF(Table210[[#This Row],[1. Checks that sink areas are supplied with soap and paper towels]:[13. Skin is intact without open wounds or rashes]],"NO"))</f>
        <v/>
      </c>
    </row>
    <row r="153" spans="2:21">
      <c r="B153" s="17"/>
      <c r="C153" s="17"/>
      <c r="D153" s="17"/>
      <c r="E153" s="18"/>
      <c r="F153" s="44"/>
      <c r="G153" s="17"/>
      <c r="H153" s="17"/>
      <c r="I153" s="17"/>
      <c r="J153" s="17"/>
      <c r="K153" s="17"/>
      <c r="L153" s="17"/>
      <c r="M153" s="17"/>
      <c r="N153" s="17"/>
      <c r="O153" s="17"/>
      <c r="P153" s="17"/>
      <c r="Q153" s="17"/>
      <c r="R153" s="17"/>
      <c r="S153" s="17"/>
      <c r="T153" s="17"/>
      <c r="U153" t="str">
        <f>IF(COUNTA(Table210[[#This Row],[Employee Name]:[13. Skin is intact without open wounds or rashes]])=0,"",COUNTIF(Table210[[#This Row],[1. Checks that sink areas are supplied with soap and paper towels]:[13. Skin is intact without open wounds or rashes]],"NO"))</f>
        <v/>
      </c>
    </row>
    <row r="154" spans="2:21">
      <c r="B154" s="17"/>
      <c r="C154" s="17"/>
      <c r="D154" s="17"/>
      <c r="E154" s="18"/>
      <c r="F154" s="44"/>
      <c r="G154" s="17"/>
      <c r="H154" s="17"/>
      <c r="I154" s="17"/>
      <c r="J154" s="17"/>
      <c r="K154" s="17"/>
      <c r="L154" s="17"/>
      <c r="M154" s="17"/>
      <c r="N154" s="17"/>
      <c r="O154" s="17"/>
      <c r="P154" s="17"/>
      <c r="Q154" s="17"/>
      <c r="R154" s="17"/>
      <c r="S154" s="17"/>
      <c r="T154" s="17"/>
      <c r="U154" t="str">
        <f>IF(COUNTA(Table210[[#This Row],[Employee Name]:[13. Skin is intact without open wounds or rashes]])=0,"",COUNTIF(Table210[[#This Row],[1. Checks that sink areas are supplied with soap and paper towels]:[13. Skin is intact without open wounds or rashes]],"NO"))</f>
        <v/>
      </c>
    </row>
    <row r="155" spans="2:21">
      <c r="B155" s="17"/>
      <c r="C155" s="17"/>
      <c r="D155" s="17"/>
      <c r="E155" s="18"/>
      <c r="F155" s="44"/>
      <c r="G155" s="17"/>
      <c r="H155" s="17"/>
      <c r="I155" s="17"/>
      <c r="J155" s="17"/>
      <c r="K155" s="17"/>
      <c r="L155" s="17"/>
      <c r="M155" s="17"/>
      <c r="N155" s="17"/>
      <c r="O155" s="17"/>
      <c r="P155" s="17"/>
      <c r="Q155" s="17"/>
      <c r="R155" s="17"/>
      <c r="S155" s="17"/>
      <c r="T155" s="17"/>
      <c r="U155" t="str">
        <f>IF(COUNTA(Table210[[#This Row],[Employee Name]:[13. Skin is intact without open wounds or rashes]])=0,"",COUNTIF(Table210[[#This Row],[1. Checks that sink areas are supplied with soap and paper towels]:[13. Skin is intact without open wounds or rashes]],"NO"))</f>
        <v/>
      </c>
    </row>
    <row r="156" spans="2:21">
      <c r="B156" s="17"/>
      <c r="C156" s="17"/>
      <c r="D156" s="17"/>
      <c r="E156" s="18"/>
      <c r="F156" s="44"/>
      <c r="G156" s="17"/>
      <c r="H156" s="17"/>
      <c r="I156" s="17"/>
      <c r="J156" s="17"/>
      <c r="K156" s="17"/>
      <c r="L156" s="17"/>
      <c r="M156" s="17"/>
      <c r="N156" s="17"/>
      <c r="O156" s="17"/>
      <c r="P156" s="17"/>
      <c r="Q156" s="17"/>
      <c r="R156" s="17"/>
      <c r="S156" s="17"/>
      <c r="T156" s="17"/>
      <c r="U156" t="str">
        <f>IF(COUNTA(Table210[[#This Row],[Employee Name]:[13. Skin is intact without open wounds or rashes]])=0,"",COUNTIF(Table210[[#This Row],[1. Checks that sink areas are supplied with soap and paper towels]:[13. Skin is intact without open wounds or rashes]],"NO"))</f>
        <v/>
      </c>
    </row>
    <row r="157" spans="2:21">
      <c r="B157" s="17"/>
      <c r="C157" s="17"/>
      <c r="D157" s="17"/>
      <c r="E157" s="18"/>
      <c r="F157" s="44"/>
      <c r="G157" s="17"/>
      <c r="H157" s="17"/>
      <c r="I157" s="17"/>
      <c r="J157" s="17"/>
      <c r="K157" s="17"/>
      <c r="L157" s="17"/>
      <c r="M157" s="17"/>
      <c r="N157" s="17"/>
      <c r="O157" s="17"/>
      <c r="P157" s="17"/>
      <c r="Q157" s="17"/>
      <c r="R157" s="17"/>
      <c r="S157" s="17"/>
      <c r="T157" s="17"/>
      <c r="U157" t="str">
        <f>IF(COUNTA(Table210[[#This Row],[Employee Name]:[13. Skin is intact without open wounds or rashes]])=0,"",COUNTIF(Table210[[#This Row],[1. Checks that sink areas are supplied with soap and paper towels]:[13. Skin is intact without open wounds or rashes]],"NO"))</f>
        <v/>
      </c>
    </row>
    <row r="158" spans="2:21">
      <c r="B158" s="17"/>
      <c r="C158" s="17"/>
      <c r="D158" s="17"/>
      <c r="E158" s="18"/>
      <c r="F158" s="44"/>
      <c r="G158" s="17"/>
      <c r="H158" s="17"/>
      <c r="I158" s="17"/>
      <c r="J158" s="17"/>
      <c r="K158" s="17"/>
      <c r="L158" s="17"/>
      <c r="M158" s="17"/>
      <c r="N158" s="17"/>
      <c r="O158" s="17"/>
      <c r="P158" s="17"/>
      <c r="Q158" s="17"/>
      <c r="R158" s="17"/>
      <c r="S158" s="17"/>
      <c r="T158" s="17"/>
      <c r="U158" t="str">
        <f>IF(COUNTA(Table210[[#This Row],[Employee Name]:[13. Skin is intact without open wounds or rashes]])=0,"",COUNTIF(Table210[[#This Row],[1. Checks that sink areas are supplied with soap and paper towels]:[13. Skin is intact without open wounds or rashes]],"NO"))</f>
        <v/>
      </c>
    </row>
    <row r="159" spans="2:21">
      <c r="B159" s="17"/>
      <c r="C159" s="17"/>
      <c r="D159" s="17"/>
      <c r="E159" s="18"/>
      <c r="F159" s="44"/>
      <c r="G159" s="17"/>
      <c r="H159" s="17"/>
      <c r="I159" s="17"/>
      <c r="J159" s="17"/>
      <c r="K159" s="17"/>
      <c r="L159" s="17"/>
      <c r="M159" s="17"/>
      <c r="N159" s="17"/>
      <c r="O159" s="17"/>
      <c r="P159" s="17"/>
      <c r="Q159" s="17"/>
      <c r="R159" s="17"/>
      <c r="S159" s="17"/>
      <c r="T159" s="17"/>
      <c r="U159" t="str">
        <f>IF(COUNTA(Table210[[#This Row],[Employee Name]:[13. Skin is intact without open wounds or rashes]])=0,"",COUNTIF(Table210[[#This Row],[1. Checks that sink areas are supplied with soap and paper towels]:[13. Skin is intact without open wounds or rashes]],"NO"))</f>
        <v/>
      </c>
    </row>
    <row r="160" spans="2:21">
      <c r="B160" s="17"/>
      <c r="C160" s="17"/>
      <c r="D160" s="17"/>
      <c r="E160" s="18"/>
      <c r="F160" s="44"/>
      <c r="G160" s="17"/>
      <c r="H160" s="17"/>
      <c r="I160" s="17"/>
      <c r="J160" s="17"/>
      <c r="K160" s="17"/>
      <c r="L160" s="17"/>
      <c r="M160" s="17"/>
      <c r="N160" s="17"/>
      <c r="O160" s="17"/>
      <c r="P160" s="17"/>
      <c r="Q160" s="17"/>
      <c r="R160" s="17"/>
      <c r="S160" s="17"/>
      <c r="T160" s="17"/>
      <c r="U160" t="str">
        <f>IF(COUNTA(Table210[[#This Row],[Employee Name]:[13. Skin is intact without open wounds or rashes]])=0,"",COUNTIF(Table210[[#This Row],[1. Checks that sink areas are supplied with soap and paper towels]:[13. Skin is intact without open wounds or rashes]],"NO"))</f>
        <v/>
      </c>
    </row>
    <row r="161" spans="2:21">
      <c r="B161" s="17"/>
      <c r="C161" s="17"/>
      <c r="D161" s="17"/>
      <c r="E161" s="18"/>
      <c r="F161" s="44"/>
      <c r="G161" s="17"/>
      <c r="H161" s="17"/>
      <c r="I161" s="17"/>
      <c r="J161" s="17"/>
      <c r="K161" s="17"/>
      <c r="L161" s="17"/>
      <c r="M161" s="17"/>
      <c r="N161" s="17"/>
      <c r="O161" s="17"/>
      <c r="P161" s="17"/>
      <c r="Q161" s="17"/>
      <c r="R161" s="17"/>
      <c r="S161" s="17"/>
      <c r="T161" s="17"/>
      <c r="U161" t="str">
        <f>IF(COUNTA(Table210[[#This Row],[Employee Name]:[13. Skin is intact without open wounds or rashes]])=0,"",COUNTIF(Table210[[#This Row],[1. Checks that sink areas are supplied with soap and paper towels]:[13. Skin is intact without open wounds or rashes]],"NO"))</f>
        <v/>
      </c>
    </row>
    <row r="162" spans="2:21">
      <c r="B162" s="17"/>
      <c r="C162" s="17"/>
      <c r="D162" s="17"/>
      <c r="E162" s="18"/>
      <c r="F162" s="44"/>
      <c r="G162" s="17"/>
      <c r="H162" s="17"/>
      <c r="I162" s="17"/>
      <c r="J162" s="17"/>
      <c r="K162" s="17"/>
      <c r="L162" s="17"/>
      <c r="M162" s="17"/>
      <c r="N162" s="17"/>
      <c r="O162" s="17"/>
      <c r="P162" s="17"/>
      <c r="Q162" s="17"/>
      <c r="R162" s="17"/>
      <c r="S162" s="17"/>
      <c r="T162" s="17"/>
      <c r="U162" t="str">
        <f>IF(COUNTA(Table210[[#This Row],[Employee Name]:[13. Skin is intact without open wounds or rashes]])=0,"",COUNTIF(Table210[[#This Row],[1. Checks that sink areas are supplied with soap and paper towels]:[13. Skin is intact without open wounds or rashes]],"NO"))</f>
        <v/>
      </c>
    </row>
    <row r="163" spans="2:21">
      <c r="B163" s="17"/>
      <c r="C163" s="17"/>
      <c r="D163" s="17"/>
      <c r="E163" s="18"/>
      <c r="F163" s="44"/>
      <c r="G163" s="17"/>
      <c r="H163" s="17"/>
      <c r="I163" s="17"/>
      <c r="J163" s="17"/>
      <c r="K163" s="17"/>
      <c r="L163" s="17"/>
      <c r="M163" s="17"/>
      <c r="N163" s="17"/>
      <c r="O163" s="17"/>
      <c r="P163" s="17"/>
      <c r="Q163" s="17"/>
      <c r="R163" s="17"/>
      <c r="S163" s="17"/>
      <c r="T163" s="17"/>
      <c r="U163" t="str">
        <f>IF(COUNTA(Table210[[#This Row],[Employee Name]:[13. Skin is intact without open wounds or rashes]])=0,"",COUNTIF(Table210[[#This Row],[1. Checks that sink areas are supplied with soap and paper towels]:[13. Skin is intact without open wounds or rashes]],"NO"))</f>
        <v/>
      </c>
    </row>
    <row r="164" spans="2:21">
      <c r="B164" s="17"/>
      <c r="C164" s="17"/>
      <c r="D164" s="17"/>
      <c r="E164" s="18"/>
      <c r="F164" s="44"/>
      <c r="G164" s="17"/>
      <c r="H164" s="17"/>
      <c r="I164" s="17"/>
      <c r="J164" s="17"/>
      <c r="K164" s="17"/>
      <c r="L164" s="17"/>
      <c r="M164" s="17"/>
      <c r="N164" s="17"/>
      <c r="O164" s="17"/>
      <c r="P164" s="17"/>
      <c r="Q164" s="17"/>
      <c r="R164" s="17"/>
      <c r="S164" s="17"/>
      <c r="T164" s="17"/>
      <c r="U164" t="str">
        <f>IF(COUNTA(Table210[[#This Row],[Employee Name]:[13. Skin is intact without open wounds or rashes]])=0,"",COUNTIF(Table210[[#This Row],[1. Checks that sink areas are supplied with soap and paper towels]:[13. Skin is intact without open wounds or rashes]],"NO"))</f>
        <v/>
      </c>
    </row>
    <row r="165" spans="2:21">
      <c r="B165" s="17"/>
      <c r="C165" s="17"/>
      <c r="D165" s="17"/>
      <c r="E165" s="18"/>
      <c r="F165" s="44"/>
      <c r="G165" s="17"/>
      <c r="H165" s="17"/>
      <c r="I165" s="17"/>
      <c r="J165" s="17"/>
      <c r="K165" s="17"/>
      <c r="L165" s="17"/>
      <c r="M165" s="17"/>
      <c r="N165" s="17"/>
      <c r="O165" s="17"/>
      <c r="P165" s="17"/>
      <c r="Q165" s="17"/>
      <c r="R165" s="17"/>
      <c r="S165" s="17"/>
      <c r="T165" s="17"/>
      <c r="U165" t="str">
        <f>IF(COUNTA(Table210[[#This Row],[Employee Name]:[13. Skin is intact without open wounds or rashes]])=0,"",COUNTIF(Table210[[#This Row],[1. Checks that sink areas are supplied with soap and paper towels]:[13. Skin is intact without open wounds or rashes]],"NO"))</f>
        <v/>
      </c>
    </row>
    <row r="166" spans="2:21">
      <c r="B166" s="17"/>
      <c r="C166" s="17"/>
      <c r="D166" s="17"/>
      <c r="E166" s="18"/>
      <c r="F166" s="44"/>
      <c r="G166" s="17"/>
      <c r="H166" s="17"/>
      <c r="I166" s="17"/>
      <c r="J166" s="17"/>
      <c r="K166" s="17"/>
      <c r="L166" s="17"/>
      <c r="M166" s="17"/>
      <c r="N166" s="17"/>
      <c r="O166" s="17"/>
      <c r="P166" s="17"/>
      <c r="Q166" s="17"/>
      <c r="R166" s="17"/>
      <c r="S166" s="17"/>
      <c r="T166" s="17"/>
      <c r="U166" t="str">
        <f>IF(COUNTA(Table210[[#This Row],[Employee Name]:[13. Skin is intact without open wounds or rashes]])=0,"",COUNTIF(Table210[[#This Row],[1. Checks that sink areas are supplied with soap and paper towels]:[13. Skin is intact without open wounds or rashes]],"NO"))</f>
        <v/>
      </c>
    </row>
    <row r="167" spans="2:21">
      <c r="B167" s="17"/>
      <c r="C167" s="17"/>
      <c r="D167" s="17"/>
      <c r="E167" s="18"/>
      <c r="F167" s="44"/>
      <c r="G167" s="17"/>
      <c r="H167" s="17"/>
      <c r="I167" s="17"/>
      <c r="J167" s="17"/>
      <c r="K167" s="17"/>
      <c r="L167" s="17"/>
      <c r="M167" s="17"/>
      <c r="N167" s="17"/>
      <c r="O167" s="17"/>
      <c r="P167" s="17"/>
      <c r="Q167" s="17"/>
      <c r="R167" s="17"/>
      <c r="S167" s="17"/>
      <c r="T167" s="17"/>
      <c r="U167" t="str">
        <f>IF(COUNTA(Table210[[#This Row],[Employee Name]:[13. Skin is intact without open wounds or rashes]])=0,"",COUNTIF(Table210[[#This Row],[1. Checks that sink areas are supplied with soap and paper towels]:[13. Skin is intact without open wounds or rashes]],"NO"))</f>
        <v/>
      </c>
    </row>
    <row r="168" spans="2:21">
      <c r="B168" s="17"/>
      <c r="C168" s="17"/>
      <c r="D168" s="17"/>
      <c r="E168" s="18"/>
      <c r="F168" s="44"/>
      <c r="G168" s="17"/>
      <c r="H168" s="17"/>
      <c r="I168" s="17"/>
      <c r="J168" s="17"/>
      <c r="K168" s="17"/>
      <c r="L168" s="17"/>
      <c r="M168" s="17"/>
      <c r="N168" s="17"/>
      <c r="O168" s="17"/>
      <c r="P168" s="17"/>
      <c r="Q168" s="17"/>
      <c r="R168" s="17"/>
      <c r="S168" s="17"/>
      <c r="T168" s="17"/>
      <c r="U168" t="str">
        <f>IF(COUNTA(Table210[[#This Row],[Employee Name]:[13. Skin is intact without open wounds or rashes]])=0,"",COUNTIF(Table210[[#This Row],[1. Checks that sink areas are supplied with soap and paper towels]:[13. Skin is intact without open wounds or rashes]],"NO"))</f>
        <v/>
      </c>
    </row>
    <row r="169" spans="2:21">
      <c r="B169" s="17"/>
      <c r="C169" s="17"/>
      <c r="D169" s="17"/>
      <c r="E169" s="18"/>
      <c r="F169" s="44"/>
      <c r="G169" s="17"/>
      <c r="H169" s="17"/>
      <c r="I169" s="17"/>
      <c r="J169" s="17"/>
      <c r="K169" s="17"/>
      <c r="L169" s="17"/>
      <c r="M169" s="17"/>
      <c r="N169" s="17"/>
      <c r="O169" s="17"/>
      <c r="P169" s="17"/>
      <c r="Q169" s="17"/>
      <c r="R169" s="17"/>
      <c r="S169" s="17"/>
      <c r="T169" s="17"/>
      <c r="U169" t="str">
        <f>IF(COUNTA(Table210[[#This Row],[Employee Name]:[13. Skin is intact without open wounds or rashes]])=0,"",COUNTIF(Table210[[#This Row],[1. Checks that sink areas are supplied with soap and paper towels]:[13. Skin is intact without open wounds or rashes]],"NO"))</f>
        <v/>
      </c>
    </row>
    <row r="170" spans="2:21">
      <c r="B170" s="17"/>
      <c r="C170" s="17"/>
      <c r="D170" s="17"/>
      <c r="E170" s="18"/>
      <c r="F170" s="44"/>
      <c r="G170" s="17"/>
      <c r="H170" s="17"/>
      <c r="I170" s="17"/>
      <c r="J170" s="17"/>
      <c r="K170" s="17"/>
      <c r="L170" s="17"/>
      <c r="M170" s="17"/>
      <c r="N170" s="17"/>
      <c r="O170" s="17"/>
      <c r="P170" s="17"/>
      <c r="Q170" s="17"/>
      <c r="R170" s="17"/>
      <c r="S170" s="17"/>
      <c r="T170" s="17"/>
      <c r="U170" t="str">
        <f>IF(COUNTA(Table210[[#This Row],[Employee Name]:[13. Skin is intact without open wounds or rashes]])=0,"",COUNTIF(Table210[[#This Row],[1. Checks that sink areas are supplied with soap and paper towels]:[13. Skin is intact without open wounds or rashes]],"NO"))</f>
        <v/>
      </c>
    </row>
    <row r="171" spans="2:21">
      <c r="B171" s="17"/>
      <c r="C171" s="17"/>
      <c r="D171" s="17"/>
      <c r="E171" s="18"/>
      <c r="F171" s="44"/>
      <c r="G171" s="17"/>
      <c r="H171" s="17"/>
      <c r="I171" s="17"/>
      <c r="J171" s="17"/>
      <c r="K171" s="17"/>
      <c r="L171" s="17"/>
      <c r="M171" s="17"/>
      <c r="N171" s="17"/>
      <c r="O171" s="17"/>
      <c r="P171" s="17"/>
      <c r="Q171" s="17"/>
      <c r="R171" s="17"/>
      <c r="S171" s="17"/>
      <c r="T171" s="17"/>
      <c r="U171" t="str">
        <f>IF(COUNTA(Table210[[#This Row],[Employee Name]:[13. Skin is intact without open wounds or rashes]])=0,"",COUNTIF(Table210[[#This Row],[1. Checks that sink areas are supplied with soap and paper towels]:[13. Skin is intact without open wounds or rashes]],"NO"))</f>
        <v/>
      </c>
    </row>
    <row r="172" spans="2:21">
      <c r="B172" s="17"/>
      <c r="C172" s="17"/>
      <c r="D172" s="17"/>
      <c r="E172" s="18"/>
      <c r="F172" s="44"/>
      <c r="G172" s="17"/>
      <c r="H172" s="17"/>
      <c r="I172" s="17"/>
      <c r="J172" s="17"/>
      <c r="K172" s="17"/>
      <c r="L172" s="17"/>
      <c r="M172" s="17"/>
      <c r="N172" s="17"/>
      <c r="O172" s="17"/>
      <c r="P172" s="17"/>
      <c r="Q172" s="17"/>
      <c r="R172" s="17"/>
      <c r="S172" s="17"/>
      <c r="T172" s="17"/>
      <c r="U172" t="str">
        <f>IF(COUNTA(Table210[[#This Row],[Employee Name]:[13. Skin is intact without open wounds or rashes]])=0,"",COUNTIF(Table210[[#This Row],[1. Checks that sink areas are supplied with soap and paper towels]:[13. Skin is intact without open wounds or rashes]],"NO"))</f>
        <v/>
      </c>
    </row>
    <row r="173" spans="2:21">
      <c r="B173" s="17"/>
      <c r="C173" s="17"/>
      <c r="D173" s="17"/>
      <c r="E173" s="18"/>
      <c r="F173" s="44"/>
      <c r="G173" s="17"/>
      <c r="H173" s="17"/>
      <c r="I173" s="17"/>
      <c r="J173" s="17"/>
      <c r="K173" s="17"/>
      <c r="L173" s="17"/>
      <c r="M173" s="17"/>
      <c r="N173" s="17"/>
      <c r="O173" s="17"/>
      <c r="P173" s="17"/>
      <c r="Q173" s="17"/>
      <c r="R173" s="17"/>
      <c r="S173" s="17"/>
      <c r="T173" s="17"/>
      <c r="U173" t="str">
        <f>IF(COUNTA(Table210[[#This Row],[Employee Name]:[13. Skin is intact without open wounds or rashes]])=0,"",COUNTIF(Table210[[#This Row],[1. Checks that sink areas are supplied with soap and paper towels]:[13. Skin is intact without open wounds or rashes]],"NO"))</f>
        <v/>
      </c>
    </row>
    <row r="174" spans="2:21">
      <c r="B174" s="17"/>
      <c r="C174" s="17"/>
      <c r="D174" s="17"/>
      <c r="E174" s="18"/>
      <c r="F174" s="44"/>
      <c r="G174" s="17"/>
      <c r="H174" s="17"/>
      <c r="I174" s="17"/>
      <c r="J174" s="17"/>
      <c r="K174" s="17"/>
      <c r="L174" s="17"/>
      <c r="M174" s="17"/>
      <c r="N174" s="17"/>
      <c r="O174" s="17"/>
      <c r="P174" s="17"/>
      <c r="Q174" s="17"/>
      <c r="R174" s="17"/>
      <c r="S174" s="17"/>
      <c r="T174" s="17"/>
      <c r="U174" t="str">
        <f>IF(COUNTA(Table210[[#This Row],[Employee Name]:[13. Skin is intact without open wounds or rashes]])=0,"",COUNTIF(Table210[[#This Row],[1. Checks that sink areas are supplied with soap and paper towels]:[13. Skin is intact without open wounds or rashes]],"NO"))</f>
        <v/>
      </c>
    </row>
    <row r="175" spans="2:21">
      <c r="B175" s="17"/>
      <c r="C175" s="17"/>
      <c r="D175" s="17"/>
      <c r="E175" s="18"/>
      <c r="F175" s="44"/>
      <c r="G175" s="17"/>
      <c r="H175" s="17"/>
      <c r="I175" s="17"/>
      <c r="J175" s="17"/>
      <c r="K175" s="17"/>
      <c r="L175" s="17"/>
      <c r="M175" s="17"/>
      <c r="N175" s="17"/>
      <c r="O175" s="17"/>
      <c r="P175" s="17"/>
      <c r="Q175" s="17"/>
      <c r="R175" s="17"/>
      <c r="S175" s="17"/>
      <c r="T175" s="17"/>
      <c r="U175" t="str">
        <f>IF(COUNTA(Table210[[#This Row],[Employee Name]:[13. Skin is intact without open wounds or rashes]])=0,"",COUNTIF(Table210[[#This Row],[1. Checks that sink areas are supplied with soap and paper towels]:[13. Skin is intact without open wounds or rashes]],"NO"))</f>
        <v/>
      </c>
    </row>
    <row r="176" spans="2:21">
      <c r="B176" s="17"/>
      <c r="C176" s="17"/>
      <c r="D176" s="17"/>
      <c r="E176" s="18"/>
      <c r="F176" s="44"/>
      <c r="G176" s="17"/>
      <c r="H176" s="17"/>
      <c r="I176" s="17"/>
      <c r="J176" s="17"/>
      <c r="K176" s="17"/>
      <c r="L176" s="17"/>
      <c r="M176" s="17"/>
      <c r="N176" s="17"/>
      <c r="O176" s="17"/>
      <c r="P176" s="17"/>
      <c r="Q176" s="17"/>
      <c r="R176" s="17"/>
      <c r="S176" s="17"/>
      <c r="T176" s="17"/>
      <c r="U176" t="str">
        <f>IF(COUNTA(Table210[[#This Row],[Employee Name]:[13. Skin is intact without open wounds or rashes]])=0,"",COUNTIF(Table210[[#This Row],[1. Checks that sink areas are supplied with soap and paper towels]:[13. Skin is intact without open wounds or rashes]],"NO"))</f>
        <v/>
      </c>
    </row>
    <row r="177" spans="2:21">
      <c r="B177" s="17"/>
      <c r="C177" s="17"/>
      <c r="D177" s="17"/>
      <c r="E177" s="18"/>
      <c r="F177" s="44"/>
      <c r="G177" s="17"/>
      <c r="H177" s="17"/>
      <c r="I177" s="17"/>
      <c r="J177" s="17"/>
      <c r="K177" s="17"/>
      <c r="L177" s="17"/>
      <c r="M177" s="17"/>
      <c r="N177" s="17"/>
      <c r="O177" s="17"/>
      <c r="P177" s="17"/>
      <c r="Q177" s="17"/>
      <c r="R177" s="17"/>
      <c r="S177" s="17"/>
      <c r="T177" s="17"/>
      <c r="U177" t="str">
        <f>IF(COUNTA(Table210[[#This Row],[Employee Name]:[13. Skin is intact without open wounds or rashes]])=0,"",COUNTIF(Table210[[#This Row],[1. Checks that sink areas are supplied with soap and paper towels]:[13. Skin is intact without open wounds or rashes]],"NO"))</f>
        <v/>
      </c>
    </row>
    <row r="178" spans="2:21">
      <c r="B178" s="17"/>
      <c r="C178" s="17"/>
      <c r="D178" s="17"/>
      <c r="E178" s="18"/>
      <c r="F178" s="44"/>
      <c r="G178" s="17"/>
      <c r="H178" s="17"/>
      <c r="I178" s="17"/>
      <c r="J178" s="17"/>
      <c r="K178" s="17"/>
      <c r="L178" s="17"/>
      <c r="M178" s="17"/>
      <c r="N178" s="17"/>
      <c r="O178" s="17"/>
      <c r="P178" s="17"/>
      <c r="Q178" s="17"/>
      <c r="R178" s="17"/>
      <c r="S178" s="17"/>
      <c r="T178" s="17"/>
      <c r="U178" t="str">
        <f>IF(COUNTA(Table210[[#This Row],[Employee Name]:[13. Skin is intact without open wounds or rashes]])=0,"",COUNTIF(Table210[[#This Row],[1. Checks that sink areas are supplied with soap and paper towels]:[13. Skin is intact without open wounds or rashes]],"NO"))</f>
        <v/>
      </c>
    </row>
    <row r="179" spans="2:21">
      <c r="B179" s="17"/>
      <c r="C179" s="17"/>
      <c r="D179" s="17"/>
      <c r="E179" s="18"/>
      <c r="F179" s="44"/>
      <c r="G179" s="17"/>
      <c r="H179" s="17"/>
      <c r="I179" s="17"/>
      <c r="J179" s="17"/>
      <c r="K179" s="17"/>
      <c r="L179" s="17"/>
      <c r="M179" s="17"/>
      <c r="N179" s="17"/>
      <c r="O179" s="17"/>
      <c r="P179" s="17"/>
      <c r="Q179" s="17"/>
      <c r="R179" s="17"/>
      <c r="S179" s="17"/>
      <c r="T179" s="17"/>
      <c r="U179" t="str">
        <f>IF(COUNTA(Table210[[#This Row],[Employee Name]:[13. Skin is intact without open wounds or rashes]])=0,"",COUNTIF(Table210[[#This Row],[1. Checks that sink areas are supplied with soap and paper towels]:[13. Skin is intact without open wounds or rashes]],"NO"))</f>
        <v/>
      </c>
    </row>
    <row r="180" spans="2:21">
      <c r="B180" s="17"/>
      <c r="C180" s="17"/>
      <c r="D180" s="17"/>
      <c r="E180" s="18"/>
      <c r="F180" s="44"/>
      <c r="G180" s="17"/>
      <c r="H180" s="17"/>
      <c r="I180" s="17"/>
      <c r="J180" s="17"/>
      <c r="K180" s="17"/>
      <c r="L180" s="17"/>
      <c r="M180" s="17"/>
      <c r="N180" s="17"/>
      <c r="O180" s="17"/>
      <c r="P180" s="17"/>
      <c r="Q180" s="17"/>
      <c r="R180" s="17"/>
      <c r="S180" s="17"/>
      <c r="T180" s="17"/>
      <c r="U180" t="str">
        <f>IF(COUNTA(Table210[[#This Row],[Employee Name]:[13. Skin is intact without open wounds or rashes]])=0,"",COUNTIF(Table210[[#This Row],[1. Checks that sink areas are supplied with soap and paper towels]:[13. Skin is intact without open wounds or rashes]],"NO"))</f>
        <v/>
      </c>
    </row>
    <row r="181" spans="2:21">
      <c r="B181" s="17"/>
      <c r="C181" s="17"/>
      <c r="D181" s="17"/>
      <c r="E181" s="18"/>
      <c r="F181" s="44"/>
      <c r="G181" s="17"/>
      <c r="H181" s="17"/>
      <c r="I181" s="17"/>
      <c r="J181" s="17"/>
      <c r="K181" s="17"/>
      <c r="L181" s="17"/>
      <c r="M181" s="17"/>
      <c r="N181" s="17"/>
      <c r="O181" s="17"/>
      <c r="P181" s="17"/>
      <c r="Q181" s="17"/>
      <c r="R181" s="17"/>
      <c r="S181" s="17"/>
      <c r="T181" s="17"/>
      <c r="U181" t="str">
        <f>IF(COUNTA(Table210[[#This Row],[Employee Name]:[13. Skin is intact without open wounds or rashes]])=0,"",COUNTIF(Table210[[#This Row],[1. Checks that sink areas are supplied with soap and paper towels]:[13. Skin is intact without open wounds or rashes]],"NO"))</f>
        <v/>
      </c>
    </row>
    <row r="182" spans="2:21">
      <c r="B182" s="17"/>
      <c r="C182" s="17"/>
      <c r="D182" s="17"/>
      <c r="E182" s="18"/>
      <c r="F182" s="44"/>
      <c r="G182" s="17"/>
      <c r="H182" s="17"/>
      <c r="I182" s="17"/>
      <c r="J182" s="17"/>
      <c r="K182" s="17"/>
      <c r="L182" s="17"/>
      <c r="M182" s="17"/>
      <c r="N182" s="17"/>
      <c r="O182" s="17"/>
      <c r="P182" s="17"/>
      <c r="Q182" s="17"/>
      <c r="R182" s="17"/>
      <c r="S182" s="17"/>
      <c r="T182" s="17"/>
      <c r="U182" t="str">
        <f>IF(COUNTA(Table210[[#This Row],[Employee Name]:[13. Skin is intact without open wounds or rashes]])=0,"",COUNTIF(Table210[[#This Row],[1. Checks that sink areas are supplied with soap and paper towels]:[13. Skin is intact without open wounds or rashes]],"NO"))</f>
        <v/>
      </c>
    </row>
    <row r="183" spans="2:21">
      <c r="B183" s="17"/>
      <c r="C183" s="17"/>
      <c r="D183" s="17"/>
      <c r="E183" s="18"/>
      <c r="F183" s="44"/>
      <c r="G183" s="17"/>
      <c r="H183" s="17"/>
      <c r="I183" s="17"/>
      <c r="J183" s="17"/>
      <c r="K183" s="17"/>
      <c r="L183" s="17"/>
      <c r="M183" s="17"/>
      <c r="N183" s="17"/>
      <c r="O183" s="17"/>
      <c r="P183" s="17"/>
      <c r="Q183" s="17"/>
      <c r="R183" s="17"/>
      <c r="S183" s="17"/>
      <c r="T183" s="17"/>
      <c r="U183" t="str">
        <f>IF(COUNTA(Table210[[#This Row],[Employee Name]:[13. Skin is intact without open wounds or rashes]])=0,"",COUNTIF(Table210[[#This Row],[1. Checks that sink areas are supplied with soap and paper towels]:[13. Skin is intact without open wounds or rashes]],"NO"))</f>
        <v/>
      </c>
    </row>
    <row r="184" spans="2:21">
      <c r="B184" s="17"/>
      <c r="C184" s="17"/>
      <c r="D184" s="17"/>
      <c r="E184" s="18"/>
      <c r="F184" s="44"/>
      <c r="G184" s="17"/>
      <c r="H184" s="17"/>
      <c r="I184" s="17"/>
      <c r="J184" s="17"/>
      <c r="K184" s="17"/>
      <c r="L184" s="17"/>
      <c r="M184" s="17"/>
      <c r="N184" s="17"/>
      <c r="O184" s="17"/>
      <c r="P184" s="17"/>
      <c r="Q184" s="17"/>
      <c r="R184" s="17"/>
      <c r="S184" s="17"/>
      <c r="T184" s="17"/>
      <c r="U184" t="str">
        <f>IF(COUNTA(Table210[[#This Row],[Employee Name]:[13. Skin is intact without open wounds or rashes]])=0,"",COUNTIF(Table210[[#This Row],[1. Checks that sink areas are supplied with soap and paper towels]:[13. Skin is intact without open wounds or rashes]],"NO"))</f>
        <v/>
      </c>
    </row>
    <row r="185" spans="2:21">
      <c r="B185" s="17"/>
      <c r="C185" s="17"/>
      <c r="D185" s="17"/>
      <c r="E185" s="18"/>
      <c r="F185" s="44"/>
      <c r="G185" s="17"/>
      <c r="H185" s="17"/>
      <c r="I185" s="17"/>
      <c r="J185" s="17"/>
      <c r="K185" s="17"/>
      <c r="L185" s="17"/>
      <c r="M185" s="17"/>
      <c r="N185" s="17"/>
      <c r="O185" s="17"/>
      <c r="P185" s="17"/>
      <c r="Q185" s="17"/>
      <c r="R185" s="17"/>
      <c r="S185" s="17"/>
      <c r="T185" s="17"/>
      <c r="U185" t="str">
        <f>IF(COUNTA(Table210[[#This Row],[Employee Name]:[13. Skin is intact without open wounds or rashes]])=0,"",COUNTIF(Table210[[#This Row],[1. Checks that sink areas are supplied with soap and paper towels]:[13. Skin is intact without open wounds or rashes]],"NO"))</f>
        <v/>
      </c>
    </row>
    <row r="186" spans="2:21">
      <c r="B186" s="17"/>
      <c r="C186" s="17"/>
      <c r="D186" s="17"/>
      <c r="E186" s="18"/>
      <c r="F186" s="44"/>
      <c r="G186" s="17"/>
      <c r="H186" s="17"/>
      <c r="I186" s="17"/>
      <c r="J186" s="17"/>
      <c r="K186" s="17"/>
      <c r="L186" s="17"/>
      <c r="M186" s="17"/>
      <c r="N186" s="17"/>
      <c r="O186" s="17"/>
      <c r="P186" s="17"/>
      <c r="Q186" s="17"/>
      <c r="R186" s="17"/>
      <c r="S186" s="17"/>
      <c r="T186" s="17"/>
      <c r="U186" t="str">
        <f>IF(COUNTA(Table210[[#This Row],[Employee Name]:[13. Skin is intact without open wounds or rashes]])=0,"",COUNTIF(Table210[[#This Row],[1. Checks that sink areas are supplied with soap and paper towels]:[13. Skin is intact without open wounds or rashes]],"NO"))</f>
        <v/>
      </c>
    </row>
    <row r="187" spans="2:21">
      <c r="B187" s="17"/>
      <c r="C187" s="17"/>
      <c r="D187" s="17"/>
      <c r="E187" s="18"/>
      <c r="F187" s="44"/>
      <c r="G187" s="17"/>
      <c r="H187" s="17"/>
      <c r="I187" s="17"/>
      <c r="J187" s="17"/>
      <c r="K187" s="17"/>
      <c r="L187" s="17"/>
      <c r="M187" s="17"/>
      <c r="N187" s="17"/>
      <c r="O187" s="17"/>
      <c r="P187" s="17"/>
      <c r="Q187" s="17"/>
      <c r="R187" s="17"/>
      <c r="S187" s="17"/>
      <c r="T187" s="17"/>
      <c r="U187" t="str">
        <f>IF(COUNTA(Table210[[#This Row],[Employee Name]:[13. Skin is intact without open wounds or rashes]])=0,"",COUNTIF(Table210[[#This Row],[1. Checks that sink areas are supplied with soap and paper towels]:[13. Skin is intact without open wounds or rashes]],"NO"))</f>
        <v/>
      </c>
    </row>
    <row r="188" spans="2:21">
      <c r="B188" s="17"/>
      <c r="C188" s="17"/>
      <c r="D188" s="17"/>
      <c r="E188" s="18"/>
      <c r="F188" s="44"/>
      <c r="G188" s="17"/>
      <c r="H188" s="17"/>
      <c r="I188" s="17"/>
      <c r="J188" s="17"/>
      <c r="K188" s="17"/>
      <c r="L188" s="17"/>
      <c r="M188" s="17"/>
      <c r="N188" s="17"/>
      <c r="O188" s="17"/>
      <c r="P188" s="17"/>
      <c r="Q188" s="17"/>
      <c r="R188" s="17"/>
      <c r="S188" s="17"/>
      <c r="T188" s="17"/>
      <c r="U188" t="str">
        <f>IF(COUNTA(Table210[[#This Row],[Employee Name]:[13. Skin is intact without open wounds or rashes]])=0,"",COUNTIF(Table210[[#This Row],[1. Checks that sink areas are supplied with soap and paper towels]:[13. Skin is intact without open wounds or rashes]],"NO"))</f>
        <v/>
      </c>
    </row>
    <row r="189" spans="2:21">
      <c r="B189" s="17"/>
      <c r="C189" s="17"/>
      <c r="D189" s="17"/>
      <c r="E189" s="18"/>
      <c r="F189" s="44"/>
      <c r="G189" s="17"/>
      <c r="H189" s="17"/>
      <c r="I189" s="17"/>
      <c r="J189" s="17"/>
      <c r="K189" s="17"/>
      <c r="L189" s="17"/>
      <c r="M189" s="17"/>
      <c r="N189" s="17"/>
      <c r="O189" s="17"/>
      <c r="P189" s="17"/>
      <c r="Q189" s="17"/>
      <c r="R189" s="17"/>
      <c r="S189" s="17"/>
      <c r="T189" s="17"/>
      <c r="U189" t="str">
        <f>IF(COUNTA(Table210[[#This Row],[Employee Name]:[13. Skin is intact without open wounds or rashes]])=0,"",COUNTIF(Table210[[#This Row],[1. Checks that sink areas are supplied with soap and paper towels]:[13. Skin is intact without open wounds or rashes]],"NO"))</f>
        <v/>
      </c>
    </row>
    <row r="190" spans="2:21">
      <c r="B190" s="17"/>
      <c r="C190" s="17"/>
      <c r="D190" s="17"/>
      <c r="E190" s="18"/>
      <c r="F190" s="44"/>
      <c r="G190" s="17"/>
      <c r="H190" s="17"/>
      <c r="I190" s="17"/>
      <c r="J190" s="17"/>
      <c r="K190" s="17"/>
      <c r="L190" s="17"/>
      <c r="M190" s="17"/>
      <c r="N190" s="17"/>
      <c r="O190" s="17"/>
      <c r="P190" s="17"/>
      <c r="Q190" s="17"/>
      <c r="R190" s="17"/>
      <c r="S190" s="17"/>
      <c r="T190" s="17"/>
      <c r="U190" t="str">
        <f>IF(COUNTA(Table210[[#This Row],[Employee Name]:[13. Skin is intact without open wounds or rashes]])=0,"",COUNTIF(Table210[[#This Row],[1. Checks that sink areas are supplied with soap and paper towels]:[13. Skin is intact without open wounds or rashes]],"NO"))</f>
        <v/>
      </c>
    </row>
    <row r="191" spans="2:21">
      <c r="B191" s="17"/>
      <c r="C191" s="17"/>
      <c r="D191" s="17"/>
      <c r="E191" s="18"/>
      <c r="F191" s="44"/>
      <c r="G191" s="17"/>
      <c r="H191" s="17"/>
      <c r="I191" s="17"/>
      <c r="J191" s="17"/>
      <c r="K191" s="17"/>
      <c r="L191" s="17"/>
      <c r="M191" s="17"/>
      <c r="N191" s="17"/>
      <c r="O191" s="17"/>
      <c r="P191" s="17"/>
      <c r="Q191" s="17"/>
      <c r="R191" s="17"/>
      <c r="S191" s="17"/>
      <c r="T191" s="17"/>
      <c r="U191" t="str">
        <f>IF(COUNTA(Table210[[#This Row],[Employee Name]:[13. Skin is intact without open wounds or rashes]])=0,"",COUNTIF(Table210[[#This Row],[1. Checks that sink areas are supplied with soap and paper towels]:[13. Skin is intact without open wounds or rashes]],"NO"))</f>
        <v/>
      </c>
    </row>
    <row r="192" spans="2:21">
      <c r="B192" s="17"/>
      <c r="C192" s="17"/>
      <c r="D192" s="17"/>
      <c r="E192" s="18"/>
      <c r="F192" s="44"/>
      <c r="G192" s="17"/>
      <c r="H192" s="17"/>
      <c r="I192" s="17"/>
      <c r="J192" s="17"/>
      <c r="K192" s="17"/>
      <c r="L192" s="17"/>
      <c r="M192" s="17"/>
      <c r="N192" s="17"/>
      <c r="O192" s="17"/>
      <c r="P192" s="17"/>
      <c r="Q192" s="17"/>
      <c r="R192" s="17"/>
      <c r="S192" s="17"/>
      <c r="T192" s="17"/>
      <c r="U192" t="str">
        <f>IF(COUNTA(Table210[[#This Row],[Employee Name]:[13. Skin is intact without open wounds or rashes]])=0,"",COUNTIF(Table210[[#This Row],[1. Checks that sink areas are supplied with soap and paper towels]:[13. Skin is intact without open wounds or rashes]],"NO"))</f>
        <v/>
      </c>
    </row>
    <row r="193" spans="2:21">
      <c r="B193" s="17"/>
      <c r="C193" s="17"/>
      <c r="D193" s="17"/>
      <c r="E193" s="18"/>
      <c r="F193" s="44"/>
      <c r="G193" s="17"/>
      <c r="H193" s="17"/>
      <c r="I193" s="17"/>
      <c r="J193" s="17"/>
      <c r="K193" s="17"/>
      <c r="L193" s="17"/>
      <c r="M193" s="17"/>
      <c r="N193" s="17"/>
      <c r="O193" s="17"/>
      <c r="P193" s="17"/>
      <c r="Q193" s="17"/>
      <c r="R193" s="17"/>
      <c r="S193" s="17"/>
      <c r="T193" s="17"/>
      <c r="U193" t="str">
        <f>IF(COUNTA(Table210[[#This Row],[Employee Name]:[13. Skin is intact without open wounds or rashes]])=0,"",COUNTIF(Table210[[#This Row],[1. Checks that sink areas are supplied with soap and paper towels]:[13. Skin is intact without open wounds or rashes]],"NO"))</f>
        <v/>
      </c>
    </row>
    <row r="194" spans="2:21">
      <c r="B194" s="17"/>
      <c r="C194" s="17"/>
      <c r="D194" s="17"/>
      <c r="E194" s="18"/>
      <c r="F194" s="44"/>
      <c r="G194" s="17"/>
      <c r="H194" s="17"/>
      <c r="I194" s="17"/>
      <c r="J194" s="17"/>
      <c r="K194" s="17"/>
      <c r="L194" s="17"/>
      <c r="M194" s="17"/>
      <c r="N194" s="17"/>
      <c r="O194" s="17"/>
      <c r="P194" s="17"/>
      <c r="Q194" s="17"/>
      <c r="R194" s="17"/>
      <c r="S194" s="17"/>
      <c r="T194" s="17"/>
      <c r="U194" t="str">
        <f>IF(COUNTA(Table210[[#This Row],[Employee Name]:[13. Skin is intact without open wounds or rashes]])=0,"",COUNTIF(Table210[[#This Row],[1. Checks that sink areas are supplied with soap and paper towels]:[13. Skin is intact without open wounds or rashes]],"NO"))</f>
        <v/>
      </c>
    </row>
    <row r="195" spans="2:21">
      <c r="B195" s="17"/>
      <c r="C195" s="17"/>
      <c r="D195" s="17"/>
      <c r="E195" s="18"/>
      <c r="F195" s="44"/>
      <c r="G195" s="17"/>
      <c r="H195" s="17"/>
      <c r="I195" s="17"/>
      <c r="J195" s="17"/>
      <c r="K195" s="17"/>
      <c r="L195" s="17"/>
      <c r="M195" s="17"/>
      <c r="N195" s="17"/>
      <c r="O195" s="17"/>
      <c r="P195" s="17"/>
      <c r="Q195" s="17"/>
      <c r="R195" s="17"/>
      <c r="S195" s="17"/>
      <c r="T195" s="17"/>
      <c r="U195" t="str">
        <f>IF(COUNTA(Table210[[#This Row],[Employee Name]:[13. Skin is intact without open wounds or rashes]])=0,"",COUNTIF(Table210[[#This Row],[1. Checks that sink areas are supplied with soap and paper towels]:[13. Skin is intact without open wounds or rashes]],"NO"))</f>
        <v/>
      </c>
    </row>
    <row r="196" spans="2:21">
      <c r="B196" s="17"/>
      <c r="C196" s="17"/>
      <c r="D196" s="17"/>
      <c r="E196" s="18"/>
      <c r="F196" s="44"/>
      <c r="G196" s="17"/>
      <c r="H196" s="17"/>
      <c r="I196" s="17"/>
      <c r="J196" s="17"/>
      <c r="K196" s="17"/>
      <c r="L196" s="17"/>
      <c r="M196" s="17"/>
      <c r="N196" s="17"/>
      <c r="O196" s="17"/>
      <c r="P196" s="17"/>
      <c r="Q196" s="17"/>
      <c r="R196" s="17"/>
      <c r="S196" s="17"/>
      <c r="T196" s="17"/>
      <c r="U196" t="str">
        <f>IF(COUNTA(Table210[[#This Row],[Employee Name]:[13. Skin is intact without open wounds or rashes]])=0,"",COUNTIF(Table210[[#This Row],[1. Checks that sink areas are supplied with soap and paper towels]:[13. Skin is intact without open wounds or rashes]],"NO"))</f>
        <v/>
      </c>
    </row>
    <row r="197" spans="2:21">
      <c r="B197" s="17"/>
      <c r="C197" s="17"/>
      <c r="D197" s="17"/>
      <c r="E197" s="18"/>
      <c r="F197" s="44"/>
      <c r="G197" s="17"/>
      <c r="H197" s="17"/>
      <c r="I197" s="17"/>
      <c r="J197" s="17"/>
      <c r="K197" s="17"/>
      <c r="L197" s="17"/>
      <c r="M197" s="17"/>
      <c r="N197" s="17"/>
      <c r="O197" s="17"/>
      <c r="P197" s="17"/>
      <c r="Q197" s="17"/>
      <c r="R197" s="17"/>
      <c r="S197" s="17"/>
      <c r="T197" s="17"/>
      <c r="U197" t="str">
        <f>IF(COUNTA(Table210[[#This Row],[Employee Name]:[13. Skin is intact without open wounds or rashes]])=0,"",COUNTIF(Table210[[#This Row],[1. Checks that sink areas are supplied with soap and paper towels]:[13. Skin is intact without open wounds or rashes]],"NO"))</f>
        <v/>
      </c>
    </row>
    <row r="198" spans="2:21">
      <c r="B198" s="17"/>
      <c r="C198" s="17"/>
      <c r="D198" s="17"/>
      <c r="E198" s="18"/>
      <c r="F198" s="44"/>
      <c r="G198" s="17"/>
      <c r="H198" s="17"/>
      <c r="I198" s="17"/>
      <c r="J198" s="17"/>
      <c r="K198" s="17"/>
      <c r="L198" s="17"/>
      <c r="M198" s="17"/>
      <c r="N198" s="17"/>
      <c r="O198" s="17"/>
      <c r="P198" s="17"/>
      <c r="Q198" s="17"/>
      <c r="R198" s="17"/>
      <c r="S198" s="17"/>
      <c r="T198" s="17"/>
      <c r="U198" t="str">
        <f>IF(COUNTA(Table210[[#This Row],[Employee Name]:[13. Skin is intact without open wounds or rashes]])=0,"",COUNTIF(Table210[[#This Row],[1. Checks that sink areas are supplied with soap and paper towels]:[13. Skin is intact without open wounds or rashes]],"NO"))</f>
        <v/>
      </c>
    </row>
    <row r="199" spans="2:21">
      <c r="B199" s="17"/>
      <c r="C199" s="17"/>
      <c r="D199" s="17"/>
      <c r="E199" s="18"/>
      <c r="F199" s="44"/>
      <c r="G199" s="17"/>
      <c r="H199" s="17"/>
      <c r="I199" s="17"/>
      <c r="J199" s="17"/>
      <c r="K199" s="17"/>
      <c r="L199" s="17"/>
      <c r="M199" s="17"/>
      <c r="N199" s="17"/>
      <c r="O199" s="17"/>
      <c r="P199" s="17"/>
      <c r="Q199" s="17"/>
      <c r="R199" s="17"/>
      <c r="S199" s="17"/>
      <c r="T199" s="17"/>
      <c r="U199" t="str">
        <f>IF(COUNTA(Table210[[#This Row],[Employee Name]:[13. Skin is intact without open wounds or rashes]])=0,"",COUNTIF(Table210[[#This Row],[1. Checks that sink areas are supplied with soap and paper towels]:[13. Skin is intact without open wounds or rashes]],"NO"))</f>
        <v/>
      </c>
    </row>
    <row r="200" spans="2:21">
      <c r="B200" s="17"/>
      <c r="C200" s="17"/>
      <c r="D200" s="17"/>
      <c r="E200" s="18"/>
      <c r="F200" s="44"/>
      <c r="G200" s="17"/>
      <c r="H200" s="17"/>
      <c r="I200" s="17"/>
      <c r="J200" s="17"/>
      <c r="K200" s="17"/>
      <c r="L200" s="17"/>
      <c r="M200" s="17"/>
      <c r="N200" s="17"/>
      <c r="O200" s="17"/>
      <c r="P200" s="17"/>
      <c r="Q200" s="17"/>
      <c r="R200" s="17"/>
      <c r="S200" s="17"/>
      <c r="T200" s="17"/>
      <c r="U200" t="str">
        <f>IF(COUNTA(Table210[[#This Row],[Employee Name]:[13. Skin is intact without open wounds or rashes]])=0,"",COUNTIF(Table210[[#This Row],[1. Checks that sink areas are supplied with soap and paper towels]:[13. Skin is intact without open wounds or rashes]],"NO"))</f>
        <v/>
      </c>
    </row>
    <row r="201" spans="2:21">
      <c r="B201" s="17"/>
      <c r="C201" s="17"/>
      <c r="D201" s="17"/>
      <c r="E201" s="18"/>
      <c r="F201" s="44"/>
      <c r="G201" s="17"/>
      <c r="H201" s="17"/>
      <c r="I201" s="17"/>
      <c r="J201" s="17"/>
      <c r="K201" s="17"/>
      <c r="L201" s="17"/>
      <c r="M201" s="17"/>
      <c r="N201" s="17"/>
      <c r="O201" s="17"/>
      <c r="P201" s="17"/>
      <c r="Q201" s="17"/>
      <c r="R201" s="17"/>
      <c r="S201" s="17"/>
      <c r="T201" s="17"/>
      <c r="U201" t="str">
        <f>IF(COUNTA(Table210[[#This Row],[Employee Name]:[13. Skin is intact without open wounds or rashes]])=0,"",COUNTIF(Table210[[#This Row],[1. Checks that sink areas are supplied with soap and paper towels]:[13. Skin is intact without open wounds or rashes]],"NO"))</f>
        <v/>
      </c>
    </row>
    <row r="202" spans="2:21">
      <c r="B202" s="17"/>
      <c r="C202" s="17"/>
      <c r="D202" s="17"/>
      <c r="E202" s="18"/>
      <c r="F202" s="44"/>
      <c r="G202" s="17"/>
      <c r="H202" s="17"/>
      <c r="I202" s="17"/>
      <c r="J202" s="17"/>
      <c r="K202" s="17"/>
      <c r="L202" s="17"/>
      <c r="M202" s="17"/>
      <c r="N202" s="17"/>
      <c r="O202" s="17"/>
      <c r="P202" s="17"/>
      <c r="Q202" s="17"/>
      <c r="R202" s="17"/>
      <c r="S202" s="17"/>
      <c r="T202" s="17"/>
      <c r="U202" t="str">
        <f>IF(COUNTA(Table210[[#This Row],[Employee Name]:[13. Skin is intact without open wounds or rashes]])=0,"",COUNTIF(Table210[[#This Row],[1. Checks that sink areas are supplied with soap and paper towels]:[13. Skin is intact without open wounds or rashes]],"NO"))</f>
        <v/>
      </c>
    </row>
    <row r="203" spans="2:21">
      <c r="B203" s="17"/>
      <c r="C203" s="17"/>
      <c r="D203" s="17"/>
      <c r="E203" s="18"/>
      <c r="F203" s="44"/>
      <c r="G203" s="17"/>
      <c r="H203" s="17"/>
      <c r="I203" s="17"/>
      <c r="J203" s="17"/>
      <c r="K203" s="17"/>
      <c r="L203" s="17"/>
      <c r="M203" s="17"/>
      <c r="N203" s="17"/>
      <c r="O203" s="17"/>
      <c r="P203" s="17"/>
      <c r="Q203" s="17"/>
      <c r="R203" s="17"/>
      <c r="S203" s="17"/>
      <c r="T203" s="17"/>
      <c r="U203" t="str">
        <f>IF(COUNTA(Table210[[#This Row],[Employee Name]:[13. Skin is intact without open wounds or rashes]])=0,"",COUNTIF(Table210[[#This Row],[1. Checks that sink areas are supplied with soap and paper towels]:[13. Skin is intact without open wounds or rashes]],"NO"))</f>
        <v/>
      </c>
    </row>
    <row r="204" spans="2:21">
      <c r="B204" s="17"/>
      <c r="C204" s="17"/>
      <c r="D204" s="17"/>
      <c r="E204" s="18"/>
      <c r="F204" s="44"/>
      <c r="G204" s="17"/>
      <c r="H204" s="17"/>
      <c r="I204" s="17"/>
      <c r="J204" s="17"/>
      <c r="K204" s="17"/>
      <c r="L204" s="17"/>
      <c r="M204" s="17"/>
      <c r="N204" s="17"/>
      <c r="O204" s="17"/>
      <c r="P204" s="17"/>
      <c r="Q204" s="17"/>
      <c r="R204" s="17"/>
      <c r="S204" s="17"/>
      <c r="T204" s="17"/>
      <c r="U204" t="str">
        <f>IF(COUNTA(Table210[[#This Row],[Employee Name]:[13. Skin is intact without open wounds or rashes]])=0,"",COUNTIF(Table210[[#This Row],[1. Checks that sink areas are supplied with soap and paper towels]:[13. Skin is intact without open wounds or rashes]],"NO"))</f>
        <v/>
      </c>
    </row>
    <row r="205" spans="2:21">
      <c r="B205" s="17"/>
      <c r="C205" s="17"/>
      <c r="D205" s="17"/>
      <c r="E205" s="18"/>
      <c r="F205" s="44"/>
      <c r="G205" s="17"/>
      <c r="H205" s="17"/>
      <c r="I205" s="17"/>
      <c r="J205" s="17"/>
      <c r="K205" s="17"/>
      <c r="L205" s="17"/>
      <c r="M205" s="17"/>
      <c r="N205" s="17"/>
      <c r="O205" s="17"/>
      <c r="P205" s="17"/>
      <c r="Q205" s="17"/>
      <c r="R205" s="17"/>
      <c r="S205" s="17"/>
      <c r="T205" s="17"/>
      <c r="U205" t="str">
        <f>IF(COUNTA(Table210[[#This Row],[Employee Name]:[13. Skin is intact without open wounds or rashes]])=0,"",COUNTIF(Table210[[#This Row],[1. Checks that sink areas are supplied with soap and paper towels]:[13. Skin is intact without open wounds or rashes]],"NO"))</f>
        <v/>
      </c>
    </row>
    <row r="206" spans="2:21">
      <c r="B206" s="17"/>
      <c r="C206" s="17"/>
      <c r="D206" s="17"/>
      <c r="E206" s="18"/>
      <c r="F206" s="44"/>
      <c r="G206" s="17"/>
      <c r="H206" s="17"/>
      <c r="I206" s="17"/>
      <c r="J206" s="17"/>
      <c r="K206" s="17"/>
      <c r="L206" s="17"/>
      <c r="M206" s="17"/>
      <c r="N206" s="17"/>
      <c r="O206" s="17"/>
      <c r="P206" s="17"/>
      <c r="Q206" s="17"/>
      <c r="R206" s="17"/>
      <c r="S206" s="17"/>
      <c r="T206" s="17"/>
      <c r="U206" t="str">
        <f>IF(COUNTA(Table210[[#This Row],[Employee Name]:[13. Skin is intact without open wounds or rashes]])=0,"",COUNTIF(Table210[[#This Row],[1. Checks that sink areas are supplied with soap and paper towels]:[13. Skin is intact without open wounds or rashes]],"NO"))</f>
        <v/>
      </c>
    </row>
    <row r="207" spans="2:21">
      <c r="B207" s="17"/>
      <c r="C207" s="17"/>
      <c r="D207" s="17"/>
      <c r="E207" s="18"/>
      <c r="F207" s="44"/>
      <c r="G207" s="17"/>
      <c r="H207" s="17"/>
      <c r="I207" s="17"/>
      <c r="J207" s="17"/>
      <c r="K207" s="17"/>
      <c r="L207" s="17"/>
      <c r="M207" s="17"/>
      <c r="N207" s="17"/>
      <c r="O207" s="17"/>
      <c r="P207" s="17"/>
      <c r="Q207" s="17"/>
      <c r="R207" s="17"/>
      <c r="S207" s="17"/>
      <c r="T207" s="17"/>
      <c r="U207" t="str">
        <f>IF(COUNTA(Table210[[#This Row],[Employee Name]:[13. Skin is intact without open wounds or rashes]])=0,"",COUNTIF(Table210[[#This Row],[1. Checks that sink areas are supplied with soap and paper towels]:[13. Skin is intact without open wounds or rashes]],"NO"))</f>
        <v/>
      </c>
    </row>
    <row r="208" spans="2:21">
      <c r="B208" s="17"/>
      <c r="C208" s="17"/>
      <c r="D208" s="17"/>
      <c r="E208" s="18"/>
      <c r="F208" s="44"/>
      <c r="G208" s="17"/>
      <c r="H208" s="17"/>
      <c r="I208" s="17"/>
      <c r="J208" s="17"/>
      <c r="K208" s="17"/>
      <c r="L208" s="17"/>
      <c r="M208" s="17"/>
      <c r="N208" s="17"/>
      <c r="O208" s="17"/>
      <c r="P208" s="17"/>
      <c r="Q208" s="17"/>
      <c r="R208" s="17"/>
      <c r="S208" s="17"/>
      <c r="T208" s="17"/>
      <c r="U208" t="str">
        <f>IF(COUNTA(Table210[[#This Row],[Employee Name]:[13. Skin is intact without open wounds or rashes]])=0,"",COUNTIF(Table210[[#This Row],[1. Checks that sink areas are supplied with soap and paper towels]:[13. Skin is intact without open wounds or rashes]],"NO"))</f>
        <v/>
      </c>
    </row>
    <row r="209" spans="2:21">
      <c r="B209" s="17"/>
      <c r="C209" s="17"/>
      <c r="D209" s="17"/>
      <c r="E209" s="18"/>
      <c r="F209" s="44"/>
      <c r="G209" s="17"/>
      <c r="H209" s="17"/>
      <c r="I209" s="17"/>
      <c r="J209" s="17"/>
      <c r="K209" s="17"/>
      <c r="L209" s="17"/>
      <c r="M209" s="17"/>
      <c r="N209" s="17"/>
      <c r="O209" s="17"/>
      <c r="P209" s="17"/>
      <c r="Q209" s="17"/>
      <c r="R209" s="17"/>
      <c r="S209" s="17"/>
      <c r="T209" s="17"/>
      <c r="U209" t="str">
        <f>IF(COUNTA(Table210[[#This Row],[Employee Name]:[13. Skin is intact without open wounds or rashes]])=0,"",COUNTIF(Table210[[#This Row],[1. Checks that sink areas are supplied with soap and paper towels]:[13. Skin is intact without open wounds or rashes]],"NO"))</f>
        <v/>
      </c>
    </row>
    <row r="210" spans="2:21">
      <c r="B210" s="17"/>
      <c r="C210" s="17"/>
      <c r="D210" s="17"/>
      <c r="E210" s="18"/>
      <c r="F210" s="44"/>
      <c r="G210" s="17"/>
      <c r="H210" s="17"/>
      <c r="I210" s="17"/>
      <c r="J210" s="17"/>
      <c r="K210" s="17"/>
      <c r="L210" s="17"/>
      <c r="M210" s="17"/>
      <c r="N210" s="17"/>
      <c r="O210" s="17"/>
      <c r="P210" s="17"/>
      <c r="Q210" s="17"/>
      <c r="R210" s="17"/>
      <c r="S210" s="17"/>
      <c r="T210" s="17"/>
      <c r="U210" t="str">
        <f>IF(COUNTA(Table210[[#This Row],[Employee Name]:[13. Skin is intact without open wounds or rashes]])=0,"",COUNTIF(Table210[[#This Row],[1. Checks that sink areas are supplied with soap and paper towels]:[13. Skin is intact without open wounds or rashes]],"NO"))</f>
        <v/>
      </c>
    </row>
    <row r="211" spans="2:21">
      <c r="B211" s="17"/>
      <c r="C211" s="17"/>
      <c r="D211" s="17"/>
      <c r="E211" s="18"/>
      <c r="F211" s="44"/>
      <c r="G211" s="17"/>
      <c r="H211" s="17"/>
      <c r="I211" s="17"/>
      <c r="J211" s="17"/>
      <c r="K211" s="17"/>
      <c r="L211" s="17"/>
      <c r="M211" s="17"/>
      <c r="N211" s="17"/>
      <c r="O211" s="17"/>
      <c r="P211" s="17"/>
      <c r="Q211" s="17"/>
      <c r="R211" s="17"/>
      <c r="S211" s="17"/>
      <c r="T211" s="17"/>
      <c r="U211" t="str">
        <f>IF(COUNTA(Table210[[#This Row],[Employee Name]:[13. Skin is intact without open wounds or rashes]])=0,"",COUNTIF(Table210[[#This Row],[1. Checks that sink areas are supplied with soap and paper towels]:[13. Skin is intact without open wounds or rashes]],"NO"))</f>
        <v/>
      </c>
    </row>
    <row r="212" spans="2:21">
      <c r="B212" s="17"/>
      <c r="C212" s="17"/>
      <c r="D212" s="17"/>
      <c r="E212" s="18"/>
      <c r="F212" s="44"/>
      <c r="G212" s="17"/>
      <c r="H212" s="17"/>
      <c r="I212" s="17"/>
      <c r="J212" s="17"/>
      <c r="K212" s="17"/>
      <c r="L212" s="17"/>
      <c r="M212" s="17"/>
      <c r="N212" s="17"/>
      <c r="O212" s="17"/>
      <c r="P212" s="17"/>
      <c r="Q212" s="17"/>
      <c r="R212" s="17"/>
      <c r="S212" s="17"/>
      <c r="T212" s="17"/>
      <c r="U212" t="str">
        <f>IF(COUNTA(Table210[[#This Row],[Employee Name]:[13. Skin is intact without open wounds or rashes]])=0,"",COUNTIF(Table210[[#This Row],[1. Checks that sink areas are supplied with soap and paper towels]:[13. Skin is intact without open wounds or rashes]],"NO"))</f>
        <v/>
      </c>
    </row>
    <row r="213" spans="2:21">
      <c r="B213" s="17"/>
      <c r="C213" s="17"/>
      <c r="D213" s="17"/>
      <c r="E213" s="18"/>
      <c r="F213" s="44"/>
      <c r="G213" s="17"/>
      <c r="H213" s="17"/>
      <c r="I213" s="17"/>
      <c r="J213" s="17"/>
      <c r="K213" s="17"/>
      <c r="L213" s="17"/>
      <c r="M213" s="17"/>
      <c r="N213" s="17"/>
      <c r="O213" s="17"/>
      <c r="P213" s="17"/>
      <c r="Q213" s="17"/>
      <c r="R213" s="17"/>
      <c r="S213" s="17"/>
      <c r="T213" s="17"/>
      <c r="U213" t="str">
        <f>IF(COUNTA(Table210[[#This Row],[Employee Name]:[13. Skin is intact without open wounds or rashes]])=0,"",COUNTIF(Table210[[#This Row],[1. Checks that sink areas are supplied with soap and paper towels]:[13. Skin is intact without open wounds or rashes]],"NO"))</f>
        <v/>
      </c>
    </row>
    <row r="214" spans="2:21">
      <c r="B214" s="17"/>
      <c r="C214" s="17"/>
      <c r="D214" s="17"/>
      <c r="E214" s="18"/>
      <c r="F214" s="44"/>
      <c r="G214" s="17"/>
      <c r="H214" s="17"/>
      <c r="I214" s="17"/>
      <c r="J214" s="17"/>
      <c r="K214" s="17"/>
      <c r="L214" s="17"/>
      <c r="M214" s="17"/>
      <c r="N214" s="17"/>
      <c r="O214" s="17"/>
      <c r="P214" s="17"/>
      <c r="Q214" s="17"/>
      <c r="R214" s="17"/>
      <c r="S214" s="17"/>
      <c r="T214" s="17"/>
      <c r="U214" t="str">
        <f>IF(COUNTA(Table210[[#This Row],[Employee Name]:[13. Skin is intact without open wounds or rashes]])=0,"",COUNTIF(Table210[[#This Row],[1. Checks that sink areas are supplied with soap and paper towels]:[13. Skin is intact without open wounds or rashes]],"NO"))</f>
        <v/>
      </c>
    </row>
    <row r="215" spans="2:21">
      <c r="B215" s="17"/>
      <c r="C215" s="17"/>
      <c r="D215" s="17"/>
      <c r="E215" s="18"/>
      <c r="F215" s="44"/>
      <c r="G215" s="17"/>
      <c r="H215" s="17"/>
      <c r="I215" s="17"/>
      <c r="J215" s="17"/>
      <c r="K215" s="17"/>
      <c r="L215" s="17"/>
      <c r="M215" s="17"/>
      <c r="N215" s="17"/>
      <c r="O215" s="17"/>
      <c r="P215" s="17"/>
      <c r="Q215" s="17"/>
      <c r="R215" s="17"/>
      <c r="S215" s="17"/>
      <c r="T215" s="17"/>
      <c r="U215" t="str">
        <f>IF(COUNTA(Table210[[#This Row],[Employee Name]:[13. Skin is intact without open wounds or rashes]])=0,"",COUNTIF(Table210[[#This Row],[1. Checks that sink areas are supplied with soap and paper towels]:[13. Skin is intact without open wounds or rashes]],"NO"))</f>
        <v/>
      </c>
    </row>
    <row r="216" spans="2:21">
      <c r="B216" s="17"/>
      <c r="C216" s="17"/>
      <c r="D216" s="17"/>
      <c r="E216" s="18"/>
      <c r="F216" s="44"/>
      <c r="G216" s="17"/>
      <c r="H216" s="17"/>
      <c r="I216" s="17"/>
      <c r="J216" s="17"/>
      <c r="K216" s="17"/>
      <c r="L216" s="17"/>
      <c r="M216" s="17"/>
      <c r="N216" s="17"/>
      <c r="O216" s="17"/>
      <c r="P216" s="17"/>
      <c r="Q216" s="17"/>
      <c r="R216" s="17"/>
      <c r="S216" s="17"/>
      <c r="T216" s="17"/>
      <c r="U216" t="str">
        <f>IF(COUNTA(Table210[[#This Row],[Employee Name]:[13. Skin is intact without open wounds or rashes]])=0,"",COUNTIF(Table210[[#This Row],[1. Checks that sink areas are supplied with soap and paper towels]:[13. Skin is intact without open wounds or rashes]],"NO"))</f>
        <v/>
      </c>
    </row>
    <row r="217" spans="2:21">
      <c r="B217" s="17"/>
      <c r="C217" s="17"/>
      <c r="D217" s="17"/>
      <c r="E217" s="18"/>
      <c r="F217" s="44"/>
      <c r="G217" s="17"/>
      <c r="H217" s="17"/>
      <c r="I217" s="17"/>
      <c r="J217" s="17"/>
      <c r="K217" s="17"/>
      <c r="L217" s="17"/>
      <c r="M217" s="17"/>
      <c r="N217" s="17"/>
      <c r="O217" s="17"/>
      <c r="P217" s="17"/>
      <c r="Q217" s="17"/>
      <c r="R217" s="17"/>
      <c r="S217" s="17"/>
      <c r="T217" s="17"/>
      <c r="U217" t="str">
        <f>IF(COUNTA(Table210[[#This Row],[Employee Name]:[13. Skin is intact without open wounds or rashes]])=0,"",COUNTIF(Table210[[#This Row],[1. Checks that sink areas are supplied with soap and paper towels]:[13. Skin is intact without open wounds or rashes]],"NO"))</f>
        <v/>
      </c>
    </row>
    <row r="218" spans="2:21">
      <c r="B218" s="17"/>
      <c r="C218" s="17"/>
      <c r="D218" s="17"/>
      <c r="E218" s="18"/>
      <c r="F218" s="44"/>
      <c r="G218" s="17"/>
      <c r="H218" s="17"/>
      <c r="I218" s="17"/>
      <c r="J218" s="17"/>
      <c r="K218" s="17"/>
      <c r="L218" s="17"/>
      <c r="M218" s="17"/>
      <c r="N218" s="17"/>
      <c r="O218" s="17"/>
      <c r="P218" s="17"/>
      <c r="Q218" s="17"/>
      <c r="R218" s="17"/>
      <c r="S218" s="17"/>
      <c r="T218" s="17"/>
      <c r="U218" t="str">
        <f>IF(COUNTA(Table210[[#This Row],[Employee Name]:[13. Skin is intact without open wounds or rashes]])=0,"",COUNTIF(Table210[[#This Row],[1. Checks that sink areas are supplied with soap and paper towels]:[13. Skin is intact without open wounds or rashes]],"NO"))</f>
        <v/>
      </c>
    </row>
    <row r="219" spans="2:21">
      <c r="B219" s="17"/>
      <c r="C219" s="17"/>
      <c r="D219" s="17"/>
      <c r="E219" s="18"/>
      <c r="F219" s="44"/>
      <c r="G219" s="17"/>
      <c r="H219" s="17"/>
      <c r="I219" s="17"/>
      <c r="J219" s="17"/>
      <c r="K219" s="17"/>
      <c r="L219" s="17"/>
      <c r="M219" s="17"/>
      <c r="N219" s="17"/>
      <c r="O219" s="17"/>
      <c r="P219" s="17"/>
      <c r="Q219" s="17"/>
      <c r="R219" s="17"/>
      <c r="S219" s="17"/>
      <c r="T219" s="17"/>
      <c r="U219" t="str">
        <f>IF(COUNTA(Table210[[#This Row],[Employee Name]:[13. Skin is intact without open wounds or rashes]])=0,"",COUNTIF(Table210[[#This Row],[1. Checks that sink areas are supplied with soap and paper towels]:[13. Skin is intact without open wounds or rashes]],"NO"))</f>
        <v/>
      </c>
    </row>
    <row r="220" spans="2:21">
      <c r="B220" s="17"/>
      <c r="C220" s="17"/>
      <c r="D220" s="17"/>
      <c r="E220" s="18"/>
      <c r="F220" s="44"/>
      <c r="G220" s="17"/>
      <c r="H220" s="17"/>
      <c r="I220" s="17"/>
      <c r="J220" s="17"/>
      <c r="K220" s="17"/>
      <c r="L220" s="17"/>
      <c r="M220" s="17"/>
      <c r="N220" s="17"/>
      <c r="O220" s="17"/>
      <c r="P220" s="17"/>
      <c r="Q220" s="17"/>
      <c r="R220" s="17"/>
      <c r="S220" s="17"/>
      <c r="T220" s="17"/>
      <c r="U220" t="str">
        <f>IF(COUNTA(Table210[[#This Row],[Employee Name]:[13. Skin is intact without open wounds or rashes]])=0,"",COUNTIF(Table210[[#This Row],[1. Checks that sink areas are supplied with soap and paper towels]:[13. Skin is intact without open wounds or rashes]],"NO"))</f>
        <v/>
      </c>
    </row>
    <row r="221" spans="2:21">
      <c r="B221" s="17"/>
      <c r="C221" s="17"/>
      <c r="D221" s="17"/>
      <c r="E221" s="18"/>
      <c r="F221" s="44"/>
      <c r="G221" s="17"/>
      <c r="H221" s="17"/>
      <c r="I221" s="17"/>
      <c r="J221" s="17"/>
      <c r="K221" s="17"/>
      <c r="L221" s="17"/>
      <c r="M221" s="17"/>
      <c r="N221" s="17"/>
      <c r="O221" s="17"/>
      <c r="P221" s="17"/>
      <c r="Q221" s="17"/>
      <c r="R221" s="17"/>
      <c r="S221" s="17"/>
      <c r="T221" s="17"/>
      <c r="U221" t="str">
        <f>IF(COUNTA(Table210[[#This Row],[Employee Name]:[13. Skin is intact without open wounds or rashes]])=0,"",COUNTIF(Table210[[#This Row],[1. Checks that sink areas are supplied with soap and paper towels]:[13. Skin is intact without open wounds or rashes]],"NO"))</f>
        <v/>
      </c>
    </row>
    <row r="222" spans="2:21">
      <c r="B222" s="17"/>
      <c r="C222" s="17"/>
      <c r="D222" s="17"/>
      <c r="E222" s="18"/>
      <c r="F222" s="44"/>
      <c r="G222" s="17"/>
      <c r="H222" s="17"/>
      <c r="I222" s="17"/>
      <c r="J222" s="17"/>
      <c r="K222" s="17"/>
      <c r="L222" s="17"/>
      <c r="M222" s="17"/>
      <c r="N222" s="17"/>
      <c r="O222" s="17"/>
      <c r="P222" s="17"/>
      <c r="Q222" s="17"/>
      <c r="R222" s="17"/>
      <c r="S222" s="17"/>
      <c r="T222" s="17"/>
      <c r="U222" t="str">
        <f>IF(COUNTA(Table210[[#This Row],[Employee Name]:[13. Skin is intact without open wounds or rashes]])=0,"",COUNTIF(Table210[[#This Row],[1. Checks that sink areas are supplied with soap and paper towels]:[13. Skin is intact without open wounds or rashes]],"NO"))</f>
        <v/>
      </c>
    </row>
    <row r="223" spans="2:21">
      <c r="B223" s="17"/>
      <c r="C223" s="17"/>
      <c r="D223" s="17"/>
      <c r="E223" s="18"/>
      <c r="F223" s="44"/>
      <c r="G223" s="17"/>
      <c r="H223" s="17"/>
      <c r="I223" s="17"/>
      <c r="J223" s="17"/>
      <c r="K223" s="17"/>
      <c r="L223" s="17"/>
      <c r="M223" s="17"/>
      <c r="N223" s="17"/>
      <c r="O223" s="17"/>
      <c r="P223" s="17"/>
      <c r="Q223" s="17"/>
      <c r="R223" s="17"/>
      <c r="S223" s="17"/>
      <c r="T223" s="17"/>
      <c r="U223" t="str">
        <f>IF(COUNTA(Table210[[#This Row],[Employee Name]:[13. Skin is intact without open wounds or rashes]])=0,"",COUNTIF(Table210[[#This Row],[1. Checks that sink areas are supplied with soap and paper towels]:[13. Skin is intact without open wounds or rashes]],"NO"))</f>
        <v/>
      </c>
    </row>
    <row r="224" spans="2:21">
      <c r="B224" s="17"/>
      <c r="C224" s="17"/>
      <c r="D224" s="17"/>
      <c r="E224" s="18"/>
      <c r="F224" s="44"/>
      <c r="G224" s="17"/>
      <c r="H224" s="17"/>
      <c r="I224" s="17"/>
      <c r="J224" s="17"/>
      <c r="K224" s="17"/>
      <c r="L224" s="17"/>
      <c r="M224" s="17"/>
      <c r="N224" s="17"/>
      <c r="O224" s="17"/>
      <c r="P224" s="17"/>
      <c r="Q224" s="17"/>
      <c r="R224" s="17"/>
      <c r="S224" s="17"/>
      <c r="T224" s="17"/>
      <c r="U224" t="str">
        <f>IF(COUNTA(Table210[[#This Row],[Employee Name]:[13. Skin is intact without open wounds or rashes]])=0,"",COUNTIF(Table210[[#This Row],[1. Checks that sink areas are supplied with soap and paper towels]:[13. Skin is intact without open wounds or rashes]],"NO"))</f>
        <v/>
      </c>
    </row>
    <row r="225" spans="2:21">
      <c r="B225" s="17"/>
      <c r="C225" s="17"/>
      <c r="D225" s="17"/>
      <c r="E225" s="18"/>
      <c r="F225" s="44"/>
      <c r="G225" s="17"/>
      <c r="H225" s="17"/>
      <c r="I225" s="17"/>
      <c r="J225" s="17"/>
      <c r="K225" s="17"/>
      <c r="L225" s="17"/>
      <c r="M225" s="17"/>
      <c r="N225" s="17"/>
      <c r="O225" s="17"/>
      <c r="P225" s="17"/>
      <c r="Q225" s="17"/>
      <c r="R225" s="17"/>
      <c r="S225" s="17"/>
      <c r="T225" s="17"/>
      <c r="U225" t="str">
        <f>IF(COUNTA(Table210[[#This Row],[Employee Name]:[13. Skin is intact without open wounds or rashes]])=0,"",COUNTIF(Table210[[#This Row],[1. Checks that sink areas are supplied with soap and paper towels]:[13. Skin is intact without open wounds or rashes]],"NO"))</f>
        <v/>
      </c>
    </row>
    <row r="226" spans="2:21">
      <c r="B226" s="17"/>
      <c r="C226" s="17"/>
      <c r="D226" s="17"/>
      <c r="E226" s="18"/>
      <c r="F226" s="44"/>
      <c r="G226" s="17"/>
      <c r="H226" s="17"/>
      <c r="I226" s="17"/>
      <c r="J226" s="17"/>
      <c r="K226" s="17"/>
      <c r="L226" s="17"/>
      <c r="M226" s="17"/>
      <c r="N226" s="17"/>
      <c r="O226" s="17"/>
      <c r="P226" s="17"/>
      <c r="Q226" s="17"/>
      <c r="R226" s="17"/>
      <c r="S226" s="17"/>
      <c r="T226" s="17"/>
      <c r="U226" t="str">
        <f>IF(COUNTA(Table210[[#This Row],[Employee Name]:[13. Skin is intact without open wounds or rashes]])=0,"",COUNTIF(Table210[[#This Row],[1. Checks that sink areas are supplied with soap and paper towels]:[13. Skin is intact without open wounds or rashes]],"NO"))</f>
        <v/>
      </c>
    </row>
    <row r="227" spans="2:21">
      <c r="B227" s="17"/>
      <c r="C227" s="17"/>
      <c r="D227" s="17"/>
      <c r="E227" s="18"/>
      <c r="F227" s="44"/>
      <c r="G227" s="17"/>
      <c r="H227" s="17"/>
      <c r="I227" s="17"/>
      <c r="J227" s="17"/>
      <c r="K227" s="17"/>
      <c r="L227" s="17"/>
      <c r="M227" s="17"/>
      <c r="N227" s="17"/>
      <c r="O227" s="17"/>
      <c r="P227" s="17"/>
      <c r="Q227" s="17"/>
      <c r="R227" s="17"/>
      <c r="S227" s="17"/>
      <c r="T227" s="17"/>
      <c r="U227" t="str">
        <f>IF(COUNTA(Table210[[#This Row],[Employee Name]:[13. Skin is intact without open wounds or rashes]])=0,"",COUNTIF(Table210[[#This Row],[1. Checks that sink areas are supplied with soap and paper towels]:[13. Skin is intact without open wounds or rashes]],"NO"))</f>
        <v/>
      </c>
    </row>
    <row r="228" spans="2:21">
      <c r="B228" s="17"/>
      <c r="C228" s="17"/>
      <c r="D228" s="17"/>
      <c r="E228" s="18"/>
      <c r="F228" s="44"/>
      <c r="G228" s="17"/>
      <c r="H228" s="17"/>
      <c r="I228" s="17"/>
      <c r="J228" s="17"/>
      <c r="K228" s="17"/>
      <c r="L228" s="17"/>
      <c r="M228" s="17"/>
      <c r="N228" s="17"/>
      <c r="O228" s="17"/>
      <c r="P228" s="17"/>
      <c r="Q228" s="17"/>
      <c r="R228" s="17"/>
      <c r="S228" s="17"/>
      <c r="T228" s="17"/>
      <c r="U228" t="str">
        <f>IF(COUNTA(Table210[[#This Row],[Employee Name]:[13. Skin is intact without open wounds or rashes]])=0,"",COUNTIF(Table210[[#This Row],[1. Checks that sink areas are supplied with soap and paper towels]:[13. Skin is intact without open wounds or rashes]],"NO"))</f>
        <v/>
      </c>
    </row>
    <row r="229" spans="2:21">
      <c r="B229" s="17"/>
      <c r="C229" s="17"/>
      <c r="D229" s="17"/>
      <c r="E229" s="18"/>
      <c r="F229" s="44"/>
      <c r="G229" s="17"/>
      <c r="H229" s="17"/>
      <c r="I229" s="17"/>
      <c r="J229" s="17"/>
      <c r="K229" s="17"/>
      <c r="L229" s="17"/>
      <c r="M229" s="17"/>
      <c r="N229" s="17"/>
      <c r="O229" s="17"/>
      <c r="P229" s="17"/>
      <c r="Q229" s="17"/>
      <c r="R229" s="17"/>
      <c r="S229" s="17"/>
      <c r="T229" s="17"/>
      <c r="U229" t="str">
        <f>IF(COUNTA(Table210[[#This Row],[Employee Name]:[13. Skin is intact without open wounds or rashes]])=0,"",COUNTIF(Table210[[#This Row],[1. Checks that sink areas are supplied with soap and paper towels]:[13. Skin is intact without open wounds or rashes]],"NO"))</f>
        <v/>
      </c>
    </row>
    <row r="230" spans="2:21">
      <c r="B230" s="17"/>
      <c r="C230" s="17"/>
      <c r="D230" s="17"/>
      <c r="E230" s="18"/>
      <c r="F230" s="44"/>
      <c r="G230" s="17"/>
      <c r="H230" s="17"/>
      <c r="I230" s="17"/>
      <c r="J230" s="17"/>
      <c r="K230" s="17"/>
      <c r="L230" s="17"/>
      <c r="M230" s="17"/>
      <c r="N230" s="17"/>
      <c r="O230" s="17"/>
      <c r="P230" s="17"/>
      <c r="Q230" s="17"/>
      <c r="R230" s="17"/>
      <c r="S230" s="17"/>
      <c r="T230" s="17"/>
      <c r="U230" t="str">
        <f>IF(COUNTA(Table210[[#This Row],[Employee Name]:[13. Skin is intact without open wounds or rashes]])=0,"",COUNTIF(Table210[[#This Row],[1. Checks that sink areas are supplied with soap and paper towels]:[13. Skin is intact without open wounds or rashes]],"NO"))</f>
        <v/>
      </c>
    </row>
    <row r="231" spans="2:21">
      <c r="B231" s="17"/>
      <c r="C231" s="17"/>
      <c r="D231" s="17"/>
      <c r="E231" s="18"/>
      <c r="F231" s="44"/>
      <c r="G231" s="17"/>
      <c r="H231" s="17"/>
      <c r="I231" s="17"/>
      <c r="J231" s="17"/>
      <c r="K231" s="17"/>
      <c r="L231" s="17"/>
      <c r="M231" s="17"/>
      <c r="N231" s="17"/>
      <c r="O231" s="17"/>
      <c r="P231" s="17"/>
      <c r="Q231" s="17"/>
      <c r="R231" s="17"/>
      <c r="S231" s="17"/>
      <c r="T231" s="17"/>
      <c r="U231" t="str">
        <f>IF(COUNTA(Table210[[#This Row],[Employee Name]:[13. Skin is intact without open wounds or rashes]])=0,"",COUNTIF(Table210[[#This Row],[1. Checks that sink areas are supplied with soap and paper towels]:[13. Skin is intact without open wounds or rashes]],"NO"))</f>
        <v/>
      </c>
    </row>
    <row r="232" spans="2:21">
      <c r="B232" s="17"/>
      <c r="C232" s="17"/>
      <c r="D232" s="17"/>
      <c r="E232" s="18"/>
      <c r="F232" s="44"/>
      <c r="G232" s="17"/>
      <c r="H232" s="17"/>
      <c r="I232" s="17"/>
      <c r="J232" s="17"/>
      <c r="K232" s="17"/>
      <c r="L232" s="17"/>
      <c r="M232" s="17"/>
      <c r="N232" s="17"/>
      <c r="O232" s="17"/>
      <c r="P232" s="17"/>
      <c r="Q232" s="17"/>
      <c r="R232" s="17"/>
      <c r="S232" s="17"/>
      <c r="T232" s="17"/>
      <c r="U232" t="str">
        <f>IF(COUNTA(Table210[[#This Row],[Employee Name]:[13. Skin is intact without open wounds or rashes]])=0,"",COUNTIF(Table210[[#This Row],[1. Checks that sink areas are supplied with soap and paper towels]:[13. Skin is intact without open wounds or rashes]],"NO"))</f>
        <v/>
      </c>
    </row>
    <row r="233" spans="2:21">
      <c r="B233" s="17"/>
      <c r="C233" s="17"/>
      <c r="D233" s="17"/>
      <c r="E233" s="18"/>
      <c r="F233" s="44"/>
      <c r="G233" s="17"/>
      <c r="H233" s="17"/>
      <c r="I233" s="17"/>
      <c r="J233" s="17"/>
      <c r="K233" s="17"/>
      <c r="L233" s="17"/>
      <c r="M233" s="17"/>
      <c r="N233" s="17"/>
      <c r="O233" s="17"/>
      <c r="P233" s="17"/>
      <c r="Q233" s="17"/>
      <c r="R233" s="17"/>
      <c r="S233" s="17"/>
      <c r="T233" s="17"/>
      <c r="U233" t="str">
        <f>IF(COUNTA(Table210[[#This Row],[Employee Name]:[13. Skin is intact without open wounds or rashes]])=0,"",COUNTIF(Table210[[#This Row],[1. Checks that sink areas are supplied with soap and paper towels]:[13. Skin is intact without open wounds or rashes]],"NO"))</f>
        <v/>
      </c>
    </row>
    <row r="234" spans="2:21">
      <c r="B234" s="17"/>
      <c r="C234" s="17"/>
      <c r="D234" s="17"/>
      <c r="E234" s="18"/>
      <c r="F234" s="44"/>
      <c r="G234" s="17"/>
      <c r="H234" s="17"/>
      <c r="I234" s="17"/>
      <c r="J234" s="17"/>
      <c r="K234" s="17"/>
      <c r="L234" s="17"/>
      <c r="M234" s="17"/>
      <c r="N234" s="17"/>
      <c r="O234" s="17"/>
      <c r="P234" s="17"/>
      <c r="Q234" s="17"/>
      <c r="R234" s="17"/>
      <c r="S234" s="17"/>
      <c r="T234" s="17"/>
      <c r="U234" t="str">
        <f>IF(COUNTA(Table210[[#This Row],[Employee Name]:[13. Skin is intact without open wounds or rashes]])=0,"",COUNTIF(Table210[[#This Row],[1. Checks that sink areas are supplied with soap and paper towels]:[13. Skin is intact without open wounds or rashes]],"NO"))</f>
        <v/>
      </c>
    </row>
    <row r="235" spans="2:21">
      <c r="B235" s="17"/>
      <c r="C235" s="17"/>
      <c r="D235" s="17"/>
      <c r="E235" s="18"/>
      <c r="F235" s="44"/>
      <c r="G235" s="17"/>
      <c r="H235" s="17"/>
      <c r="I235" s="17"/>
      <c r="J235" s="17"/>
      <c r="K235" s="17"/>
      <c r="L235" s="17"/>
      <c r="M235" s="17"/>
      <c r="N235" s="17"/>
      <c r="O235" s="17"/>
      <c r="P235" s="17"/>
      <c r="Q235" s="17"/>
      <c r="R235" s="17"/>
      <c r="S235" s="17"/>
      <c r="T235" s="17"/>
      <c r="U235" t="str">
        <f>IF(COUNTA(Table210[[#This Row],[Employee Name]:[13. Skin is intact without open wounds or rashes]])=0,"",COUNTIF(Table210[[#This Row],[1. Checks that sink areas are supplied with soap and paper towels]:[13. Skin is intact without open wounds or rashes]],"NO"))</f>
        <v/>
      </c>
    </row>
    <row r="236" spans="2:21">
      <c r="B236" s="17"/>
      <c r="C236" s="17"/>
      <c r="D236" s="17"/>
      <c r="E236" s="18"/>
      <c r="F236" s="44"/>
      <c r="G236" s="17"/>
      <c r="H236" s="17"/>
      <c r="I236" s="17"/>
      <c r="J236" s="17"/>
      <c r="K236" s="17"/>
      <c r="L236" s="17"/>
      <c r="M236" s="17"/>
      <c r="N236" s="17"/>
      <c r="O236" s="17"/>
      <c r="P236" s="17"/>
      <c r="Q236" s="17"/>
      <c r="R236" s="17"/>
      <c r="S236" s="17"/>
      <c r="T236" s="17"/>
      <c r="U236" t="str">
        <f>IF(COUNTA(Table210[[#This Row],[Employee Name]:[13. Skin is intact without open wounds or rashes]])=0,"",COUNTIF(Table210[[#This Row],[1. Checks that sink areas are supplied with soap and paper towels]:[13. Skin is intact without open wounds or rashes]],"NO"))</f>
        <v/>
      </c>
    </row>
    <row r="237" spans="2:21">
      <c r="B237" s="17"/>
      <c r="C237" s="17"/>
      <c r="D237" s="17"/>
      <c r="E237" s="18"/>
      <c r="F237" s="44"/>
      <c r="G237" s="17"/>
      <c r="H237" s="17"/>
      <c r="I237" s="17"/>
      <c r="J237" s="17"/>
      <c r="K237" s="17"/>
      <c r="L237" s="17"/>
      <c r="M237" s="17"/>
      <c r="N237" s="17"/>
      <c r="O237" s="17"/>
      <c r="P237" s="17"/>
      <c r="Q237" s="17"/>
      <c r="R237" s="17"/>
      <c r="S237" s="17"/>
      <c r="T237" s="17"/>
      <c r="U237" t="str">
        <f>IF(COUNTA(Table210[[#This Row],[Employee Name]:[13. Skin is intact without open wounds or rashes]])=0,"",COUNTIF(Table210[[#This Row],[1. Checks that sink areas are supplied with soap and paper towels]:[13. Skin is intact without open wounds or rashes]],"NO"))</f>
        <v/>
      </c>
    </row>
    <row r="238" spans="2:21">
      <c r="B238" s="17"/>
      <c r="C238" s="17"/>
      <c r="D238" s="17"/>
      <c r="E238" s="18"/>
      <c r="F238" s="44"/>
      <c r="G238" s="17"/>
      <c r="H238" s="17"/>
      <c r="I238" s="17"/>
      <c r="J238" s="17"/>
      <c r="K238" s="17"/>
      <c r="L238" s="17"/>
      <c r="M238" s="17"/>
      <c r="N238" s="17"/>
      <c r="O238" s="17"/>
      <c r="P238" s="17"/>
      <c r="Q238" s="17"/>
      <c r="R238" s="17"/>
      <c r="S238" s="17"/>
      <c r="T238" s="17"/>
      <c r="U238" t="str">
        <f>IF(COUNTA(Table210[[#This Row],[Employee Name]:[13. Skin is intact without open wounds or rashes]])=0,"",COUNTIF(Table210[[#This Row],[1. Checks that sink areas are supplied with soap and paper towels]:[13. Skin is intact without open wounds or rashes]],"NO"))</f>
        <v/>
      </c>
    </row>
    <row r="239" spans="2:21">
      <c r="B239" s="17"/>
      <c r="C239" s="17"/>
      <c r="D239" s="17"/>
      <c r="E239" s="18"/>
      <c r="F239" s="44"/>
      <c r="G239" s="17"/>
      <c r="H239" s="17"/>
      <c r="I239" s="17"/>
      <c r="J239" s="17"/>
      <c r="K239" s="17"/>
      <c r="L239" s="17"/>
      <c r="M239" s="17"/>
      <c r="N239" s="17"/>
      <c r="O239" s="17"/>
      <c r="P239" s="17"/>
      <c r="Q239" s="17"/>
      <c r="R239" s="17"/>
      <c r="S239" s="17"/>
      <c r="T239" s="17"/>
      <c r="U239" t="str">
        <f>IF(COUNTA(Table210[[#This Row],[Employee Name]:[13. Skin is intact without open wounds or rashes]])=0,"",COUNTIF(Table210[[#This Row],[1. Checks that sink areas are supplied with soap and paper towels]:[13. Skin is intact without open wounds or rashes]],"NO"))</f>
        <v/>
      </c>
    </row>
    <row r="240" spans="2:21">
      <c r="B240" s="17"/>
      <c r="C240" s="17"/>
      <c r="D240" s="17"/>
      <c r="E240" s="18"/>
      <c r="F240" s="44"/>
      <c r="G240" s="17"/>
      <c r="H240" s="17"/>
      <c r="I240" s="17"/>
      <c r="J240" s="17"/>
      <c r="K240" s="17"/>
      <c r="L240" s="17"/>
      <c r="M240" s="17"/>
      <c r="N240" s="17"/>
      <c r="O240" s="17"/>
      <c r="P240" s="17"/>
      <c r="Q240" s="17"/>
      <c r="R240" s="17"/>
      <c r="S240" s="17"/>
      <c r="T240" s="17"/>
      <c r="U240" t="str">
        <f>IF(COUNTA(Table210[[#This Row],[Employee Name]:[13. Skin is intact without open wounds or rashes]])=0,"",COUNTIF(Table210[[#This Row],[1. Checks that sink areas are supplied with soap and paper towels]:[13. Skin is intact without open wounds or rashes]],"NO"))</f>
        <v/>
      </c>
    </row>
    <row r="241" spans="2:21">
      <c r="B241" s="17"/>
      <c r="C241" s="17"/>
      <c r="D241" s="17"/>
      <c r="E241" s="18"/>
      <c r="F241" s="44"/>
      <c r="G241" s="17"/>
      <c r="H241" s="17"/>
      <c r="I241" s="17"/>
      <c r="J241" s="17"/>
      <c r="K241" s="17"/>
      <c r="L241" s="17"/>
      <c r="M241" s="17"/>
      <c r="N241" s="17"/>
      <c r="O241" s="17"/>
      <c r="P241" s="17"/>
      <c r="Q241" s="17"/>
      <c r="R241" s="17"/>
      <c r="S241" s="17"/>
      <c r="T241" s="17"/>
      <c r="U241" t="str">
        <f>IF(COUNTA(Table210[[#This Row],[Employee Name]:[13. Skin is intact without open wounds or rashes]])=0,"",COUNTIF(Table210[[#This Row],[1. Checks that sink areas are supplied with soap and paper towels]:[13. Skin is intact without open wounds or rashes]],"NO"))</f>
        <v/>
      </c>
    </row>
    <row r="242" spans="2:21">
      <c r="B242" s="17"/>
      <c r="C242" s="17"/>
      <c r="D242" s="17"/>
      <c r="E242" s="18"/>
      <c r="F242" s="44"/>
      <c r="G242" s="17"/>
      <c r="H242" s="17"/>
      <c r="I242" s="17"/>
      <c r="J242" s="17"/>
      <c r="K242" s="17"/>
      <c r="L242" s="17"/>
      <c r="M242" s="17"/>
      <c r="N242" s="17"/>
      <c r="O242" s="17"/>
      <c r="P242" s="17"/>
      <c r="Q242" s="17"/>
      <c r="R242" s="17"/>
      <c r="S242" s="17"/>
      <c r="T242" s="17"/>
      <c r="U242" t="str">
        <f>IF(COUNTA(Table210[[#This Row],[Employee Name]:[13. Skin is intact without open wounds or rashes]])=0,"",COUNTIF(Table210[[#This Row],[1. Checks that sink areas are supplied with soap and paper towels]:[13. Skin is intact without open wounds or rashes]],"NO"))</f>
        <v/>
      </c>
    </row>
    <row r="243" spans="2:21">
      <c r="B243" s="17"/>
      <c r="C243" s="17"/>
      <c r="D243" s="17"/>
      <c r="E243" s="18"/>
      <c r="F243" s="44"/>
      <c r="G243" s="17"/>
      <c r="H243" s="17"/>
      <c r="I243" s="17"/>
      <c r="J243" s="17"/>
      <c r="K243" s="17"/>
      <c r="L243" s="17"/>
      <c r="M243" s="17"/>
      <c r="N243" s="17"/>
      <c r="O243" s="17"/>
      <c r="P243" s="17"/>
      <c r="Q243" s="17"/>
      <c r="R243" s="17"/>
      <c r="S243" s="17"/>
      <c r="T243" s="17"/>
      <c r="U243" t="str">
        <f>IF(COUNTA(Table210[[#This Row],[Employee Name]:[13. Skin is intact without open wounds or rashes]])=0,"",COUNTIF(Table210[[#This Row],[1. Checks that sink areas are supplied with soap and paper towels]:[13. Skin is intact without open wounds or rashes]],"NO"))</f>
        <v/>
      </c>
    </row>
    <row r="244" spans="2:21">
      <c r="B244" s="17"/>
      <c r="C244" s="17"/>
      <c r="D244" s="17"/>
      <c r="E244" s="18"/>
      <c r="F244" s="44"/>
      <c r="G244" s="17"/>
      <c r="H244" s="17"/>
      <c r="I244" s="17"/>
      <c r="J244" s="17"/>
      <c r="K244" s="17"/>
      <c r="L244" s="17"/>
      <c r="M244" s="17"/>
      <c r="N244" s="17"/>
      <c r="O244" s="17"/>
      <c r="P244" s="17"/>
      <c r="Q244" s="17"/>
      <c r="R244" s="17"/>
      <c r="S244" s="17"/>
      <c r="T244" s="17"/>
      <c r="U244" t="str">
        <f>IF(COUNTA(Table210[[#This Row],[Employee Name]:[13. Skin is intact without open wounds or rashes]])=0,"",COUNTIF(Table210[[#This Row],[1. Checks that sink areas are supplied with soap and paper towels]:[13. Skin is intact without open wounds or rashes]],"NO"))</f>
        <v/>
      </c>
    </row>
    <row r="245" spans="2:21">
      <c r="B245" s="17"/>
      <c r="C245" s="17"/>
      <c r="D245" s="17"/>
      <c r="E245" s="18"/>
      <c r="F245" s="44"/>
      <c r="G245" s="17"/>
      <c r="H245" s="17"/>
      <c r="I245" s="17"/>
      <c r="J245" s="17"/>
      <c r="K245" s="17"/>
      <c r="L245" s="17"/>
      <c r="M245" s="17"/>
      <c r="N245" s="17"/>
      <c r="O245" s="17"/>
      <c r="P245" s="17"/>
      <c r="Q245" s="17"/>
      <c r="R245" s="17"/>
      <c r="S245" s="17"/>
      <c r="T245" s="17"/>
      <c r="U245" t="str">
        <f>IF(COUNTA(Table210[[#This Row],[Employee Name]:[13. Skin is intact without open wounds or rashes]])=0,"",COUNTIF(Table210[[#This Row],[1. Checks that sink areas are supplied with soap and paper towels]:[13. Skin is intact without open wounds or rashes]],"NO"))</f>
        <v/>
      </c>
    </row>
    <row r="246" spans="2:21">
      <c r="B246" s="17"/>
      <c r="C246" s="17"/>
      <c r="D246" s="17"/>
      <c r="E246" s="18"/>
      <c r="F246" s="44"/>
      <c r="G246" s="17"/>
      <c r="H246" s="17"/>
      <c r="I246" s="17"/>
      <c r="J246" s="17"/>
      <c r="K246" s="17"/>
      <c r="L246" s="17"/>
      <c r="M246" s="17"/>
      <c r="N246" s="17"/>
      <c r="O246" s="17"/>
      <c r="P246" s="17"/>
      <c r="Q246" s="17"/>
      <c r="R246" s="17"/>
      <c r="S246" s="17"/>
      <c r="T246" s="17"/>
      <c r="U246" t="str">
        <f>IF(COUNTA(Table210[[#This Row],[Employee Name]:[13. Skin is intact without open wounds or rashes]])=0,"",COUNTIF(Table210[[#This Row],[1. Checks that sink areas are supplied with soap and paper towels]:[13. Skin is intact without open wounds or rashes]],"NO"))</f>
        <v/>
      </c>
    </row>
    <row r="247" spans="2:21">
      <c r="B247" s="17"/>
      <c r="C247" s="17"/>
      <c r="D247" s="17"/>
      <c r="E247" s="18"/>
      <c r="F247" s="44"/>
      <c r="G247" s="17"/>
      <c r="H247" s="17"/>
      <c r="I247" s="17"/>
      <c r="J247" s="17"/>
      <c r="K247" s="17"/>
      <c r="L247" s="17"/>
      <c r="M247" s="17"/>
      <c r="N247" s="17"/>
      <c r="O247" s="17"/>
      <c r="P247" s="17"/>
      <c r="Q247" s="17"/>
      <c r="R247" s="17"/>
      <c r="S247" s="17"/>
      <c r="T247" s="17"/>
      <c r="U247" t="str">
        <f>IF(COUNTA(Table210[[#This Row],[Employee Name]:[13. Skin is intact without open wounds or rashes]])=0,"",COUNTIF(Table210[[#This Row],[1. Checks that sink areas are supplied with soap and paper towels]:[13. Skin is intact without open wounds or rashes]],"NO"))</f>
        <v/>
      </c>
    </row>
    <row r="248" spans="2:21">
      <c r="B248" s="17"/>
      <c r="C248" s="17"/>
      <c r="D248" s="17"/>
      <c r="E248" s="18"/>
      <c r="F248" s="44"/>
      <c r="G248" s="17"/>
      <c r="H248" s="17"/>
      <c r="I248" s="17"/>
      <c r="J248" s="17"/>
      <c r="K248" s="17"/>
      <c r="L248" s="17"/>
      <c r="M248" s="17"/>
      <c r="N248" s="17"/>
      <c r="O248" s="17"/>
      <c r="P248" s="17"/>
      <c r="Q248" s="17"/>
      <c r="R248" s="17"/>
      <c r="S248" s="17"/>
      <c r="T248" s="17"/>
      <c r="U248" t="str">
        <f>IF(COUNTA(Table210[[#This Row],[Employee Name]:[13. Skin is intact without open wounds or rashes]])=0,"",COUNTIF(Table210[[#This Row],[1. Checks that sink areas are supplied with soap and paper towels]:[13. Skin is intact without open wounds or rashes]],"NO"))</f>
        <v/>
      </c>
    </row>
    <row r="249" spans="2:21">
      <c r="B249" s="17"/>
      <c r="C249" s="17"/>
      <c r="D249" s="17"/>
      <c r="E249" s="18"/>
      <c r="F249" s="44"/>
      <c r="G249" s="17"/>
      <c r="H249" s="17"/>
      <c r="I249" s="17"/>
      <c r="J249" s="17"/>
      <c r="K249" s="17"/>
      <c r="L249" s="17"/>
      <c r="M249" s="17"/>
      <c r="N249" s="17"/>
      <c r="O249" s="17"/>
      <c r="P249" s="17"/>
      <c r="Q249" s="17"/>
      <c r="R249" s="17"/>
      <c r="S249" s="17"/>
      <c r="T249" s="17"/>
      <c r="U249" t="str">
        <f>IF(COUNTA(Table210[[#This Row],[Employee Name]:[13. Skin is intact without open wounds or rashes]])=0,"",COUNTIF(Table210[[#This Row],[1. Checks that sink areas are supplied with soap and paper towels]:[13. Skin is intact without open wounds or rashes]],"NO"))</f>
        <v/>
      </c>
    </row>
    <row r="250" spans="2:21">
      <c r="B250" s="17"/>
      <c r="C250" s="17"/>
      <c r="D250" s="17"/>
      <c r="E250" s="18"/>
      <c r="F250" s="44"/>
      <c r="G250" s="17"/>
      <c r="H250" s="17"/>
      <c r="I250" s="17"/>
      <c r="J250" s="17"/>
      <c r="K250" s="17"/>
      <c r="L250" s="17"/>
      <c r="M250" s="17"/>
      <c r="N250" s="17"/>
      <c r="O250" s="17"/>
      <c r="P250" s="17"/>
      <c r="Q250" s="17"/>
      <c r="R250" s="17"/>
      <c r="S250" s="17"/>
      <c r="T250" s="17"/>
      <c r="U250" t="str">
        <f>IF(COUNTA(Table210[[#This Row],[Employee Name]:[13. Skin is intact without open wounds or rashes]])=0,"",COUNTIF(Table210[[#This Row],[1. Checks that sink areas are supplied with soap and paper towels]:[13. Skin is intact without open wounds or rashes]],"NO"))</f>
        <v/>
      </c>
    </row>
  </sheetData>
  <sheetProtection sheet="1" objects="1" scenarios="1"/>
  <mergeCells count="5">
    <mergeCell ref="A1:G1"/>
    <mergeCell ref="B2:G2"/>
    <mergeCell ref="H2:O2"/>
    <mergeCell ref="P2:Q2"/>
    <mergeCell ref="R2:T2"/>
  </mergeCells>
  <dataValidations count="3">
    <dataValidation type="list" allowBlank="1" showInputMessage="1" showErrorMessage="1" sqref="H4:T250" xr:uid="{23FBA1A1-048E-492B-9EF2-4416C077B5CB}">
      <formula1>"YES,NO"</formula1>
    </dataValidation>
    <dataValidation type="list" allowBlank="1" showInputMessage="1" showErrorMessage="1" sqref="G4:G250" xr:uid="{B0EF262A-CFEA-4C53-84E2-60C54EAF147B}">
      <formula1>"Orientation,Annual,Other"</formula1>
    </dataValidation>
    <dataValidation type="list" allowBlank="1" showInputMessage="1" showErrorMessage="1" sqref="F4:F250" xr:uid="{A8834F67-EACC-4448-B89B-04DF3CE14E2A}">
      <formula1>"7a - 11a,11a - 3p,3p - 7p,7p - 11p,11p - 3a,3a - 7a"</formula1>
    </dataValidation>
  </dataValidations>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C2729-5D29-453B-A0E2-4E50BD0DB9A4}">
  <dimension ref="A1:U250"/>
  <sheetViews>
    <sheetView workbookViewId="0">
      <pane xSplit="7" ySplit="3" topLeftCell="H4" activePane="bottomRight" state="frozen"/>
      <selection sqref="A1:G1"/>
      <selection pane="topRight" sqref="A1:G1"/>
      <selection pane="bottomLeft" sqref="A1:G1"/>
      <selection pane="bottomRight" activeCell="B2" sqref="B2:G2"/>
    </sheetView>
  </sheetViews>
  <sheetFormatPr defaultRowHeight="15"/>
  <cols>
    <col min="1" max="1" width="1.7109375" style="14" customWidth="1"/>
    <col min="2" max="2" width="22.28515625" customWidth="1"/>
    <col min="3" max="3" width="9.7109375" customWidth="1"/>
    <col min="4" max="4" width="11.7109375" customWidth="1"/>
    <col min="5" max="7" width="16.7109375" customWidth="1"/>
    <col min="8" max="8" width="17.7109375" customWidth="1"/>
    <col min="9" max="9" width="16.28515625" customWidth="1"/>
    <col min="10" max="10" width="19.7109375" customWidth="1"/>
    <col min="11" max="11" width="28.85546875" customWidth="1"/>
    <col min="12" max="12" width="18" customWidth="1"/>
    <col min="13" max="13" width="18.5703125" customWidth="1"/>
    <col min="14" max="14" width="15.42578125" customWidth="1"/>
    <col min="15" max="15" width="22.140625" customWidth="1"/>
    <col min="16" max="16" width="18.42578125" customWidth="1"/>
    <col min="17" max="17" width="22.85546875" customWidth="1"/>
    <col min="18" max="18" width="15.28515625" customWidth="1"/>
    <col min="19" max="19" width="18.42578125" customWidth="1"/>
    <col min="20" max="20" width="18.85546875" customWidth="1"/>
  </cols>
  <sheetData>
    <row r="1" spans="1:21" ht="33.75">
      <c r="A1" s="83" t="str">
        <f>IF('SUMMARY Rates'!L4="","MONTH 1",'SUMMARY Rates'!L4)</f>
        <v>Month_9</v>
      </c>
      <c r="B1" s="83"/>
      <c r="C1" s="83"/>
      <c r="D1" s="83"/>
      <c r="E1" s="83"/>
      <c r="F1" s="83"/>
      <c r="G1" s="83"/>
      <c r="H1" s="13" t="s">
        <v>2765</v>
      </c>
    </row>
    <row r="2" spans="1:21" ht="15.75">
      <c r="B2" s="82" t="s">
        <v>23</v>
      </c>
      <c r="C2" s="82"/>
      <c r="D2" s="82"/>
      <c r="E2" s="82"/>
      <c r="F2" s="82"/>
      <c r="G2" s="82"/>
      <c r="H2" s="79" t="s">
        <v>7</v>
      </c>
      <c r="I2" s="79"/>
      <c r="J2" s="79"/>
      <c r="K2" s="79"/>
      <c r="L2" s="79"/>
      <c r="M2" s="79"/>
      <c r="N2" s="79"/>
      <c r="O2" s="79"/>
      <c r="P2" s="80" t="s">
        <v>16</v>
      </c>
      <c r="Q2" s="80"/>
      <c r="R2" s="81" t="s">
        <v>18</v>
      </c>
      <c r="S2" s="81"/>
      <c r="T2" s="81"/>
      <c r="U2" s="16"/>
    </row>
    <row r="3" spans="1:21" s="10" customFormat="1" ht="75">
      <c r="A3" s="15"/>
      <c r="B3" s="11" t="s">
        <v>4</v>
      </c>
      <c r="C3" s="11" t="s">
        <v>5</v>
      </c>
      <c r="D3" s="11" t="s">
        <v>2734</v>
      </c>
      <c r="E3" s="11" t="s">
        <v>2743</v>
      </c>
      <c r="F3" s="11" t="s">
        <v>2752</v>
      </c>
      <c r="G3" s="11" t="s">
        <v>6</v>
      </c>
      <c r="H3" s="11" t="s">
        <v>8</v>
      </c>
      <c r="I3" s="11" t="s">
        <v>10</v>
      </c>
      <c r="J3" s="11" t="s">
        <v>9</v>
      </c>
      <c r="K3" s="11" t="s">
        <v>11</v>
      </c>
      <c r="L3" s="11" t="s">
        <v>12</v>
      </c>
      <c r="M3" s="11" t="s">
        <v>13</v>
      </c>
      <c r="N3" s="11" t="s">
        <v>14</v>
      </c>
      <c r="O3" s="11" t="s">
        <v>15</v>
      </c>
      <c r="P3" s="11" t="s">
        <v>17</v>
      </c>
      <c r="Q3" s="11" t="s">
        <v>22</v>
      </c>
      <c r="R3" s="11" t="s">
        <v>21</v>
      </c>
      <c r="S3" s="11" t="s">
        <v>20</v>
      </c>
      <c r="T3" s="11" t="s">
        <v>19</v>
      </c>
      <c r="U3" s="11" t="s">
        <v>47</v>
      </c>
    </row>
    <row r="4" spans="1:21">
      <c r="B4" s="17"/>
      <c r="C4" s="17"/>
      <c r="D4" s="17"/>
      <c r="E4" s="18"/>
      <c r="F4" s="44"/>
      <c r="G4" s="17"/>
      <c r="H4" s="17"/>
      <c r="I4" s="17"/>
      <c r="J4" s="17"/>
      <c r="K4" s="17"/>
      <c r="L4" s="17"/>
      <c r="M4" s="17"/>
      <c r="N4" s="17"/>
      <c r="O4" s="17"/>
      <c r="P4" s="17"/>
      <c r="Q4" s="17"/>
      <c r="R4" s="17"/>
      <c r="S4" s="17"/>
      <c r="T4" s="17"/>
      <c r="U4" t="str">
        <f>IF(COUNTA(Table211[[#This Row],[Employee Name]:[13. Skin is intact without open wounds or rashes]])=0,"",COUNTIF(Table211[[#This Row],[1. Checks that sink areas are supplied with soap and paper towels]:[13. Skin is intact without open wounds or rashes]],"NO"))</f>
        <v/>
      </c>
    </row>
    <row r="5" spans="1:21">
      <c r="B5" s="17"/>
      <c r="C5" s="17"/>
      <c r="D5" s="17"/>
      <c r="E5" s="18"/>
      <c r="F5" s="44"/>
      <c r="G5" s="17"/>
      <c r="H5" s="17"/>
      <c r="I5" s="17"/>
      <c r="J5" s="17"/>
      <c r="K5" s="17"/>
      <c r="L5" s="17"/>
      <c r="M5" s="17"/>
      <c r="N5" s="17"/>
      <c r="O5" s="17"/>
      <c r="P5" s="17"/>
      <c r="Q5" s="17"/>
      <c r="R5" s="17"/>
      <c r="S5" s="17"/>
      <c r="T5" s="17"/>
      <c r="U5" t="str">
        <f>IF(COUNTA(Table211[[#This Row],[Employee Name]:[13. Skin is intact without open wounds or rashes]])=0,"",COUNTIF(Table211[[#This Row],[1. Checks that sink areas are supplied with soap and paper towels]:[13. Skin is intact without open wounds or rashes]],"NO"))</f>
        <v/>
      </c>
    </row>
    <row r="6" spans="1:21">
      <c r="B6" s="17"/>
      <c r="C6" s="17"/>
      <c r="D6" s="17"/>
      <c r="E6" s="18"/>
      <c r="F6" s="44"/>
      <c r="G6" s="17"/>
      <c r="H6" s="17"/>
      <c r="I6" s="17"/>
      <c r="J6" s="17"/>
      <c r="K6" s="17"/>
      <c r="L6" s="17"/>
      <c r="M6" s="17"/>
      <c r="N6" s="17"/>
      <c r="O6" s="17"/>
      <c r="P6" s="17"/>
      <c r="Q6" s="17"/>
      <c r="R6" s="17"/>
      <c r="S6" s="17"/>
      <c r="T6" s="17"/>
      <c r="U6" t="str">
        <f>IF(COUNTA(Table211[[#This Row],[Employee Name]:[13. Skin is intact without open wounds or rashes]])=0,"",COUNTIF(Table211[[#This Row],[1. Checks that sink areas are supplied with soap and paper towels]:[13. Skin is intact without open wounds or rashes]],"NO"))</f>
        <v/>
      </c>
    </row>
    <row r="7" spans="1:21">
      <c r="B7" s="17"/>
      <c r="C7" s="17"/>
      <c r="D7" s="17"/>
      <c r="E7" s="18"/>
      <c r="F7" s="44"/>
      <c r="G7" s="17"/>
      <c r="H7" s="17"/>
      <c r="I7" s="17"/>
      <c r="J7" s="17"/>
      <c r="K7" s="17"/>
      <c r="L7" s="17"/>
      <c r="M7" s="17"/>
      <c r="N7" s="17"/>
      <c r="O7" s="17"/>
      <c r="P7" s="17"/>
      <c r="Q7" s="17"/>
      <c r="R7" s="17"/>
      <c r="S7" s="17"/>
      <c r="T7" s="17"/>
      <c r="U7" t="str">
        <f>IF(COUNTA(Table211[[#This Row],[Employee Name]:[13. Skin is intact without open wounds or rashes]])=0,"",COUNTIF(Table211[[#This Row],[1. Checks that sink areas are supplied with soap and paper towels]:[13. Skin is intact without open wounds or rashes]],"NO"))</f>
        <v/>
      </c>
    </row>
    <row r="8" spans="1:21">
      <c r="B8" s="17"/>
      <c r="C8" s="17"/>
      <c r="D8" s="17"/>
      <c r="E8" s="18"/>
      <c r="F8" s="44"/>
      <c r="G8" s="17"/>
      <c r="H8" s="17"/>
      <c r="I8" s="17"/>
      <c r="J8" s="17"/>
      <c r="K8" s="17"/>
      <c r="L8" s="17"/>
      <c r="M8" s="17"/>
      <c r="N8" s="17"/>
      <c r="O8" s="17"/>
      <c r="P8" s="17"/>
      <c r="Q8" s="17"/>
      <c r="R8" s="17"/>
      <c r="S8" s="17"/>
      <c r="T8" s="17"/>
      <c r="U8" t="str">
        <f>IF(COUNTA(Table211[[#This Row],[Employee Name]:[13. Skin is intact without open wounds or rashes]])=0,"",COUNTIF(Table211[[#This Row],[1. Checks that sink areas are supplied with soap and paper towels]:[13. Skin is intact without open wounds or rashes]],"NO"))</f>
        <v/>
      </c>
    </row>
    <row r="9" spans="1:21">
      <c r="B9" s="17"/>
      <c r="C9" s="17"/>
      <c r="D9" s="17"/>
      <c r="E9" s="18"/>
      <c r="F9" s="44"/>
      <c r="G9" s="17"/>
      <c r="H9" s="17"/>
      <c r="I9" s="17"/>
      <c r="J9" s="17"/>
      <c r="K9" s="17"/>
      <c r="L9" s="17"/>
      <c r="M9" s="17"/>
      <c r="N9" s="17"/>
      <c r="O9" s="17"/>
      <c r="P9" s="17"/>
      <c r="Q9" s="17"/>
      <c r="R9" s="17"/>
      <c r="S9" s="17"/>
      <c r="T9" s="17"/>
      <c r="U9" t="str">
        <f>IF(COUNTA(Table211[[#This Row],[Employee Name]:[13. Skin is intact without open wounds or rashes]])=0,"",COUNTIF(Table211[[#This Row],[1. Checks that sink areas are supplied with soap and paper towels]:[13. Skin is intact without open wounds or rashes]],"NO"))</f>
        <v/>
      </c>
    </row>
    <row r="10" spans="1:21">
      <c r="B10" s="17"/>
      <c r="C10" s="17"/>
      <c r="D10" s="17"/>
      <c r="E10" s="18"/>
      <c r="F10" s="44"/>
      <c r="G10" s="17"/>
      <c r="H10" s="17"/>
      <c r="I10" s="17"/>
      <c r="J10" s="17"/>
      <c r="K10" s="17"/>
      <c r="L10" s="17"/>
      <c r="M10" s="17"/>
      <c r="N10" s="17"/>
      <c r="O10" s="17"/>
      <c r="P10" s="17"/>
      <c r="Q10" s="17"/>
      <c r="R10" s="17"/>
      <c r="S10" s="17"/>
      <c r="T10" s="17"/>
      <c r="U10" t="str">
        <f>IF(COUNTA(Table211[[#This Row],[Employee Name]:[13. Skin is intact without open wounds or rashes]])=0,"",COUNTIF(Table211[[#This Row],[1. Checks that sink areas are supplied with soap and paper towels]:[13. Skin is intact without open wounds or rashes]],"NO"))</f>
        <v/>
      </c>
    </row>
    <row r="11" spans="1:21">
      <c r="B11" s="17"/>
      <c r="C11" s="17"/>
      <c r="D11" s="17"/>
      <c r="E11" s="18"/>
      <c r="F11" s="44"/>
      <c r="G11" s="17"/>
      <c r="H11" s="17"/>
      <c r="I11" s="17"/>
      <c r="J11" s="17"/>
      <c r="K11" s="17"/>
      <c r="L11" s="17"/>
      <c r="M11" s="17"/>
      <c r="N11" s="17"/>
      <c r="O11" s="17"/>
      <c r="P11" s="17"/>
      <c r="Q11" s="17"/>
      <c r="R11" s="17"/>
      <c r="S11" s="17"/>
      <c r="T11" s="17"/>
      <c r="U11" t="str">
        <f>IF(COUNTA(Table211[[#This Row],[Employee Name]:[13. Skin is intact without open wounds or rashes]])=0,"",COUNTIF(Table211[[#This Row],[1. Checks that sink areas are supplied with soap and paper towels]:[13. Skin is intact without open wounds or rashes]],"NO"))</f>
        <v/>
      </c>
    </row>
    <row r="12" spans="1:21">
      <c r="B12" s="17"/>
      <c r="C12" s="17"/>
      <c r="D12" s="17"/>
      <c r="E12" s="18"/>
      <c r="F12" s="44"/>
      <c r="G12" s="17"/>
      <c r="H12" s="17"/>
      <c r="I12" s="17"/>
      <c r="J12" s="17"/>
      <c r="K12" s="17"/>
      <c r="L12" s="17"/>
      <c r="M12" s="17"/>
      <c r="N12" s="17"/>
      <c r="O12" s="17"/>
      <c r="P12" s="17"/>
      <c r="Q12" s="17"/>
      <c r="R12" s="17"/>
      <c r="S12" s="17"/>
      <c r="T12" s="17"/>
      <c r="U12" t="str">
        <f>IF(COUNTA(Table211[[#This Row],[Employee Name]:[13. Skin is intact without open wounds or rashes]])=0,"",COUNTIF(Table211[[#This Row],[1. Checks that sink areas are supplied with soap and paper towels]:[13. Skin is intact without open wounds or rashes]],"NO"))</f>
        <v/>
      </c>
    </row>
    <row r="13" spans="1:21">
      <c r="B13" s="17"/>
      <c r="C13" s="17"/>
      <c r="D13" s="17"/>
      <c r="E13" s="18"/>
      <c r="F13" s="44"/>
      <c r="G13" s="17"/>
      <c r="H13" s="17"/>
      <c r="I13" s="17"/>
      <c r="J13" s="17"/>
      <c r="K13" s="17"/>
      <c r="L13" s="17"/>
      <c r="M13" s="17"/>
      <c r="N13" s="17"/>
      <c r="O13" s="17"/>
      <c r="P13" s="17"/>
      <c r="Q13" s="17"/>
      <c r="R13" s="17"/>
      <c r="S13" s="17"/>
      <c r="T13" s="17"/>
      <c r="U13" t="str">
        <f>IF(COUNTA(Table211[[#This Row],[Employee Name]:[13. Skin is intact without open wounds or rashes]])=0,"",COUNTIF(Table211[[#This Row],[1. Checks that sink areas are supplied with soap and paper towels]:[13. Skin is intact without open wounds or rashes]],"NO"))</f>
        <v/>
      </c>
    </row>
    <row r="14" spans="1:21">
      <c r="B14" s="17"/>
      <c r="C14" s="17"/>
      <c r="D14" s="17"/>
      <c r="E14" s="18"/>
      <c r="F14" s="44"/>
      <c r="G14" s="17"/>
      <c r="H14" s="17"/>
      <c r="I14" s="17"/>
      <c r="J14" s="17"/>
      <c r="K14" s="17"/>
      <c r="L14" s="17"/>
      <c r="M14" s="17"/>
      <c r="N14" s="17"/>
      <c r="O14" s="17"/>
      <c r="P14" s="17"/>
      <c r="Q14" s="17"/>
      <c r="R14" s="17"/>
      <c r="S14" s="17"/>
      <c r="T14" s="17"/>
      <c r="U14" t="str">
        <f>IF(COUNTA(Table211[[#This Row],[Employee Name]:[13. Skin is intact without open wounds or rashes]])=0,"",COUNTIF(Table211[[#This Row],[1. Checks that sink areas are supplied with soap and paper towels]:[13. Skin is intact without open wounds or rashes]],"NO"))</f>
        <v/>
      </c>
    </row>
    <row r="15" spans="1:21">
      <c r="B15" s="17"/>
      <c r="C15" s="17"/>
      <c r="D15" s="17"/>
      <c r="E15" s="18"/>
      <c r="F15" s="44"/>
      <c r="G15" s="17"/>
      <c r="H15" s="17"/>
      <c r="I15" s="17"/>
      <c r="J15" s="17"/>
      <c r="K15" s="17"/>
      <c r="L15" s="17"/>
      <c r="M15" s="17"/>
      <c r="N15" s="17"/>
      <c r="O15" s="17"/>
      <c r="P15" s="17"/>
      <c r="Q15" s="17"/>
      <c r="R15" s="17"/>
      <c r="S15" s="17"/>
      <c r="T15" s="17"/>
      <c r="U15" t="str">
        <f>IF(COUNTA(Table211[[#This Row],[Employee Name]:[13. Skin is intact without open wounds or rashes]])=0,"",COUNTIF(Table211[[#This Row],[1. Checks that sink areas are supplied with soap and paper towels]:[13. Skin is intact without open wounds or rashes]],"NO"))</f>
        <v/>
      </c>
    </row>
    <row r="16" spans="1:21">
      <c r="B16" s="17"/>
      <c r="C16" s="17"/>
      <c r="D16" s="17"/>
      <c r="E16" s="18"/>
      <c r="F16" s="44"/>
      <c r="G16" s="17"/>
      <c r="H16" s="17"/>
      <c r="I16" s="17"/>
      <c r="J16" s="17"/>
      <c r="K16" s="17"/>
      <c r="L16" s="17"/>
      <c r="M16" s="17"/>
      <c r="N16" s="17"/>
      <c r="O16" s="17"/>
      <c r="P16" s="17"/>
      <c r="Q16" s="17"/>
      <c r="R16" s="17"/>
      <c r="S16" s="17"/>
      <c r="T16" s="17"/>
      <c r="U16" t="str">
        <f>IF(COUNTA(Table211[[#This Row],[Employee Name]:[13. Skin is intact without open wounds or rashes]])=0,"",COUNTIF(Table211[[#This Row],[1. Checks that sink areas are supplied with soap and paper towels]:[13. Skin is intact without open wounds or rashes]],"NO"))</f>
        <v/>
      </c>
    </row>
    <row r="17" spans="2:21">
      <c r="B17" s="17"/>
      <c r="C17" s="17"/>
      <c r="D17" s="17"/>
      <c r="E17" s="18"/>
      <c r="F17" s="44"/>
      <c r="G17" s="17"/>
      <c r="H17" s="17"/>
      <c r="I17" s="17"/>
      <c r="J17" s="17"/>
      <c r="K17" s="17"/>
      <c r="L17" s="17"/>
      <c r="M17" s="17"/>
      <c r="N17" s="17"/>
      <c r="O17" s="17"/>
      <c r="P17" s="17"/>
      <c r="Q17" s="17"/>
      <c r="R17" s="17"/>
      <c r="S17" s="17"/>
      <c r="T17" s="17"/>
      <c r="U17" t="str">
        <f>IF(COUNTA(Table211[[#This Row],[Employee Name]:[13. Skin is intact without open wounds or rashes]])=0,"",COUNTIF(Table211[[#This Row],[1. Checks that sink areas are supplied with soap and paper towels]:[13. Skin is intact without open wounds or rashes]],"NO"))</f>
        <v/>
      </c>
    </row>
    <row r="18" spans="2:21">
      <c r="B18" s="17"/>
      <c r="C18" s="17"/>
      <c r="D18" s="17"/>
      <c r="E18" s="18"/>
      <c r="F18" s="44"/>
      <c r="G18" s="17"/>
      <c r="H18" s="17"/>
      <c r="I18" s="17"/>
      <c r="J18" s="17"/>
      <c r="K18" s="17"/>
      <c r="L18" s="17"/>
      <c r="M18" s="17"/>
      <c r="N18" s="17"/>
      <c r="O18" s="17"/>
      <c r="P18" s="17"/>
      <c r="Q18" s="17"/>
      <c r="R18" s="17"/>
      <c r="S18" s="17"/>
      <c r="T18" s="17"/>
      <c r="U18" t="str">
        <f>IF(COUNTA(Table211[[#This Row],[Employee Name]:[13. Skin is intact without open wounds or rashes]])=0,"",COUNTIF(Table211[[#This Row],[1. Checks that sink areas are supplied with soap and paper towels]:[13. Skin is intact without open wounds or rashes]],"NO"))</f>
        <v/>
      </c>
    </row>
    <row r="19" spans="2:21">
      <c r="B19" s="17"/>
      <c r="C19" s="17"/>
      <c r="D19" s="17"/>
      <c r="E19" s="18"/>
      <c r="F19" s="44"/>
      <c r="G19" s="17"/>
      <c r="H19" s="17"/>
      <c r="I19" s="17"/>
      <c r="J19" s="17"/>
      <c r="K19" s="17"/>
      <c r="L19" s="17"/>
      <c r="M19" s="17"/>
      <c r="N19" s="17"/>
      <c r="O19" s="17"/>
      <c r="P19" s="17"/>
      <c r="Q19" s="17"/>
      <c r="R19" s="17"/>
      <c r="S19" s="17"/>
      <c r="T19" s="17"/>
      <c r="U19" t="str">
        <f>IF(COUNTA(Table211[[#This Row],[Employee Name]:[13. Skin is intact without open wounds or rashes]])=0,"",COUNTIF(Table211[[#This Row],[1. Checks that sink areas are supplied with soap and paper towels]:[13. Skin is intact without open wounds or rashes]],"NO"))</f>
        <v/>
      </c>
    </row>
    <row r="20" spans="2:21">
      <c r="B20" s="17"/>
      <c r="C20" s="17"/>
      <c r="D20" s="17"/>
      <c r="E20" s="18"/>
      <c r="F20" s="44"/>
      <c r="G20" s="17"/>
      <c r="H20" s="17"/>
      <c r="I20" s="17"/>
      <c r="J20" s="17"/>
      <c r="K20" s="17"/>
      <c r="L20" s="17"/>
      <c r="M20" s="17"/>
      <c r="N20" s="17"/>
      <c r="O20" s="17"/>
      <c r="P20" s="17"/>
      <c r="Q20" s="17"/>
      <c r="R20" s="17"/>
      <c r="S20" s="17"/>
      <c r="T20" s="17"/>
      <c r="U20" t="str">
        <f>IF(COUNTA(Table211[[#This Row],[Employee Name]:[13. Skin is intact without open wounds or rashes]])=0,"",COUNTIF(Table211[[#This Row],[1. Checks that sink areas are supplied with soap and paper towels]:[13. Skin is intact without open wounds or rashes]],"NO"))</f>
        <v/>
      </c>
    </row>
    <row r="21" spans="2:21">
      <c r="B21" s="17"/>
      <c r="C21" s="17"/>
      <c r="D21" s="17"/>
      <c r="E21" s="18"/>
      <c r="F21" s="44"/>
      <c r="G21" s="17"/>
      <c r="H21" s="17"/>
      <c r="I21" s="17"/>
      <c r="J21" s="17"/>
      <c r="K21" s="17"/>
      <c r="L21" s="17"/>
      <c r="M21" s="17"/>
      <c r="N21" s="17"/>
      <c r="O21" s="17"/>
      <c r="P21" s="17"/>
      <c r="Q21" s="17"/>
      <c r="R21" s="17"/>
      <c r="S21" s="17"/>
      <c r="T21" s="17"/>
      <c r="U21" t="str">
        <f>IF(COUNTA(Table211[[#This Row],[Employee Name]:[13. Skin is intact without open wounds or rashes]])=0,"",COUNTIF(Table211[[#This Row],[1. Checks that sink areas are supplied with soap and paper towels]:[13. Skin is intact without open wounds or rashes]],"NO"))</f>
        <v/>
      </c>
    </row>
    <row r="22" spans="2:21">
      <c r="B22" s="17"/>
      <c r="C22" s="17"/>
      <c r="D22" s="17"/>
      <c r="E22" s="18"/>
      <c r="F22" s="44"/>
      <c r="G22" s="17"/>
      <c r="H22" s="17"/>
      <c r="I22" s="17"/>
      <c r="J22" s="17"/>
      <c r="K22" s="17"/>
      <c r="L22" s="17"/>
      <c r="M22" s="17"/>
      <c r="N22" s="17"/>
      <c r="O22" s="17"/>
      <c r="P22" s="17"/>
      <c r="Q22" s="17"/>
      <c r="R22" s="17"/>
      <c r="S22" s="17"/>
      <c r="T22" s="17"/>
      <c r="U22" t="str">
        <f>IF(COUNTA(Table211[[#This Row],[Employee Name]:[13. Skin is intact without open wounds or rashes]])=0,"",COUNTIF(Table211[[#This Row],[1. Checks that sink areas are supplied with soap and paper towels]:[13. Skin is intact without open wounds or rashes]],"NO"))</f>
        <v/>
      </c>
    </row>
    <row r="23" spans="2:21">
      <c r="B23" s="17"/>
      <c r="C23" s="17"/>
      <c r="D23" s="17"/>
      <c r="E23" s="18"/>
      <c r="F23" s="44"/>
      <c r="G23" s="17"/>
      <c r="H23" s="17"/>
      <c r="I23" s="17"/>
      <c r="J23" s="17"/>
      <c r="K23" s="17"/>
      <c r="L23" s="17"/>
      <c r="M23" s="17"/>
      <c r="N23" s="17"/>
      <c r="O23" s="17"/>
      <c r="P23" s="17"/>
      <c r="Q23" s="17"/>
      <c r="R23" s="17"/>
      <c r="S23" s="17"/>
      <c r="T23" s="17"/>
      <c r="U23" t="str">
        <f>IF(COUNTA(Table211[[#This Row],[Employee Name]:[13. Skin is intact without open wounds or rashes]])=0,"",COUNTIF(Table211[[#This Row],[1. Checks that sink areas are supplied with soap and paper towels]:[13. Skin is intact without open wounds or rashes]],"NO"))</f>
        <v/>
      </c>
    </row>
    <row r="24" spans="2:21">
      <c r="B24" s="17"/>
      <c r="C24" s="17"/>
      <c r="D24" s="17"/>
      <c r="E24" s="18"/>
      <c r="F24" s="44"/>
      <c r="G24" s="17"/>
      <c r="H24" s="17"/>
      <c r="I24" s="17"/>
      <c r="J24" s="17"/>
      <c r="K24" s="17"/>
      <c r="L24" s="17"/>
      <c r="M24" s="17"/>
      <c r="N24" s="17"/>
      <c r="O24" s="17"/>
      <c r="P24" s="17"/>
      <c r="Q24" s="17"/>
      <c r="R24" s="17"/>
      <c r="S24" s="17"/>
      <c r="T24" s="17"/>
      <c r="U24" t="str">
        <f>IF(COUNTA(Table211[[#This Row],[Employee Name]:[13. Skin is intact without open wounds or rashes]])=0,"",COUNTIF(Table211[[#This Row],[1. Checks that sink areas are supplied with soap and paper towels]:[13. Skin is intact without open wounds or rashes]],"NO"))</f>
        <v/>
      </c>
    </row>
    <row r="25" spans="2:21">
      <c r="B25" s="17"/>
      <c r="C25" s="17"/>
      <c r="D25" s="17"/>
      <c r="E25" s="18"/>
      <c r="F25" s="44"/>
      <c r="G25" s="17"/>
      <c r="H25" s="17"/>
      <c r="I25" s="17"/>
      <c r="J25" s="17"/>
      <c r="K25" s="17"/>
      <c r="L25" s="17"/>
      <c r="M25" s="17"/>
      <c r="N25" s="17"/>
      <c r="O25" s="17"/>
      <c r="P25" s="17"/>
      <c r="Q25" s="17"/>
      <c r="R25" s="17"/>
      <c r="S25" s="17"/>
      <c r="T25" s="17"/>
      <c r="U25" t="str">
        <f>IF(COUNTA(Table211[[#This Row],[Employee Name]:[13. Skin is intact without open wounds or rashes]])=0,"",COUNTIF(Table211[[#This Row],[1. Checks that sink areas are supplied with soap and paper towels]:[13. Skin is intact without open wounds or rashes]],"NO"))</f>
        <v/>
      </c>
    </row>
    <row r="26" spans="2:21">
      <c r="B26" s="17"/>
      <c r="C26" s="17"/>
      <c r="D26" s="17"/>
      <c r="E26" s="18"/>
      <c r="F26" s="44"/>
      <c r="G26" s="17"/>
      <c r="H26" s="17"/>
      <c r="I26" s="17"/>
      <c r="J26" s="17"/>
      <c r="K26" s="17"/>
      <c r="L26" s="17"/>
      <c r="M26" s="17"/>
      <c r="N26" s="17"/>
      <c r="O26" s="17"/>
      <c r="P26" s="17"/>
      <c r="Q26" s="17"/>
      <c r="R26" s="17"/>
      <c r="S26" s="17"/>
      <c r="T26" s="17"/>
      <c r="U26" t="str">
        <f>IF(COUNTA(Table211[[#This Row],[Employee Name]:[13. Skin is intact without open wounds or rashes]])=0,"",COUNTIF(Table211[[#This Row],[1. Checks that sink areas are supplied with soap and paper towels]:[13. Skin is intact without open wounds or rashes]],"NO"))</f>
        <v/>
      </c>
    </row>
    <row r="27" spans="2:21">
      <c r="B27" s="17"/>
      <c r="C27" s="17"/>
      <c r="D27" s="17"/>
      <c r="E27" s="18"/>
      <c r="F27" s="44"/>
      <c r="G27" s="17"/>
      <c r="H27" s="17"/>
      <c r="I27" s="17"/>
      <c r="J27" s="17"/>
      <c r="K27" s="17"/>
      <c r="L27" s="17"/>
      <c r="M27" s="17"/>
      <c r="N27" s="17"/>
      <c r="O27" s="17"/>
      <c r="P27" s="17"/>
      <c r="Q27" s="17"/>
      <c r="R27" s="17"/>
      <c r="S27" s="17"/>
      <c r="T27" s="17"/>
      <c r="U27" t="str">
        <f>IF(COUNTA(Table211[[#This Row],[Employee Name]:[13. Skin is intact without open wounds or rashes]])=0,"",COUNTIF(Table211[[#This Row],[1. Checks that sink areas are supplied with soap and paper towels]:[13. Skin is intact without open wounds or rashes]],"NO"))</f>
        <v/>
      </c>
    </row>
    <row r="28" spans="2:21">
      <c r="B28" s="17"/>
      <c r="C28" s="17"/>
      <c r="D28" s="17"/>
      <c r="E28" s="18"/>
      <c r="F28" s="44"/>
      <c r="G28" s="17"/>
      <c r="H28" s="17"/>
      <c r="I28" s="17"/>
      <c r="J28" s="17"/>
      <c r="K28" s="17"/>
      <c r="L28" s="17"/>
      <c r="M28" s="17"/>
      <c r="N28" s="17"/>
      <c r="O28" s="17"/>
      <c r="P28" s="17"/>
      <c r="Q28" s="17"/>
      <c r="R28" s="17"/>
      <c r="S28" s="17"/>
      <c r="T28" s="17"/>
      <c r="U28" t="str">
        <f>IF(COUNTA(Table211[[#This Row],[Employee Name]:[13. Skin is intact without open wounds or rashes]])=0,"",COUNTIF(Table211[[#This Row],[1. Checks that sink areas are supplied with soap and paper towels]:[13. Skin is intact without open wounds or rashes]],"NO"))</f>
        <v/>
      </c>
    </row>
    <row r="29" spans="2:21">
      <c r="B29" s="17"/>
      <c r="C29" s="17"/>
      <c r="D29" s="17"/>
      <c r="E29" s="18"/>
      <c r="F29" s="44"/>
      <c r="G29" s="17"/>
      <c r="H29" s="17"/>
      <c r="I29" s="17"/>
      <c r="J29" s="17"/>
      <c r="K29" s="17"/>
      <c r="L29" s="17"/>
      <c r="M29" s="17"/>
      <c r="N29" s="17"/>
      <c r="O29" s="17"/>
      <c r="P29" s="17"/>
      <c r="Q29" s="17"/>
      <c r="R29" s="17"/>
      <c r="S29" s="17"/>
      <c r="T29" s="17"/>
      <c r="U29" t="str">
        <f>IF(COUNTA(Table211[[#This Row],[Employee Name]:[13. Skin is intact without open wounds or rashes]])=0,"",COUNTIF(Table211[[#This Row],[1. Checks that sink areas are supplied with soap and paper towels]:[13. Skin is intact without open wounds or rashes]],"NO"))</f>
        <v/>
      </c>
    </row>
    <row r="30" spans="2:21">
      <c r="B30" s="17"/>
      <c r="C30" s="17"/>
      <c r="D30" s="17"/>
      <c r="E30" s="18"/>
      <c r="F30" s="44"/>
      <c r="G30" s="17"/>
      <c r="H30" s="17"/>
      <c r="I30" s="17"/>
      <c r="J30" s="17"/>
      <c r="K30" s="17"/>
      <c r="L30" s="17"/>
      <c r="M30" s="17"/>
      <c r="N30" s="17"/>
      <c r="O30" s="17"/>
      <c r="P30" s="17"/>
      <c r="Q30" s="17"/>
      <c r="R30" s="17"/>
      <c r="S30" s="17"/>
      <c r="T30" s="17"/>
      <c r="U30" t="str">
        <f>IF(COUNTA(Table211[[#This Row],[Employee Name]:[13. Skin is intact without open wounds or rashes]])=0,"",COUNTIF(Table211[[#This Row],[1. Checks that sink areas are supplied with soap and paper towels]:[13. Skin is intact without open wounds or rashes]],"NO"))</f>
        <v/>
      </c>
    </row>
    <row r="31" spans="2:21">
      <c r="B31" s="17"/>
      <c r="C31" s="17"/>
      <c r="D31" s="17"/>
      <c r="E31" s="18"/>
      <c r="F31" s="44"/>
      <c r="G31" s="17"/>
      <c r="H31" s="17"/>
      <c r="I31" s="17"/>
      <c r="J31" s="17"/>
      <c r="K31" s="17"/>
      <c r="L31" s="17"/>
      <c r="M31" s="17"/>
      <c r="N31" s="17"/>
      <c r="O31" s="17"/>
      <c r="P31" s="17"/>
      <c r="Q31" s="17"/>
      <c r="R31" s="17"/>
      <c r="S31" s="17"/>
      <c r="T31" s="17"/>
      <c r="U31" t="str">
        <f>IF(COUNTA(Table211[[#This Row],[Employee Name]:[13. Skin is intact without open wounds or rashes]])=0,"",COUNTIF(Table211[[#This Row],[1. Checks that sink areas are supplied with soap and paper towels]:[13. Skin is intact without open wounds or rashes]],"NO"))</f>
        <v/>
      </c>
    </row>
    <row r="32" spans="2:21">
      <c r="B32" s="17"/>
      <c r="C32" s="17"/>
      <c r="D32" s="17"/>
      <c r="E32" s="18"/>
      <c r="F32" s="44"/>
      <c r="G32" s="17"/>
      <c r="H32" s="17"/>
      <c r="I32" s="17"/>
      <c r="J32" s="17"/>
      <c r="K32" s="17"/>
      <c r="L32" s="17"/>
      <c r="M32" s="17"/>
      <c r="N32" s="17"/>
      <c r="O32" s="17"/>
      <c r="P32" s="17"/>
      <c r="Q32" s="17"/>
      <c r="R32" s="17"/>
      <c r="S32" s="17"/>
      <c r="T32" s="17"/>
      <c r="U32" t="str">
        <f>IF(COUNTA(Table211[[#This Row],[Employee Name]:[13. Skin is intact without open wounds or rashes]])=0,"",COUNTIF(Table211[[#This Row],[1. Checks that sink areas are supplied with soap and paper towels]:[13. Skin is intact without open wounds or rashes]],"NO"))</f>
        <v/>
      </c>
    </row>
    <row r="33" spans="2:21">
      <c r="B33" s="17"/>
      <c r="C33" s="17"/>
      <c r="D33" s="17"/>
      <c r="E33" s="18"/>
      <c r="F33" s="44"/>
      <c r="G33" s="17"/>
      <c r="H33" s="17"/>
      <c r="I33" s="17"/>
      <c r="J33" s="17"/>
      <c r="K33" s="17"/>
      <c r="L33" s="17"/>
      <c r="M33" s="17"/>
      <c r="N33" s="17"/>
      <c r="O33" s="17"/>
      <c r="P33" s="17"/>
      <c r="Q33" s="17"/>
      <c r="R33" s="17"/>
      <c r="S33" s="17"/>
      <c r="T33" s="17"/>
      <c r="U33" t="str">
        <f>IF(COUNTA(Table211[[#This Row],[Employee Name]:[13. Skin is intact without open wounds or rashes]])=0,"",COUNTIF(Table211[[#This Row],[1. Checks that sink areas are supplied with soap and paper towels]:[13. Skin is intact without open wounds or rashes]],"NO"))</f>
        <v/>
      </c>
    </row>
    <row r="34" spans="2:21">
      <c r="B34" s="17"/>
      <c r="C34" s="17"/>
      <c r="D34" s="17"/>
      <c r="E34" s="18"/>
      <c r="F34" s="44"/>
      <c r="G34" s="17"/>
      <c r="H34" s="17"/>
      <c r="I34" s="17"/>
      <c r="J34" s="17"/>
      <c r="K34" s="17"/>
      <c r="L34" s="17"/>
      <c r="M34" s="17"/>
      <c r="N34" s="17"/>
      <c r="O34" s="17"/>
      <c r="P34" s="17"/>
      <c r="Q34" s="17"/>
      <c r="R34" s="17"/>
      <c r="S34" s="17"/>
      <c r="T34" s="17"/>
      <c r="U34" t="str">
        <f>IF(COUNTA(Table211[[#This Row],[Employee Name]:[13. Skin is intact without open wounds or rashes]])=0,"",COUNTIF(Table211[[#This Row],[1. Checks that sink areas are supplied with soap and paper towels]:[13. Skin is intact without open wounds or rashes]],"NO"))</f>
        <v/>
      </c>
    </row>
    <row r="35" spans="2:21">
      <c r="B35" s="17"/>
      <c r="C35" s="17"/>
      <c r="D35" s="17"/>
      <c r="E35" s="18"/>
      <c r="F35" s="44"/>
      <c r="G35" s="17"/>
      <c r="H35" s="17"/>
      <c r="I35" s="17"/>
      <c r="J35" s="17"/>
      <c r="K35" s="17"/>
      <c r="L35" s="17"/>
      <c r="M35" s="17"/>
      <c r="N35" s="17"/>
      <c r="O35" s="17"/>
      <c r="P35" s="17"/>
      <c r="Q35" s="17"/>
      <c r="R35" s="17"/>
      <c r="S35" s="17"/>
      <c r="T35" s="17"/>
      <c r="U35" t="str">
        <f>IF(COUNTA(Table211[[#This Row],[Employee Name]:[13. Skin is intact without open wounds or rashes]])=0,"",COUNTIF(Table211[[#This Row],[1. Checks that sink areas are supplied with soap and paper towels]:[13. Skin is intact without open wounds or rashes]],"NO"))</f>
        <v/>
      </c>
    </row>
    <row r="36" spans="2:21">
      <c r="B36" s="17"/>
      <c r="C36" s="17"/>
      <c r="D36" s="17"/>
      <c r="E36" s="18"/>
      <c r="F36" s="44"/>
      <c r="G36" s="17"/>
      <c r="H36" s="17"/>
      <c r="I36" s="17"/>
      <c r="J36" s="17"/>
      <c r="K36" s="17"/>
      <c r="L36" s="17"/>
      <c r="M36" s="17"/>
      <c r="N36" s="17"/>
      <c r="O36" s="17"/>
      <c r="P36" s="17"/>
      <c r="Q36" s="17"/>
      <c r="R36" s="17"/>
      <c r="S36" s="17"/>
      <c r="T36" s="17"/>
      <c r="U36" t="str">
        <f>IF(COUNTA(Table211[[#This Row],[Employee Name]:[13. Skin is intact without open wounds or rashes]])=0,"",COUNTIF(Table211[[#This Row],[1. Checks that sink areas are supplied with soap and paper towels]:[13. Skin is intact without open wounds or rashes]],"NO"))</f>
        <v/>
      </c>
    </row>
    <row r="37" spans="2:21">
      <c r="B37" s="17"/>
      <c r="C37" s="17"/>
      <c r="D37" s="17"/>
      <c r="E37" s="18"/>
      <c r="F37" s="44"/>
      <c r="G37" s="17"/>
      <c r="H37" s="17"/>
      <c r="I37" s="17"/>
      <c r="J37" s="17"/>
      <c r="K37" s="17"/>
      <c r="L37" s="17"/>
      <c r="M37" s="17"/>
      <c r="N37" s="17"/>
      <c r="O37" s="17"/>
      <c r="P37" s="17"/>
      <c r="Q37" s="17"/>
      <c r="R37" s="17"/>
      <c r="S37" s="17"/>
      <c r="T37" s="17"/>
      <c r="U37" t="str">
        <f>IF(COUNTA(Table211[[#This Row],[Employee Name]:[13. Skin is intact without open wounds or rashes]])=0,"",COUNTIF(Table211[[#This Row],[1. Checks that sink areas are supplied with soap and paper towels]:[13. Skin is intact without open wounds or rashes]],"NO"))</f>
        <v/>
      </c>
    </row>
    <row r="38" spans="2:21">
      <c r="B38" s="17"/>
      <c r="C38" s="17"/>
      <c r="D38" s="17"/>
      <c r="E38" s="18"/>
      <c r="F38" s="44"/>
      <c r="G38" s="17"/>
      <c r="H38" s="17"/>
      <c r="I38" s="17"/>
      <c r="J38" s="17"/>
      <c r="K38" s="17"/>
      <c r="L38" s="17"/>
      <c r="M38" s="17"/>
      <c r="N38" s="17"/>
      <c r="O38" s="17"/>
      <c r="P38" s="17"/>
      <c r="Q38" s="17"/>
      <c r="R38" s="17"/>
      <c r="S38" s="17"/>
      <c r="T38" s="17"/>
      <c r="U38" t="str">
        <f>IF(COUNTA(Table211[[#This Row],[Employee Name]:[13. Skin is intact without open wounds or rashes]])=0,"",COUNTIF(Table211[[#This Row],[1. Checks that sink areas are supplied with soap and paper towels]:[13. Skin is intact without open wounds or rashes]],"NO"))</f>
        <v/>
      </c>
    </row>
    <row r="39" spans="2:21">
      <c r="B39" s="17"/>
      <c r="C39" s="17"/>
      <c r="D39" s="17"/>
      <c r="E39" s="18"/>
      <c r="F39" s="44"/>
      <c r="G39" s="17"/>
      <c r="H39" s="17"/>
      <c r="I39" s="17"/>
      <c r="J39" s="17"/>
      <c r="K39" s="17"/>
      <c r="L39" s="17"/>
      <c r="M39" s="17"/>
      <c r="N39" s="17"/>
      <c r="O39" s="17"/>
      <c r="P39" s="17"/>
      <c r="Q39" s="17"/>
      <c r="R39" s="17"/>
      <c r="S39" s="17"/>
      <c r="T39" s="17"/>
      <c r="U39" t="str">
        <f>IF(COUNTA(Table211[[#This Row],[Employee Name]:[13. Skin is intact without open wounds or rashes]])=0,"",COUNTIF(Table211[[#This Row],[1. Checks that sink areas are supplied with soap and paper towels]:[13. Skin is intact without open wounds or rashes]],"NO"))</f>
        <v/>
      </c>
    </row>
    <row r="40" spans="2:21">
      <c r="B40" s="17"/>
      <c r="C40" s="17"/>
      <c r="D40" s="17"/>
      <c r="E40" s="18"/>
      <c r="F40" s="44"/>
      <c r="G40" s="17"/>
      <c r="H40" s="17"/>
      <c r="I40" s="17"/>
      <c r="J40" s="17"/>
      <c r="K40" s="17"/>
      <c r="L40" s="17"/>
      <c r="M40" s="17"/>
      <c r="N40" s="17"/>
      <c r="O40" s="17"/>
      <c r="P40" s="17"/>
      <c r="Q40" s="17"/>
      <c r="R40" s="17"/>
      <c r="S40" s="17"/>
      <c r="T40" s="17"/>
      <c r="U40" t="str">
        <f>IF(COUNTA(Table211[[#This Row],[Employee Name]:[13. Skin is intact without open wounds or rashes]])=0,"",COUNTIF(Table211[[#This Row],[1. Checks that sink areas are supplied with soap and paper towels]:[13. Skin is intact without open wounds or rashes]],"NO"))</f>
        <v/>
      </c>
    </row>
    <row r="41" spans="2:21">
      <c r="B41" s="17"/>
      <c r="C41" s="17"/>
      <c r="D41" s="17"/>
      <c r="E41" s="18"/>
      <c r="F41" s="44"/>
      <c r="G41" s="17"/>
      <c r="H41" s="17"/>
      <c r="I41" s="17"/>
      <c r="J41" s="17"/>
      <c r="K41" s="17"/>
      <c r="L41" s="17"/>
      <c r="M41" s="17"/>
      <c r="N41" s="17"/>
      <c r="O41" s="17"/>
      <c r="P41" s="17"/>
      <c r="Q41" s="17"/>
      <c r="R41" s="17"/>
      <c r="S41" s="17"/>
      <c r="T41" s="17"/>
      <c r="U41" t="str">
        <f>IF(COUNTA(Table211[[#This Row],[Employee Name]:[13. Skin is intact without open wounds or rashes]])=0,"",COUNTIF(Table211[[#This Row],[1. Checks that sink areas are supplied with soap and paper towels]:[13. Skin is intact without open wounds or rashes]],"NO"))</f>
        <v/>
      </c>
    </row>
    <row r="42" spans="2:21">
      <c r="B42" s="17"/>
      <c r="C42" s="17"/>
      <c r="D42" s="17"/>
      <c r="E42" s="18"/>
      <c r="F42" s="44"/>
      <c r="G42" s="17"/>
      <c r="H42" s="17"/>
      <c r="I42" s="17"/>
      <c r="J42" s="17"/>
      <c r="K42" s="17"/>
      <c r="L42" s="17"/>
      <c r="M42" s="17"/>
      <c r="N42" s="17"/>
      <c r="O42" s="17"/>
      <c r="P42" s="17"/>
      <c r="Q42" s="17"/>
      <c r="R42" s="17"/>
      <c r="S42" s="17"/>
      <c r="T42" s="17"/>
      <c r="U42" t="str">
        <f>IF(COUNTA(Table211[[#This Row],[Employee Name]:[13. Skin is intact without open wounds or rashes]])=0,"",COUNTIF(Table211[[#This Row],[1. Checks that sink areas are supplied with soap and paper towels]:[13. Skin is intact without open wounds or rashes]],"NO"))</f>
        <v/>
      </c>
    </row>
    <row r="43" spans="2:21">
      <c r="B43" s="17"/>
      <c r="C43" s="17"/>
      <c r="D43" s="17"/>
      <c r="E43" s="18"/>
      <c r="F43" s="44"/>
      <c r="G43" s="17"/>
      <c r="H43" s="17"/>
      <c r="I43" s="17"/>
      <c r="J43" s="17"/>
      <c r="K43" s="17"/>
      <c r="L43" s="17"/>
      <c r="M43" s="17"/>
      <c r="N43" s="17"/>
      <c r="O43" s="17"/>
      <c r="P43" s="17"/>
      <c r="Q43" s="17"/>
      <c r="R43" s="17"/>
      <c r="S43" s="17"/>
      <c r="T43" s="17"/>
      <c r="U43" t="str">
        <f>IF(COUNTA(Table211[[#This Row],[Employee Name]:[13. Skin is intact without open wounds or rashes]])=0,"",COUNTIF(Table211[[#This Row],[1. Checks that sink areas are supplied with soap and paper towels]:[13. Skin is intact without open wounds or rashes]],"NO"))</f>
        <v/>
      </c>
    </row>
    <row r="44" spans="2:21">
      <c r="B44" s="17"/>
      <c r="C44" s="17"/>
      <c r="D44" s="17"/>
      <c r="E44" s="18"/>
      <c r="F44" s="44"/>
      <c r="G44" s="17"/>
      <c r="H44" s="17"/>
      <c r="I44" s="17"/>
      <c r="J44" s="17"/>
      <c r="K44" s="17"/>
      <c r="L44" s="17"/>
      <c r="M44" s="17"/>
      <c r="N44" s="17"/>
      <c r="O44" s="17"/>
      <c r="P44" s="17"/>
      <c r="Q44" s="17"/>
      <c r="R44" s="17"/>
      <c r="S44" s="17"/>
      <c r="T44" s="17"/>
      <c r="U44" t="str">
        <f>IF(COUNTA(Table211[[#This Row],[Employee Name]:[13. Skin is intact without open wounds or rashes]])=0,"",COUNTIF(Table211[[#This Row],[1. Checks that sink areas are supplied with soap and paper towels]:[13. Skin is intact without open wounds or rashes]],"NO"))</f>
        <v/>
      </c>
    </row>
    <row r="45" spans="2:21">
      <c r="B45" s="17"/>
      <c r="C45" s="17"/>
      <c r="D45" s="17"/>
      <c r="E45" s="18"/>
      <c r="F45" s="44"/>
      <c r="G45" s="17"/>
      <c r="H45" s="17"/>
      <c r="I45" s="17"/>
      <c r="J45" s="17"/>
      <c r="K45" s="17"/>
      <c r="L45" s="17"/>
      <c r="M45" s="17"/>
      <c r="N45" s="17"/>
      <c r="O45" s="17"/>
      <c r="P45" s="17"/>
      <c r="Q45" s="17"/>
      <c r="R45" s="17"/>
      <c r="S45" s="17"/>
      <c r="T45" s="17"/>
      <c r="U45" t="str">
        <f>IF(COUNTA(Table211[[#This Row],[Employee Name]:[13. Skin is intact without open wounds or rashes]])=0,"",COUNTIF(Table211[[#This Row],[1. Checks that sink areas are supplied with soap and paper towels]:[13. Skin is intact without open wounds or rashes]],"NO"))</f>
        <v/>
      </c>
    </row>
    <row r="46" spans="2:21">
      <c r="B46" s="17"/>
      <c r="C46" s="17"/>
      <c r="D46" s="17"/>
      <c r="E46" s="18"/>
      <c r="F46" s="44"/>
      <c r="G46" s="17"/>
      <c r="H46" s="17"/>
      <c r="I46" s="17"/>
      <c r="J46" s="17"/>
      <c r="K46" s="17"/>
      <c r="L46" s="17"/>
      <c r="M46" s="17"/>
      <c r="N46" s="17"/>
      <c r="O46" s="17"/>
      <c r="P46" s="17"/>
      <c r="Q46" s="17"/>
      <c r="R46" s="17"/>
      <c r="S46" s="17"/>
      <c r="T46" s="17"/>
      <c r="U46" t="str">
        <f>IF(COUNTA(Table211[[#This Row],[Employee Name]:[13. Skin is intact without open wounds or rashes]])=0,"",COUNTIF(Table211[[#This Row],[1. Checks that sink areas are supplied with soap and paper towels]:[13. Skin is intact without open wounds or rashes]],"NO"))</f>
        <v/>
      </c>
    </row>
    <row r="47" spans="2:21">
      <c r="B47" s="17"/>
      <c r="C47" s="17"/>
      <c r="D47" s="17"/>
      <c r="E47" s="18"/>
      <c r="F47" s="44"/>
      <c r="G47" s="17"/>
      <c r="H47" s="17"/>
      <c r="I47" s="17"/>
      <c r="J47" s="17"/>
      <c r="K47" s="17"/>
      <c r="L47" s="17"/>
      <c r="M47" s="17"/>
      <c r="N47" s="17"/>
      <c r="O47" s="17"/>
      <c r="P47" s="17"/>
      <c r="Q47" s="17"/>
      <c r="R47" s="17"/>
      <c r="S47" s="17"/>
      <c r="T47" s="17"/>
      <c r="U47" t="str">
        <f>IF(COUNTA(Table211[[#This Row],[Employee Name]:[13. Skin is intact without open wounds or rashes]])=0,"",COUNTIF(Table211[[#This Row],[1. Checks that sink areas are supplied with soap and paper towels]:[13. Skin is intact without open wounds or rashes]],"NO"))</f>
        <v/>
      </c>
    </row>
    <row r="48" spans="2:21">
      <c r="B48" s="17"/>
      <c r="C48" s="17"/>
      <c r="D48" s="17"/>
      <c r="E48" s="18"/>
      <c r="F48" s="44"/>
      <c r="G48" s="17"/>
      <c r="H48" s="17"/>
      <c r="I48" s="17"/>
      <c r="J48" s="17"/>
      <c r="K48" s="17"/>
      <c r="L48" s="17"/>
      <c r="M48" s="17"/>
      <c r="N48" s="17"/>
      <c r="O48" s="17"/>
      <c r="P48" s="17"/>
      <c r="Q48" s="17"/>
      <c r="R48" s="17"/>
      <c r="S48" s="17"/>
      <c r="T48" s="17"/>
      <c r="U48" t="str">
        <f>IF(COUNTA(Table211[[#This Row],[Employee Name]:[13. Skin is intact without open wounds or rashes]])=0,"",COUNTIF(Table211[[#This Row],[1. Checks that sink areas are supplied with soap and paper towels]:[13. Skin is intact without open wounds or rashes]],"NO"))</f>
        <v/>
      </c>
    </row>
    <row r="49" spans="2:21">
      <c r="B49" s="17"/>
      <c r="C49" s="17"/>
      <c r="D49" s="17"/>
      <c r="E49" s="18"/>
      <c r="F49" s="44"/>
      <c r="G49" s="17"/>
      <c r="H49" s="17"/>
      <c r="I49" s="17"/>
      <c r="J49" s="17"/>
      <c r="K49" s="17"/>
      <c r="L49" s="17"/>
      <c r="M49" s="17"/>
      <c r="N49" s="17"/>
      <c r="O49" s="17"/>
      <c r="P49" s="17"/>
      <c r="Q49" s="17"/>
      <c r="R49" s="17"/>
      <c r="S49" s="17"/>
      <c r="T49" s="17"/>
      <c r="U49" t="str">
        <f>IF(COUNTA(Table211[[#This Row],[Employee Name]:[13. Skin is intact without open wounds or rashes]])=0,"",COUNTIF(Table211[[#This Row],[1. Checks that sink areas are supplied with soap and paper towels]:[13. Skin is intact without open wounds or rashes]],"NO"))</f>
        <v/>
      </c>
    </row>
    <row r="50" spans="2:21">
      <c r="B50" s="17"/>
      <c r="C50" s="17"/>
      <c r="D50" s="17"/>
      <c r="E50" s="18"/>
      <c r="F50" s="44"/>
      <c r="G50" s="17"/>
      <c r="H50" s="17"/>
      <c r="I50" s="17"/>
      <c r="J50" s="17"/>
      <c r="K50" s="17"/>
      <c r="L50" s="17"/>
      <c r="M50" s="17"/>
      <c r="N50" s="17"/>
      <c r="O50" s="17"/>
      <c r="P50" s="17"/>
      <c r="Q50" s="17"/>
      <c r="R50" s="17"/>
      <c r="S50" s="17"/>
      <c r="T50" s="17"/>
      <c r="U50" t="str">
        <f>IF(COUNTA(Table211[[#This Row],[Employee Name]:[13. Skin is intact without open wounds or rashes]])=0,"",COUNTIF(Table211[[#This Row],[1. Checks that sink areas are supplied with soap and paper towels]:[13. Skin is intact without open wounds or rashes]],"NO"))</f>
        <v/>
      </c>
    </row>
    <row r="51" spans="2:21">
      <c r="B51" s="17"/>
      <c r="C51" s="17"/>
      <c r="D51" s="17"/>
      <c r="E51" s="18"/>
      <c r="F51" s="44"/>
      <c r="G51" s="17"/>
      <c r="H51" s="17"/>
      <c r="I51" s="17"/>
      <c r="J51" s="17"/>
      <c r="K51" s="17"/>
      <c r="L51" s="17"/>
      <c r="M51" s="17"/>
      <c r="N51" s="17"/>
      <c r="O51" s="17"/>
      <c r="P51" s="17"/>
      <c r="Q51" s="17"/>
      <c r="R51" s="17"/>
      <c r="S51" s="17"/>
      <c r="T51" s="17"/>
      <c r="U51" t="str">
        <f>IF(COUNTA(Table211[[#This Row],[Employee Name]:[13. Skin is intact without open wounds or rashes]])=0,"",COUNTIF(Table211[[#This Row],[1. Checks that sink areas are supplied with soap and paper towels]:[13. Skin is intact without open wounds or rashes]],"NO"))</f>
        <v/>
      </c>
    </row>
    <row r="52" spans="2:21">
      <c r="B52" s="17"/>
      <c r="C52" s="17"/>
      <c r="D52" s="17"/>
      <c r="E52" s="18"/>
      <c r="F52" s="44"/>
      <c r="G52" s="17"/>
      <c r="H52" s="17"/>
      <c r="I52" s="17"/>
      <c r="J52" s="17"/>
      <c r="K52" s="17"/>
      <c r="L52" s="17"/>
      <c r="M52" s="17"/>
      <c r="N52" s="17"/>
      <c r="O52" s="17"/>
      <c r="P52" s="17"/>
      <c r="Q52" s="17"/>
      <c r="R52" s="17"/>
      <c r="S52" s="17"/>
      <c r="T52" s="17"/>
      <c r="U52" t="str">
        <f>IF(COUNTA(Table211[[#This Row],[Employee Name]:[13. Skin is intact without open wounds or rashes]])=0,"",COUNTIF(Table211[[#This Row],[1. Checks that sink areas are supplied with soap and paper towels]:[13. Skin is intact without open wounds or rashes]],"NO"))</f>
        <v/>
      </c>
    </row>
    <row r="53" spans="2:21">
      <c r="B53" s="17"/>
      <c r="C53" s="17"/>
      <c r="D53" s="17"/>
      <c r="E53" s="18"/>
      <c r="F53" s="44"/>
      <c r="G53" s="17"/>
      <c r="H53" s="17"/>
      <c r="I53" s="17"/>
      <c r="J53" s="17"/>
      <c r="K53" s="17"/>
      <c r="L53" s="17"/>
      <c r="M53" s="17"/>
      <c r="N53" s="17"/>
      <c r="O53" s="17"/>
      <c r="P53" s="17"/>
      <c r="Q53" s="17"/>
      <c r="R53" s="17"/>
      <c r="S53" s="17"/>
      <c r="T53" s="17"/>
      <c r="U53" t="str">
        <f>IF(COUNTA(Table211[[#This Row],[Employee Name]:[13. Skin is intact without open wounds or rashes]])=0,"",COUNTIF(Table211[[#This Row],[1. Checks that sink areas are supplied with soap and paper towels]:[13. Skin is intact without open wounds or rashes]],"NO"))</f>
        <v/>
      </c>
    </row>
    <row r="54" spans="2:21">
      <c r="B54" s="17"/>
      <c r="C54" s="17"/>
      <c r="D54" s="17"/>
      <c r="E54" s="18"/>
      <c r="F54" s="44"/>
      <c r="G54" s="17"/>
      <c r="H54" s="17"/>
      <c r="I54" s="17"/>
      <c r="J54" s="17"/>
      <c r="K54" s="17"/>
      <c r="L54" s="17"/>
      <c r="M54" s="17"/>
      <c r="N54" s="17"/>
      <c r="O54" s="17"/>
      <c r="P54" s="17"/>
      <c r="Q54" s="17"/>
      <c r="R54" s="17"/>
      <c r="S54" s="17"/>
      <c r="T54" s="17"/>
      <c r="U54" t="str">
        <f>IF(COUNTA(Table211[[#This Row],[Employee Name]:[13. Skin is intact without open wounds or rashes]])=0,"",COUNTIF(Table211[[#This Row],[1. Checks that sink areas are supplied with soap and paper towels]:[13. Skin is intact without open wounds or rashes]],"NO"))</f>
        <v/>
      </c>
    </row>
    <row r="55" spans="2:21">
      <c r="B55" s="17"/>
      <c r="C55" s="17"/>
      <c r="D55" s="17"/>
      <c r="E55" s="18"/>
      <c r="F55" s="44"/>
      <c r="G55" s="17"/>
      <c r="H55" s="17"/>
      <c r="I55" s="17"/>
      <c r="J55" s="17"/>
      <c r="K55" s="17"/>
      <c r="L55" s="17"/>
      <c r="M55" s="17"/>
      <c r="N55" s="17"/>
      <c r="O55" s="17"/>
      <c r="P55" s="17"/>
      <c r="Q55" s="17"/>
      <c r="R55" s="17"/>
      <c r="S55" s="17"/>
      <c r="T55" s="17"/>
      <c r="U55" t="str">
        <f>IF(COUNTA(Table211[[#This Row],[Employee Name]:[13. Skin is intact without open wounds or rashes]])=0,"",COUNTIF(Table211[[#This Row],[1. Checks that sink areas are supplied with soap and paper towels]:[13. Skin is intact without open wounds or rashes]],"NO"))</f>
        <v/>
      </c>
    </row>
    <row r="56" spans="2:21">
      <c r="B56" s="17"/>
      <c r="C56" s="17"/>
      <c r="D56" s="17"/>
      <c r="E56" s="18"/>
      <c r="F56" s="44"/>
      <c r="G56" s="17"/>
      <c r="H56" s="17"/>
      <c r="I56" s="17"/>
      <c r="J56" s="17"/>
      <c r="K56" s="17"/>
      <c r="L56" s="17"/>
      <c r="M56" s="17"/>
      <c r="N56" s="17"/>
      <c r="O56" s="17"/>
      <c r="P56" s="17"/>
      <c r="Q56" s="17"/>
      <c r="R56" s="17"/>
      <c r="S56" s="17"/>
      <c r="T56" s="17"/>
      <c r="U56" t="str">
        <f>IF(COUNTA(Table211[[#This Row],[Employee Name]:[13. Skin is intact without open wounds or rashes]])=0,"",COUNTIF(Table211[[#This Row],[1. Checks that sink areas are supplied with soap and paper towels]:[13. Skin is intact without open wounds or rashes]],"NO"))</f>
        <v/>
      </c>
    </row>
    <row r="57" spans="2:21">
      <c r="B57" s="17"/>
      <c r="C57" s="17"/>
      <c r="D57" s="17"/>
      <c r="E57" s="18"/>
      <c r="F57" s="44"/>
      <c r="G57" s="17"/>
      <c r="H57" s="17"/>
      <c r="I57" s="17"/>
      <c r="J57" s="17"/>
      <c r="K57" s="17"/>
      <c r="L57" s="17"/>
      <c r="M57" s="17"/>
      <c r="N57" s="17"/>
      <c r="O57" s="17"/>
      <c r="P57" s="17"/>
      <c r="Q57" s="17"/>
      <c r="R57" s="17"/>
      <c r="S57" s="17"/>
      <c r="T57" s="17"/>
      <c r="U57" t="str">
        <f>IF(COUNTA(Table211[[#This Row],[Employee Name]:[13. Skin is intact without open wounds or rashes]])=0,"",COUNTIF(Table211[[#This Row],[1. Checks that sink areas are supplied with soap and paper towels]:[13. Skin is intact without open wounds or rashes]],"NO"))</f>
        <v/>
      </c>
    </row>
    <row r="58" spans="2:21">
      <c r="B58" s="17"/>
      <c r="C58" s="17"/>
      <c r="D58" s="17"/>
      <c r="E58" s="18"/>
      <c r="F58" s="44"/>
      <c r="G58" s="17"/>
      <c r="H58" s="17"/>
      <c r="I58" s="17"/>
      <c r="J58" s="17"/>
      <c r="K58" s="17"/>
      <c r="L58" s="17"/>
      <c r="M58" s="17"/>
      <c r="N58" s="17"/>
      <c r="O58" s="17"/>
      <c r="P58" s="17"/>
      <c r="Q58" s="17"/>
      <c r="R58" s="17"/>
      <c r="S58" s="17"/>
      <c r="T58" s="17"/>
      <c r="U58" t="str">
        <f>IF(COUNTA(Table211[[#This Row],[Employee Name]:[13. Skin is intact without open wounds or rashes]])=0,"",COUNTIF(Table211[[#This Row],[1. Checks that sink areas are supplied with soap and paper towels]:[13. Skin is intact without open wounds or rashes]],"NO"))</f>
        <v/>
      </c>
    </row>
    <row r="59" spans="2:21">
      <c r="B59" s="17"/>
      <c r="C59" s="17"/>
      <c r="D59" s="17"/>
      <c r="E59" s="18"/>
      <c r="F59" s="44"/>
      <c r="G59" s="17"/>
      <c r="H59" s="17"/>
      <c r="I59" s="17"/>
      <c r="J59" s="17"/>
      <c r="K59" s="17"/>
      <c r="L59" s="17"/>
      <c r="M59" s="17"/>
      <c r="N59" s="17"/>
      <c r="O59" s="17"/>
      <c r="P59" s="17"/>
      <c r="Q59" s="17"/>
      <c r="R59" s="17"/>
      <c r="S59" s="17"/>
      <c r="T59" s="17"/>
      <c r="U59" t="str">
        <f>IF(COUNTA(Table211[[#This Row],[Employee Name]:[13. Skin is intact without open wounds or rashes]])=0,"",COUNTIF(Table211[[#This Row],[1. Checks that sink areas are supplied with soap and paper towels]:[13. Skin is intact without open wounds or rashes]],"NO"))</f>
        <v/>
      </c>
    </row>
    <row r="60" spans="2:21">
      <c r="B60" s="17"/>
      <c r="C60" s="17"/>
      <c r="D60" s="17"/>
      <c r="E60" s="18"/>
      <c r="F60" s="44"/>
      <c r="G60" s="17"/>
      <c r="H60" s="17"/>
      <c r="I60" s="17"/>
      <c r="J60" s="17"/>
      <c r="K60" s="17"/>
      <c r="L60" s="17"/>
      <c r="M60" s="17"/>
      <c r="N60" s="17"/>
      <c r="O60" s="17"/>
      <c r="P60" s="17"/>
      <c r="Q60" s="17"/>
      <c r="R60" s="17"/>
      <c r="S60" s="17"/>
      <c r="T60" s="17"/>
      <c r="U60" t="str">
        <f>IF(COUNTA(Table211[[#This Row],[Employee Name]:[13. Skin is intact without open wounds or rashes]])=0,"",COUNTIF(Table211[[#This Row],[1. Checks that sink areas are supplied with soap and paper towels]:[13. Skin is intact without open wounds or rashes]],"NO"))</f>
        <v/>
      </c>
    </row>
    <row r="61" spans="2:21">
      <c r="B61" s="17"/>
      <c r="C61" s="17"/>
      <c r="D61" s="17"/>
      <c r="E61" s="18"/>
      <c r="F61" s="44"/>
      <c r="G61" s="17"/>
      <c r="H61" s="17"/>
      <c r="I61" s="17"/>
      <c r="J61" s="17"/>
      <c r="K61" s="17"/>
      <c r="L61" s="17"/>
      <c r="M61" s="17"/>
      <c r="N61" s="17"/>
      <c r="O61" s="17"/>
      <c r="P61" s="17"/>
      <c r="Q61" s="17"/>
      <c r="R61" s="17"/>
      <c r="S61" s="17"/>
      <c r="T61" s="17"/>
      <c r="U61" t="str">
        <f>IF(COUNTA(Table211[[#This Row],[Employee Name]:[13. Skin is intact without open wounds or rashes]])=0,"",COUNTIF(Table211[[#This Row],[1. Checks that sink areas are supplied with soap and paper towels]:[13. Skin is intact without open wounds or rashes]],"NO"))</f>
        <v/>
      </c>
    </row>
    <row r="62" spans="2:21">
      <c r="B62" s="17"/>
      <c r="C62" s="17"/>
      <c r="D62" s="17"/>
      <c r="E62" s="18"/>
      <c r="F62" s="44"/>
      <c r="G62" s="17"/>
      <c r="H62" s="17"/>
      <c r="I62" s="17"/>
      <c r="J62" s="17"/>
      <c r="K62" s="17"/>
      <c r="L62" s="17"/>
      <c r="M62" s="17"/>
      <c r="N62" s="17"/>
      <c r="O62" s="17"/>
      <c r="P62" s="17"/>
      <c r="Q62" s="17"/>
      <c r="R62" s="17"/>
      <c r="S62" s="17"/>
      <c r="T62" s="17"/>
      <c r="U62" t="str">
        <f>IF(COUNTA(Table211[[#This Row],[Employee Name]:[13. Skin is intact without open wounds or rashes]])=0,"",COUNTIF(Table211[[#This Row],[1. Checks that sink areas are supplied with soap and paper towels]:[13. Skin is intact without open wounds or rashes]],"NO"))</f>
        <v/>
      </c>
    </row>
    <row r="63" spans="2:21">
      <c r="B63" s="17"/>
      <c r="C63" s="17"/>
      <c r="D63" s="17"/>
      <c r="E63" s="18"/>
      <c r="F63" s="44"/>
      <c r="G63" s="17"/>
      <c r="H63" s="17"/>
      <c r="I63" s="17"/>
      <c r="J63" s="17"/>
      <c r="K63" s="17"/>
      <c r="L63" s="17"/>
      <c r="M63" s="17"/>
      <c r="N63" s="17"/>
      <c r="O63" s="17"/>
      <c r="P63" s="17"/>
      <c r="Q63" s="17"/>
      <c r="R63" s="17"/>
      <c r="S63" s="17"/>
      <c r="T63" s="17"/>
      <c r="U63" t="str">
        <f>IF(COUNTA(Table211[[#This Row],[Employee Name]:[13. Skin is intact without open wounds or rashes]])=0,"",COUNTIF(Table211[[#This Row],[1. Checks that sink areas are supplied with soap and paper towels]:[13. Skin is intact without open wounds or rashes]],"NO"))</f>
        <v/>
      </c>
    </row>
    <row r="64" spans="2:21">
      <c r="B64" s="17"/>
      <c r="C64" s="17"/>
      <c r="D64" s="17"/>
      <c r="E64" s="18"/>
      <c r="F64" s="44"/>
      <c r="G64" s="17"/>
      <c r="H64" s="17"/>
      <c r="I64" s="17"/>
      <c r="J64" s="17"/>
      <c r="K64" s="17"/>
      <c r="L64" s="17"/>
      <c r="M64" s="17"/>
      <c r="N64" s="17"/>
      <c r="O64" s="17"/>
      <c r="P64" s="17"/>
      <c r="Q64" s="17"/>
      <c r="R64" s="17"/>
      <c r="S64" s="17"/>
      <c r="T64" s="17"/>
      <c r="U64" t="str">
        <f>IF(COUNTA(Table211[[#This Row],[Employee Name]:[13. Skin is intact without open wounds or rashes]])=0,"",COUNTIF(Table211[[#This Row],[1. Checks that sink areas are supplied with soap and paper towels]:[13. Skin is intact without open wounds or rashes]],"NO"))</f>
        <v/>
      </c>
    </row>
    <row r="65" spans="2:21">
      <c r="B65" s="17"/>
      <c r="C65" s="17"/>
      <c r="D65" s="17"/>
      <c r="E65" s="18"/>
      <c r="F65" s="44"/>
      <c r="G65" s="17"/>
      <c r="H65" s="17"/>
      <c r="I65" s="17"/>
      <c r="J65" s="17"/>
      <c r="K65" s="17"/>
      <c r="L65" s="17"/>
      <c r="M65" s="17"/>
      <c r="N65" s="17"/>
      <c r="O65" s="17"/>
      <c r="P65" s="17"/>
      <c r="Q65" s="17"/>
      <c r="R65" s="17"/>
      <c r="S65" s="17"/>
      <c r="T65" s="17"/>
      <c r="U65" t="str">
        <f>IF(COUNTA(Table211[[#This Row],[Employee Name]:[13. Skin is intact without open wounds or rashes]])=0,"",COUNTIF(Table211[[#This Row],[1. Checks that sink areas are supplied with soap and paper towels]:[13. Skin is intact without open wounds or rashes]],"NO"))</f>
        <v/>
      </c>
    </row>
    <row r="66" spans="2:21">
      <c r="B66" s="17"/>
      <c r="C66" s="17"/>
      <c r="D66" s="17"/>
      <c r="E66" s="18"/>
      <c r="F66" s="44"/>
      <c r="G66" s="17"/>
      <c r="H66" s="17"/>
      <c r="I66" s="17"/>
      <c r="J66" s="17"/>
      <c r="K66" s="17"/>
      <c r="L66" s="17"/>
      <c r="M66" s="17"/>
      <c r="N66" s="17"/>
      <c r="O66" s="17"/>
      <c r="P66" s="17"/>
      <c r="Q66" s="17"/>
      <c r="R66" s="17"/>
      <c r="S66" s="17"/>
      <c r="T66" s="17"/>
      <c r="U66" t="str">
        <f>IF(COUNTA(Table211[[#This Row],[Employee Name]:[13. Skin is intact without open wounds or rashes]])=0,"",COUNTIF(Table211[[#This Row],[1. Checks that sink areas are supplied with soap and paper towels]:[13. Skin is intact without open wounds or rashes]],"NO"))</f>
        <v/>
      </c>
    </row>
    <row r="67" spans="2:21">
      <c r="B67" s="17"/>
      <c r="C67" s="17"/>
      <c r="D67" s="17"/>
      <c r="E67" s="18"/>
      <c r="F67" s="44"/>
      <c r="G67" s="17"/>
      <c r="H67" s="17"/>
      <c r="I67" s="17"/>
      <c r="J67" s="17"/>
      <c r="K67" s="17"/>
      <c r="L67" s="17"/>
      <c r="M67" s="17"/>
      <c r="N67" s="17"/>
      <c r="O67" s="17"/>
      <c r="P67" s="17"/>
      <c r="Q67" s="17"/>
      <c r="R67" s="17"/>
      <c r="S67" s="17"/>
      <c r="T67" s="17"/>
      <c r="U67" t="str">
        <f>IF(COUNTA(Table211[[#This Row],[Employee Name]:[13. Skin is intact without open wounds or rashes]])=0,"",COUNTIF(Table211[[#This Row],[1. Checks that sink areas are supplied with soap and paper towels]:[13. Skin is intact without open wounds or rashes]],"NO"))</f>
        <v/>
      </c>
    </row>
    <row r="68" spans="2:21">
      <c r="B68" s="17"/>
      <c r="C68" s="17"/>
      <c r="D68" s="17"/>
      <c r="E68" s="18"/>
      <c r="F68" s="44"/>
      <c r="G68" s="17"/>
      <c r="H68" s="17"/>
      <c r="I68" s="17"/>
      <c r="J68" s="17"/>
      <c r="K68" s="17"/>
      <c r="L68" s="17"/>
      <c r="M68" s="17"/>
      <c r="N68" s="17"/>
      <c r="O68" s="17"/>
      <c r="P68" s="17"/>
      <c r="Q68" s="17"/>
      <c r="R68" s="17"/>
      <c r="S68" s="17"/>
      <c r="T68" s="17"/>
      <c r="U68" t="str">
        <f>IF(COUNTA(Table211[[#This Row],[Employee Name]:[13. Skin is intact without open wounds or rashes]])=0,"",COUNTIF(Table211[[#This Row],[1. Checks that sink areas are supplied with soap and paper towels]:[13. Skin is intact without open wounds or rashes]],"NO"))</f>
        <v/>
      </c>
    </row>
    <row r="69" spans="2:21">
      <c r="B69" s="17"/>
      <c r="C69" s="17"/>
      <c r="D69" s="17"/>
      <c r="E69" s="18"/>
      <c r="F69" s="44"/>
      <c r="G69" s="17"/>
      <c r="H69" s="17"/>
      <c r="I69" s="17"/>
      <c r="J69" s="17"/>
      <c r="K69" s="17"/>
      <c r="L69" s="17"/>
      <c r="M69" s="17"/>
      <c r="N69" s="17"/>
      <c r="O69" s="17"/>
      <c r="P69" s="17"/>
      <c r="Q69" s="17"/>
      <c r="R69" s="17"/>
      <c r="S69" s="17"/>
      <c r="T69" s="17"/>
      <c r="U69" t="str">
        <f>IF(COUNTA(Table211[[#This Row],[Employee Name]:[13. Skin is intact without open wounds or rashes]])=0,"",COUNTIF(Table211[[#This Row],[1. Checks that sink areas are supplied with soap and paper towels]:[13. Skin is intact without open wounds or rashes]],"NO"))</f>
        <v/>
      </c>
    </row>
    <row r="70" spans="2:21">
      <c r="B70" s="17"/>
      <c r="C70" s="17"/>
      <c r="D70" s="17"/>
      <c r="E70" s="18"/>
      <c r="F70" s="44"/>
      <c r="G70" s="17"/>
      <c r="H70" s="17"/>
      <c r="I70" s="17"/>
      <c r="J70" s="17"/>
      <c r="K70" s="17"/>
      <c r="L70" s="17"/>
      <c r="M70" s="17"/>
      <c r="N70" s="17"/>
      <c r="O70" s="17"/>
      <c r="P70" s="17"/>
      <c r="Q70" s="17"/>
      <c r="R70" s="17"/>
      <c r="S70" s="17"/>
      <c r="T70" s="17"/>
      <c r="U70" t="str">
        <f>IF(COUNTA(Table211[[#This Row],[Employee Name]:[13. Skin is intact without open wounds or rashes]])=0,"",COUNTIF(Table211[[#This Row],[1. Checks that sink areas are supplied with soap and paper towels]:[13. Skin is intact without open wounds or rashes]],"NO"))</f>
        <v/>
      </c>
    </row>
    <row r="71" spans="2:21">
      <c r="B71" s="17"/>
      <c r="C71" s="17"/>
      <c r="D71" s="17"/>
      <c r="E71" s="18"/>
      <c r="F71" s="44"/>
      <c r="G71" s="17"/>
      <c r="H71" s="17"/>
      <c r="I71" s="17"/>
      <c r="J71" s="17"/>
      <c r="K71" s="17"/>
      <c r="L71" s="17"/>
      <c r="M71" s="17"/>
      <c r="N71" s="17"/>
      <c r="O71" s="17"/>
      <c r="P71" s="17"/>
      <c r="Q71" s="17"/>
      <c r="R71" s="17"/>
      <c r="S71" s="17"/>
      <c r="T71" s="17"/>
      <c r="U71" t="str">
        <f>IF(COUNTA(Table211[[#This Row],[Employee Name]:[13. Skin is intact without open wounds or rashes]])=0,"",COUNTIF(Table211[[#This Row],[1. Checks that sink areas are supplied with soap and paper towels]:[13. Skin is intact without open wounds or rashes]],"NO"))</f>
        <v/>
      </c>
    </row>
    <row r="72" spans="2:21">
      <c r="B72" s="17"/>
      <c r="C72" s="17"/>
      <c r="D72" s="17"/>
      <c r="E72" s="18"/>
      <c r="F72" s="44"/>
      <c r="G72" s="17"/>
      <c r="H72" s="17"/>
      <c r="I72" s="17"/>
      <c r="J72" s="17"/>
      <c r="K72" s="17"/>
      <c r="L72" s="17"/>
      <c r="M72" s="17"/>
      <c r="N72" s="17"/>
      <c r="O72" s="17"/>
      <c r="P72" s="17"/>
      <c r="Q72" s="17"/>
      <c r="R72" s="17"/>
      <c r="S72" s="17"/>
      <c r="T72" s="17"/>
      <c r="U72" t="str">
        <f>IF(COUNTA(Table211[[#This Row],[Employee Name]:[13. Skin is intact without open wounds or rashes]])=0,"",COUNTIF(Table211[[#This Row],[1. Checks that sink areas are supplied with soap and paper towels]:[13. Skin is intact without open wounds or rashes]],"NO"))</f>
        <v/>
      </c>
    </row>
    <row r="73" spans="2:21">
      <c r="B73" s="17"/>
      <c r="C73" s="17"/>
      <c r="D73" s="17"/>
      <c r="E73" s="18"/>
      <c r="F73" s="44"/>
      <c r="G73" s="17"/>
      <c r="H73" s="17"/>
      <c r="I73" s="17"/>
      <c r="J73" s="17"/>
      <c r="K73" s="17"/>
      <c r="L73" s="17"/>
      <c r="M73" s="17"/>
      <c r="N73" s="17"/>
      <c r="O73" s="17"/>
      <c r="P73" s="17"/>
      <c r="Q73" s="17"/>
      <c r="R73" s="17"/>
      <c r="S73" s="17"/>
      <c r="T73" s="17"/>
      <c r="U73" t="str">
        <f>IF(COUNTA(Table211[[#This Row],[Employee Name]:[13. Skin is intact without open wounds or rashes]])=0,"",COUNTIF(Table211[[#This Row],[1. Checks that sink areas are supplied with soap and paper towels]:[13. Skin is intact without open wounds or rashes]],"NO"))</f>
        <v/>
      </c>
    </row>
    <row r="74" spans="2:21">
      <c r="B74" s="17"/>
      <c r="C74" s="17"/>
      <c r="D74" s="17"/>
      <c r="E74" s="18"/>
      <c r="F74" s="44"/>
      <c r="G74" s="17"/>
      <c r="H74" s="17"/>
      <c r="I74" s="17"/>
      <c r="J74" s="17"/>
      <c r="K74" s="17"/>
      <c r="L74" s="17"/>
      <c r="M74" s="17"/>
      <c r="N74" s="17"/>
      <c r="O74" s="17"/>
      <c r="P74" s="17"/>
      <c r="Q74" s="17"/>
      <c r="R74" s="17"/>
      <c r="S74" s="17"/>
      <c r="T74" s="17"/>
      <c r="U74" t="str">
        <f>IF(COUNTA(Table211[[#This Row],[Employee Name]:[13. Skin is intact without open wounds or rashes]])=0,"",COUNTIF(Table211[[#This Row],[1. Checks that sink areas are supplied with soap and paper towels]:[13. Skin is intact without open wounds or rashes]],"NO"))</f>
        <v/>
      </c>
    </row>
    <row r="75" spans="2:21">
      <c r="B75" s="17"/>
      <c r="C75" s="17"/>
      <c r="D75" s="17"/>
      <c r="E75" s="18"/>
      <c r="F75" s="44"/>
      <c r="G75" s="17"/>
      <c r="H75" s="17"/>
      <c r="I75" s="17"/>
      <c r="J75" s="17"/>
      <c r="K75" s="17"/>
      <c r="L75" s="17"/>
      <c r="M75" s="17"/>
      <c r="N75" s="17"/>
      <c r="O75" s="17"/>
      <c r="P75" s="17"/>
      <c r="Q75" s="17"/>
      <c r="R75" s="17"/>
      <c r="S75" s="17"/>
      <c r="T75" s="17"/>
      <c r="U75" t="str">
        <f>IF(COUNTA(Table211[[#This Row],[Employee Name]:[13. Skin is intact without open wounds or rashes]])=0,"",COUNTIF(Table211[[#This Row],[1. Checks that sink areas are supplied with soap and paper towels]:[13. Skin is intact without open wounds or rashes]],"NO"))</f>
        <v/>
      </c>
    </row>
    <row r="76" spans="2:21">
      <c r="B76" s="17"/>
      <c r="C76" s="17"/>
      <c r="D76" s="17"/>
      <c r="E76" s="18"/>
      <c r="F76" s="44"/>
      <c r="G76" s="17"/>
      <c r="H76" s="17"/>
      <c r="I76" s="17"/>
      <c r="J76" s="17"/>
      <c r="K76" s="17"/>
      <c r="L76" s="17"/>
      <c r="M76" s="17"/>
      <c r="N76" s="17"/>
      <c r="O76" s="17"/>
      <c r="P76" s="17"/>
      <c r="Q76" s="17"/>
      <c r="R76" s="17"/>
      <c r="S76" s="17"/>
      <c r="T76" s="17"/>
      <c r="U76" t="str">
        <f>IF(COUNTA(Table211[[#This Row],[Employee Name]:[13. Skin is intact without open wounds or rashes]])=0,"",COUNTIF(Table211[[#This Row],[1. Checks that sink areas are supplied with soap and paper towels]:[13. Skin is intact without open wounds or rashes]],"NO"))</f>
        <v/>
      </c>
    </row>
    <row r="77" spans="2:21">
      <c r="B77" s="17"/>
      <c r="C77" s="17"/>
      <c r="D77" s="17"/>
      <c r="E77" s="18"/>
      <c r="F77" s="44"/>
      <c r="G77" s="17"/>
      <c r="H77" s="17"/>
      <c r="I77" s="17"/>
      <c r="J77" s="17"/>
      <c r="K77" s="17"/>
      <c r="L77" s="17"/>
      <c r="M77" s="17"/>
      <c r="N77" s="17"/>
      <c r="O77" s="17"/>
      <c r="P77" s="17"/>
      <c r="Q77" s="17"/>
      <c r="R77" s="17"/>
      <c r="S77" s="17"/>
      <c r="T77" s="17"/>
      <c r="U77" t="str">
        <f>IF(COUNTA(Table211[[#This Row],[Employee Name]:[13. Skin is intact without open wounds or rashes]])=0,"",COUNTIF(Table211[[#This Row],[1. Checks that sink areas are supplied with soap and paper towels]:[13. Skin is intact without open wounds or rashes]],"NO"))</f>
        <v/>
      </c>
    </row>
    <row r="78" spans="2:21">
      <c r="B78" s="17"/>
      <c r="C78" s="17"/>
      <c r="D78" s="17"/>
      <c r="E78" s="18"/>
      <c r="F78" s="44"/>
      <c r="G78" s="17"/>
      <c r="H78" s="17"/>
      <c r="I78" s="17"/>
      <c r="J78" s="17"/>
      <c r="K78" s="17"/>
      <c r="L78" s="17"/>
      <c r="M78" s="17"/>
      <c r="N78" s="17"/>
      <c r="O78" s="17"/>
      <c r="P78" s="17"/>
      <c r="Q78" s="17"/>
      <c r="R78" s="17"/>
      <c r="S78" s="17"/>
      <c r="T78" s="17"/>
      <c r="U78" t="str">
        <f>IF(COUNTA(Table211[[#This Row],[Employee Name]:[13. Skin is intact without open wounds or rashes]])=0,"",COUNTIF(Table211[[#This Row],[1. Checks that sink areas are supplied with soap and paper towels]:[13. Skin is intact without open wounds or rashes]],"NO"))</f>
        <v/>
      </c>
    </row>
    <row r="79" spans="2:21">
      <c r="B79" s="17"/>
      <c r="C79" s="17"/>
      <c r="D79" s="17"/>
      <c r="E79" s="18"/>
      <c r="F79" s="44"/>
      <c r="G79" s="17"/>
      <c r="H79" s="17"/>
      <c r="I79" s="17"/>
      <c r="J79" s="17"/>
      <c r="K79" s="17"/>
      <c r="L79" s="17"/>
      <c r="M79" s="17"/>
      <c r="N79" s="17"/>
      <c r="O79" s="17"/>
      <c r="P79" s="17"/>
      <c r="Q79" s="17"/>
      <c r="R79" s="17"/>
      <c r="S79" s="17"/>
      <c r="T79" s="17"/>
      <c r="U79" t="str">
        <f>IF(COUNTA(Table211[[#This Row],[Employee Name]:[13. Skin is intact without open wounds or rashes]])=0,"",COUNTIF(Table211[[#This Row],[1. Checks that sink areas are supplied with soap and paper towels]:[13. Skin is intact without open wounds or rashes]],"NO"))</f>
        <v/>
      </c>
    </row>
    <row r="80" spans="2:21">
      <c r="B80" s="17"/>
      <c r="C80" s="17"/>
      <c r="D80" s="17"/>
      <c r="E80" s="18"/>
      <c r="F80" s="44"/>
      <c r="G80" s="17"/>
      <c r="H80" s="17"/>
      <c r="I80" s="17"/>
      <c r="J80" s="17"/>
      <c r="K80" s="17"/>
      <c r="L80" s="17"/>
      <c r="M80" s="17"/>
      <c r="N80" s="17"/>
      <c r="O80" s="17"/>
      <c r="P80" s="17"/>
      <c r="Q80" s="17"/>
      <c r="R80" s="17"/>
      <c r="S80" s="17"/>
      <c r="T80" s="17"/>
      <c r="U80" t="str">
        <f>IF(COUNTA(Table211[[#This Row],[Employee Name]:[13. Skin is intact without open wounds or rashes]])=0,"",COUNTIF(Table211[[#This Row],[1. Checks that sink areas are supplied with soap and paper towels]:[13. Skin is intact without open wounds or rashes]],"NO"))</f>
        <v/>
      </c>
    </row>
    <row r="81" spans="2:21">
      <c r="B81" s="17"/>
      <c r="C81" s="17"/>
      <c r="D81" s="17"/>
      <c r="E81" s="18"/>
      <c r="F81" s="44"/>
      <c r="G81" s="17"/>
      <c r="H81" s="17"/>
      <c r="I81" s="17"/>
      <c r="J81" s="17"/>
      <c r="K81" s="17"/>
      <c r="L81" s="17"/>
      <c r="M81" s="17"/>
      <c r="N81" s="17"/>
      <c r="O81" s="17"/>
      <c r="P81" s="17"/>
      <c r="Q81" s="17"/>
      <c r="R81" s="17"/>
      <c r="S81" s="17"/>
      <c r="T81" s="17"/>
      <c r="U81" t="str">
        <f>IF(COUNTA(Table211[[#This Row],[Employee Name]:[13. Skin is intact without open wounds or rashes]])=0,"",COUNTIF(Table211[[#This Row],[1. Checks that sink areas are supplied with soap and paper towels]:[13. Skin is intact without open wounds or rashes]],"NO"))</f>
        <v/>
      </c>
    </row>
    <row r="82" spans="2:21">
      <c r="B82" s="17"/>
      <c r="C82" s="17"/>
      <c r="D82" s="17"/>
      <c r="E82" s="18"/>
      <c r="F82" s="44"/>
      <c r="G82" s="17"/>
      <c r="H82" s="17"/>
      <c r="I82" s="17"/>
      <c r="J82" s="17"/>
      <c r="K82" s="17"/>
      <c r="L82" s="17"/>
      <c r="M82" s="17"/>
      <c r="N82" s="17"/>
      <c r="O82" s="17"/>
      <c r="P82" s="17"/>
      <c r="Q82" s="17"/>
      <c r="R82" s="17"/>
      <c r="S82" s="17"/>
      <c r="T82" s="17"/>
      <c r="U82" t="str">
        <f>IF(COUNTA(Table211[[#This Row],[Employee Name]:[13. Skin is intact without open wounds or rashes]])=0,"",COUNTIF(Table211[[#This Row],[1. Checks that sink areas are supplied with soap and paper towels]:[13. Skin is intact without open wounds or rashes]],"NO"))</f>
        <v/>
      </c>
    </row>
    <row r="83" spans="2:21">
      <c r="B83" s="17"/>
      <c r="C83" s="17"/>
      <c r="D83" s="17"/>
      <c r="E83" s="18"/>
      <c r="F83" s="44"/>
      <c r="G83" s="17"/>
      <c r="H83" s="17"/>
      <c r="I83" s="17"/>
      <c r="J83" s="17"/>
      <c r="K83" s="17"/>
      <c r="L83" s="17"/>
      <c r="M83" s="17"/>
      <c r="N83" s="17"/>
      <c r="O83" s="17"/>
      <c r="P83" s="17"/>
      <c r="Q83" s="17"/>
      <c r="R83" s="17"/>
      <c r="S83" s="17"/>
      <c r="T83" s="17"/>
      <c r="U83" t="str">
        <f>IF(COUNTA(Table211[[#This Row],[Employee Name]:[13. Skin is intact without open wounds or rashes]])=0,"",COUNTIF(Table211[[#This Row],[1. Checks that sink areas are supplied with soap and paper towels]:[13. Skin is intact without open wounds or rashes]],"NO"))</f>
        <v/>
      </c>
    </row>
    <row r="84" spans="2:21">
      <c r="B84" s="17"/>
      <c r="C84" s="17"/>
      <c r="D84" s="17"/>
      <c r="E84" s="18"/>
      <c r="F84" s="44"/>
      <c r="G84" s="17"/>
      <c r="H84" s="17"/>
      <c r="I84" s="17"/>
      <c r="J84" s="17"/>
      <c r="K84" s="17"/>
      <c r="L84" s="17"/>
      <c r="M84" s="17"/>
      <c r="N84" s="17"/>
      <c r="O84" s="17"/>
      <c r="P84" s="17"/>
      <c r="Q84" s="17"/>
      <c r="R84" s="17"/>
      <c r="S84" s="17"/>
      <c r="T84" s="17"/>
      <c r="U84" t="str">
        <f>IF(COUNTA(Table211[[#This Row],[Employee Name]:[13. Skin is intact without open wounds or rashes]])=0,"",COUNTIF(Table211[[#This Row],[1. Checks that sink areas are supplied with soap and paper towels]:[13. Skin is intact without open wounds or rashes]],"NO"))</f>
        <v/>
      </c>
    </row>
    <row r="85" spans="2:21">
      <c r="B85" s="17"/>
      <c r="C85" s="17"/>
      <c r="D85" s="17"/>
      <c r="E85" s="18"/>
      <c r="F85" s="44"/>
      <c r="G85" s="17"/>
      <c r="H85" s="17"/>
      <c r="I85" s="17"/>
      <c r="J85" s="17"/>
      <c r="K85" s="17"/>
      <c r="L85" s="17"/>
      <c r="M85" s="17"/>
      <c r="N85" s="17"/>
      <c r="O85" s="17"/>
      <c r="P85" s="17"/>
      <c r="Q85" s="17"/>
      <c r="R85" s="17"/>
      <c r="S85" s="17"/>
      <c r="T85" s="17"/>
      <c r="U85" t="str">
        <f>IF(COUNTA(Table211[[#This Row],[Employee Name]:[13. Skin is intact without open wounds or rashes]])=0,"",COUNTIF(Table211[[#This Row],[1. Checks that sink areas are supplied with soap and paper towels]:[13. Skin is intact without open wounds or rashes]],"NO"))</f>
        <v/>
      </c>
    </row>
    <row r="86" spans="2:21">
      <c r="B86" s="17"/>
      <c r="C86" s="17"/>
      <c r="D86" s="17"/>
      <c r="E86" s="18"/>
      <c r="F86" s="44"/>
      <c r="G86" s="17"/>
      <c r="H86" s="17"/>
      <c r="I86" s="17"/>
      <c r="J86" s="17"/>
      <c r="K86" s="17"/>
      <c r="L86" s="17"/>
      <c r="M86" s="17"/>
      <c r="N86" s="17"/>
      <c r="O86" s="17"/>
      <c r="P86" s="17"/>
      <c r="Q86" s="17"/>
      <c r="R86" s="17"/>
      <c r="S86" s="17"/>
      <c r="T86" s="17"/>
      <c r="U86" t="str">
        <f>IF(COUNTA(Table211[[#This Row],[Employee Name]:[13. Skin is intact without open wounds or rashes]])=0,"",COUNTIF(Table211[[#This Row],[1. Checks that sink areas are supplied with soap and paper towels]:[13. Skin is intact without open wounds or rashes]],"NO"))</f>
        <v/>
      </c>
    </row>
    <row r="87" spans="2:21">
      <c r="B87" s="17"/>
      <c r="C87" s="17"/>
      <c r="D87" s="17"/>
      <c r="E87" s="18"/>
      <c r="F87" s="44"/>
      <c r="G87" s="17"/>
      <c r="H87" s="17"/>
      <c r="I87" s="17"/>
      <c r="J87" s="17"/>
      <c r="K87" s="17"/>
      <c r="L87" s="17"/>
      <c r="M87" s="17"/>
      <c r="N87" s="17"/>
      <c r="O87" s="17"/>
      <c r="P87" s="17"/>
      <c r="Q87" s="17"/>
      <c r="R87" s="17"/>
      <c r="S87" s="17"/>
      <c r="T87" s="17"/>
      <c r="U87" t="str">
        <f>IF(COUNTA(Table211[[#This Row],[Employee Name]:[13. Skin is intact without open wounds or rashes]])=0,"",COUNTIF(Table211[[#This Row],[1. Checks that sink areas are supplied with soap and paper towels]:[13. Skin is intact without open wounds or rashes]],"NO"))</f>
        <v/>
      </c>
    </row>
    <row r="88" spans="2:21">
      <c r="B88" s="17"/>
      <c r="C88" s="17"/>
      <c r="D88" s="17"/>
      <c r="E88" s="18"/>
      <c r="F88" s="44"/>
      <c r="G88" s="17"/>
      <c r="H88" s="17"/>
      <c r="I88" s="17"/>
      <c r="J88" s="17"/>
      <c r="K88" s="17"/>
      <c r="L88" s="17"/>
      <c r="M88" s="17"/>
      <c r="N88" s="17"/>
      <c r="O88" s="17"/>
      <c r="P88" s="17"/>
      <c r="Q88" s="17"/>
      <c r="R88" s="17"/>
      <c r="S88" s="17"/>
      <c r="T88" s="17"/>
      <c r="U88" t="str">
        <f>IF(COUNTA(Table211[[#This Row],[Employee Name]:[13. Skin is intact without open wounds or rashes]])=0,"",COUNTIF(Table211[[#This Row],[1. Checks that sink areas are supplied with soap and paper towels]:[13. Skin is intact without open wounds or rashes]],"NO"))</f>
        <v/>
      </c>
    </row>
    <row r="89" spans="2:21">
      <c r="B89" s="17"/>
      <c r="C89" s="17"/>
      <c r="D89" s="17"/>
      <c r="E89" s="18"/>
      <c r="F89" s="44"/>
      <c r="G89" s="17"/>
      <c r="H89" s="17"/>
      <c r="I89" s="17"/>
      <c r="J89" s="17"/>
      <c r="K89" s="17"/>
      <c r="L89" s="17"/>
      <c r="M89" s="17"/>
      <c r="N89" s="17"/>
      <c r="O89" s="17"/>
      <c r="P89" s="17"/>
      <c r="Q89" s="17"/>
      <c r="R89" s="17"/>
      <c r="S89" s="17"/>
      <c r="T89" s="17"/>
      <c r="U89" t="str">
        <f>IF(COUNTA(Table211[[#This Row],[Employee Name]:[13. Skin is intact without open wounds or rashes]])=0,"",COUNTIF(Table211[[#This Row],[1. Checks that sink areas are supplied with soap and paper towels]:[13. Skin is intact without open wounds or rashes]],"NO"))</f>
        <v/>
      </c>
    </row>
    <row r="90" spans="2:21">
      <c r="B90" s="17"/>
      <c r="C90" s="17"/>
      <c r="D90" s="17"/>
      <c r="E90" s="18"/>
      <c r="F90" s="44"/>
      <c r="G90" s="17"/>
      <c r="H90" s="17"/>
      <c r="I90" s="17"/>
      <c r="J90" s="17"/>
      <c r="K90" s="17"/>
      <c r="L90" s="17"/>
      <c r="M90" s="17"/>
      <c r="N90" s="17"/>
      <c r="O90" s="17"/>
      <c r="P90" s="17"/>
      <c r="Q90" s="17"/>
      <c r="R90" s="17"/>
      <c r="S90" s="17"/>
      <c r="T90" s="17"/>
      <c r="U90" t="str">
        <f>IF(COUNTA(Table211[[#This Row],[Employee Name]:[13. Skin is intact without open wounds or rashes]])=0,"",COUNTIF(Table211[[#This Row],[1. Checks that sink areas are supplied with soap and paper towels]:[13. Skin is intact without open wounds or rashes]],"NO"))</f>
        <v/>
      </c>
    </row>
    <row r="91" spans="2:21">
      <c r="B91" s="17"/>
      <c r="C91" s="17"/>
      <c r="D91" s="17"/>
      <c r="E91" s="18"/>
      <c r="F91" s="44"/>
      <c r="G91" s="17"/>
      <c r="H91" s="17"/>
      <c r="I91" s="17"/>
      <c r="J91" s="17"/>
      <c r="K91" s="17"/>
      <c r="L91" s="17"/>
      <c r="M91" s="17"/>
      <c r="N91" s="17"/>
      <c r="O91" s="17"/>
      <c r="P91" s="17"/>
      <c r="Q91" s="17"/>
      <c r="R91" s="17"/>
      <c r="S91" s="17"/>
      <c r="T91" s="17"/>
      <c r="U91" t="str">
        <f>IF(COUNTA(Table211[[#This Row],[Employee Name]:[13. Skin is intact without open wounds or rashes]])=0,"",COUNTIF(Table211[[#This Row],[1. Checks that sink areas are supplied with soap and paper towels]:[13. Skin is intact without open wounds or rashes]],"NO"))</f>
        <v/>
      </c>
    </row>
    <row r="92" spans="2:21">
      <c r="B92" s="17"/>
      <c r="C92" s="17"/>
      <c r="D92" s="17"/>
      <c r="E92" s="18"/>
      <c r="F92" s="44"/>
      <c r="G92" s="17"/>
      <c r="H92" s="17"/>
      <c r="I92" s="17"/>
      <c r="J92" s="17"/>
      <c r="K92" s="17"/>
      <c r="L92" s="17"/>
      <c r="M92" s="17"/>
      <c r="N92" s="17"/>
      <c r="O92" s="17"/>
      <c r="P92" s="17"/>
      <c r="Q92" s="17"/>
      <c r="R92" s="17"/>
      <c r="S92" s="17"/>
      <c r="T92" s="17"/>
      <c r="U92" t="str">
        <f>IF(COUNTA(Table211[[#This Row],[Employee Name]:[13. Skin is intact without open wounds or rashes]])=0,"",COUNTIF(Table211[[#This Row],[1. Checks that sink areas are supplied with soap and paper towels]:[13. Skin is intact without open wounds or rashes]],"NO"))</f>
        <v/>
      </c>
    </row>
    <row r="93" spans="2:21">
      <c r="B93" s="17"/>
      <c r="C93" s="17"/>
      <c r="D93" s="17"/>
      <c r="E93" s="18"/>
      <c r="F93" s="44"/>
      <c r="G93" s="17"/>
      <c r="H93" s="17"/>
      <c r="I93" s="17"/>
      <c r="J93" s="17"/>
      <c r="K93" s="17"/>
      <c r="L93" s="17"/>
      <c r="M93" s="17"/>
      <c r="N93" s="17"/>
      <c r="O93" s="17"/>
      <c r="P93" s="17"/>
      <c r="Q93" s="17"/>
      <c r="R93" s="17"/>
      <c r="S93" s="17"/>
      <c r="T93" s="17"/>
      <c r="U93" t="str">
        <f>IF(COUNTA(Table211[[#This Row],[Employee Name]:[13. Skin is intact without open wounds or rashes]])=0,"",COUNTIF(Table211[[#This Row],[1. Checks that sink areas are supplied with soap and paper towels]:[13. Skin is intact without open wounds or rashes]],"NO"))</f>
        <v/>
      </c>
    </row>
    <row r="94" spans="2:21">
      <c r="B94" s="17"/>
      <c r="C94" s="17"/>
      <c r="D94" s="17"/>
      <c r="E94" s="18"/>
      <c r="F94" s="44"/>
      <c r="G94" s="17"/>
      <c r="H94" s="17"/>
      <c r="I94" s="17"/>
      <c r="J94" s="17"/>
      <c r="K94" s="17"/>
      <c r="L94" s="17"/>
      <c r="M94" s="17"/>
      <c r="N94" s="17"/>
      <c r="O94" s="17"/>
      <c r="P94" s="17"/>
      <c r="Q94" s="17"/>
      <c r="R94" s="17"/>
      <c r="S94" s="17"/>
      <c r="T94" s="17"/>
      <c r="U94" t="str">
        <f>IF(COUNTA(Table211[[#This Row],[Employee Name]:[13. Skin is intact without open wounds or rashes]])=0,"",COUNTIF(Table211[[#This Row],[1. Checks that sink areas are supplied with soap and paper towels]:[13. Skin is intact without open wounds or rashes]],"NO"))</f>
        <v/>
      </c>
    </row>
    <row r="95" spans="2:21">
      <c r="B95" s="17"/>
      <c r="C95" s="17"/>
      <c r="D95" s="17"/>
      <c r="E95" s="18"/>
      <c r="F95" s="44"/>
      <c r="G95" s="17"/>
      <c r="H95" s="17"/>
      <c r="I95" s="17"/>
      <c r="J95" s="17"/>
      <c r="K95" s="17"/>
      <c r="L95" s="17"/>
      <c r="M95" s="17"/>
      <c r="N95" s="17"/>
      <c r="O95" s="17"/>
      <c r="P95" s="17"/>
      <c r="Q95" s="17"/>
      <c r="R95" s="17"/>
      <c r="S95" s="17"/>
      <c r="T95" s="17"/>
      <c r="U95" t="str">
        <f>IF(COUNTA(Table211[[#This Row],[Employee Name]:[13. Skin is intact without open wounds or rashes]])=0,"",COUNTIF(Table211[[#This Row],[1. Checks that sink areas are supplied with soap and paper towels]:[13. Skin is intact without open wounds or rashes]],"NO"))</f>
        <v/>
      </c>
    </row>
    <row r="96" spans="2:21">
      <c r="B96" s="17"/>
      <c r="C96" s="17"/>
      <c r="D96" s="17"/>
      <c r="E96" s="18"/>
      <c r="F96" s="44"/>
      <c r="G96" s="17"/>
      <c r="H96" s="17"/>
      <c r="I96" s="17"/>
      <c r="J96" s="17"/>
      <c r="K96" s="17"/>
      <c r="L96" s="17"/>
      <c r="M96" s="17"/>
      <c r="N96" s="17"/>
      <c r="O96" s="17"/>
      <c r="P96" s="17"/>
      <c r="Q96" s="17"/>
      <c r="R96" s="17"/>
      <c r="S96" s="17"/>
      <c r="T96" s="17"/>
      <c r="U96" t="str">
        <f>IF(COUNTA(Table211[[#This Row],[Employee Name]:[13. Skin is intact without open wounds or rashes]])=0,"",COUNTIF(Table211[[#This Row],[1. Checks that sink areas are supplied with soap and paper towels]:[13. Skin is intact without open wounds or rashes]],"NO"))</f>
        <v/>
      </c>
    </row>
    <row r="97" spans="2:21">
      <c r="B97" s="17"/>
      <c r="C97" s="17"/>
      <c r="D97" s="17"/>
      <c r="E97" s="18"/>
      <c r="F97" s="44"/>
      <c r="G97" s="17"/>
      <c r="H97" s="17"/>
      <c r="I97" s="17"/>
      <c r="J97" s="17"/>
      <c r="K97" s="17"/>
      <c r="L97" s="17"/>
      <c r="M97" s="17"/>
      <c r="N97" s="17"/>
      <c r="O97" s="17"/>
      <c r="P97" s="17"/>
      <c r="Q97" s="17"/>
      <c r="R97" s="17"/>
      <c r="S97" s="17"/>
      <c r="T97" s="17"/>
      <c r="U97" t="str">
        <f>IF(COUNTA(Table211[[#This Row],[Employee Name]:[13. Skin is intact without open wounds or rashes]])=0,"",COUNTIF(Table211[[#This Row],[1. Checks that sink areas are supplied with soap and paper towels]:[13. Skin is intact without open wounds or rashes]],"NO"))</f>
        <v/>
      </c>
    </row>
    <row r="98" spans="2:21">
      <c r="B98" s="17"/>
      <c r="C98" s="17"/>
      <c r="D98" s="17"/>
      <c r="E98" s="18"/>
      <c r="F98" s="44"/>
      <c r="G98" s="17"/>
      <c r="H98" s="17"/>
      <c r="I98" s="17"/>
      <c r="J98" s="17"/>
      <c r="K98" s="17"/>
      <c r="L98" s="17"/>
      <c r="M98" s="17"/>
      <c r="N98" s="17"/>
      <c r="O98" s="17"/>
      <c r="P98" s="17"/>
      <c r="Q98" s="17"/>
      <c r="R98" s="17"/>
      <c r="S98" s="17"/>
      <c r="T98" s="17"/>
      <c r="U98" t="str">
        <f>IF(COUNTA(Table211[[#This Row],[Employee Name]:[13. Skin is intact without open wounds or rashes]])=0,"",COUNTIF(Table211[[#This Row],[1. Checks that sink areas are supplied with soap and paper towels]:[13. Skin is intact without open wounds or rashes]],"NO"))</f>
        <v/>
      </c>
    </row>
    <row r="99" spans="2:21">
      <c r="B99" s="17"/>
      <c r="C99" s="17"/>
      <c r="D99" s="17"/>
      <c r="E99" s="18"/>
      <c r="F99" s="44"/>
      <c r="G99" s="17"/>
      <c r="H99" s="17"/>
      <c r="I99" s="17"/>
      <c r="J99" s="17"/>
      <c r="K99" s="17"/>
      <c r="L99" s="17"/>
      <c r="M99" s="17"/>
      <c r="N99" s="17"/>
      <c r="O99" s="17"/>
      <c r="P99" s="17"/>
      <c r="Q99" s="17"/>
      <c r="R99" s="17"/>
      <c r="S99" s="17"/>
      <c r="T99" s="17"/>
      <c r="U99" t="str">
        <f>IF(COUNTA(Table211[[#This Row],[Employee Name]:[13. Skin is intact without open wounds or rashes]])=0,"",COUNTIF(Table211[[#This Row],[1. Checks that sink areas are supplied with soap and paper towels]:[13. Skin is intact without open wounds or rashes]],"NO"))</f>
        <v/>
      </c>
    </row>
    <row r="100" spans="2:21">
      <c r="B100" s="17"/>
      <c r="C100" s="17"/>
      <c r="D100" s="17"/>
      <c r="E100" s="18"/>
      <c r="F100" s="44"/>
      <c r="G100" s="17"/>
      <c r="H100" s="17"/>
      <c r="I100" s="17"/>
      <c r="J100" s="17"/>
      <c r="K100" s="17"/>
      <c r="L100" s="17"/>
      <c r="M100" s="17"/>
      <c r="N100" s="17"/>
      <c r="O100" s="17"/>
      <c r="P100" s="17"/>
      <c r="Q100" s="17"/>
      <c r="R100" s="17"/>
      <c r="S100" s="17"/>
      <c r="T100" s="17"/>
      <c r="U100" t="str">
        <f>IF(COUNTA(Table211[[#This Row],[Employee Name]:[13. Skin is intact without open wounds or rashes]])=0,"",COUNTIF(Table211[[#This Row],[1. Checks that sink areas are supplied with soap and paper towels]:[13. Skin is intact without open wounds or rashes]],"NO"))</f>
        <v/>
      </c>
    </row>
    <row r="101" spans="2:21">
      <c r="B101" s="17"/>
      <c r="C101" s="17"/>
      <c r="D101" s="17"/>
      <c r="E101" s="18"/>
      <c r="F101" s="44"/>
      <c r="G101" s="17"/>
      <c r="H101" s="17"/>
      <c r="I101" s="17"/>
      <c r="J101" s="17"/>
      <c r="K101" s="17"/>
      <c r="L101" s="17"/>
      <c r="M101" s="17"/>
      <c r="N101" s="17"/>
      <c r="O101" s="17"/>
      <c r="P101" s="17"/>
      <c r="Q101" s="17"/>
      <c r="R101" s="17"/>
      <c r="S101" s="17"/>
      <c r="T101" s="17"/>
      <c r="U101" t="str">
        <f>IF(COUNTA(Table211[[#This Row],[Employee Name]:[13. Skin is intact without open wounds or rashes]])=0,"",COUNTIF(Table211[[#This Row],[1. Checks that sink areas are supplied with soap and paper towels]:[13. Skin is intact without open wounds or rashes]],"NO"))</f>
        <v/>
      </c>
    </row>
    <row r="102" spans="2:21">
      <c r="B102" s="17"/>
      <c r="C102" s="17"/>
      <c r="D102" s="17"/>
      <c r="E102" s="18"/>
      <c r="F102" s="44"/>
      <c r="G102" s="17"/>
      <c r="H102" s="17"/>
      <c r="I102" s="17"/>
      <c r="J102" s="17"/>
      <c r="K102" s="17"/>
      <c r="L102" s="17"/>
      <c r="M102" s="17"/>
      <c r="N102" s="17"/>
      <c r="O102" s="17"/>
      <c r="P102" s="17"/>
      <c r="Q102" s="17"/>
      <c r="R102" s="17"/>
      <c r="S102" s="17"/>
      <c r="T102" s="17"/>
      <c r="U102" t="str">
        <f>IF(COUNTA(Table211[[#This Row],[Employee Name]:[13. Skin is intact without open wounds or rashes]])=0,"",COUNTIF(Table211[[#This Row],[1. Checks that sink areas are supplied with soap and paper towels]:[13. Skin is intact without open wounds or rashes]],"NO"))</f>
        <v/>
      </c>
    </row>
    <row r="103" spans="2:21">
      <c r="B103" s="17"/>
      <c r="C103" s="17"/>
      <c r="D103" s="17"/>
      <c r="E103" s="18"/>
      <c r="F103" s="44"/>
      <c r="G103" s="17"/>
      <c r="H103" s="17"/>
      <c r="I103" s="17"/>
      <c r="J103" s="17"/>
      <c r="K103" s="17"/>
      <c r="L103" s="17"/>
      <c r="M103" s="17"/>
      <c r="N103" s="17"/>
      <c r="O103" s="17"/>
      <c r="P103" s="17"/>
      <c r="Q103" s="17"/>
      <c r="R103" s="17"/>
      <c r="S103" s="17"/>
      <c r="T103" s="17"/>
      <c r="U103" t="str">
        <f>IF(COUNTA(Table211[[#This Row],[Employee Name]:[13. Skin is intact without open wounds or rashes]])=0,"",COUNTIF(Table211[[#This Row],[1. Checks that sink areas are supplied with soap and paper towels]:[13. Skin is intact without open wounds or rashes]],"NO"))</f>
        <v/>
      </c>
    </row>
    <row r="104" spans="2:21">
      <c r="B104" s="17"/>
      <c r="C104" s="17"/>
      <c r="D104" s="17"/>
      <c r="E104" s="18"/>
      <c r="F104" s="44"/>
      <c r="G104" s="17"/>
      <c r="H104" s="17"/>
      <c r="I104" s="17"/>
      <c r="J104" s="17"/>
      <c r="K104" s="17"/>
      <c r="L104" s="17"/>
      <c r="M104" s="17"/>
      <c r="N104" s="17"/>
      <c r="O104" s="17"/>
      <c r="P104" s="17"/>
      <c r="Q104" s="17"/>
      <c r="R104" s="17"/>
      <c r="S104" s="17"/>
      <c r="T104" s="17"/>
      <c r="U104" t="str">
        <f>IF(COUNTA(Table211[[#This Row],[Employee Name]:[13. Skin is intact without open wounds or rashes]])=0,"",COUNTIF(Table211[[#This Row],[1. Checks that sink areas are supplied with soap and paper towels]:[13. Skin is intact without open wounds or rashes]],"NO"))</f>
        <v/>
      </c>
    </row>
    <row r="105" spans="2:21">
      <c r="B105" s="17"/>
      <c r="C105" s="17"/>
      <c r="D105" s="17"/>
      <c r="E105" s="18"/>
      <c r="F105" s="44"/>
      <c r="G105" s="17"/>
      <c r="H105" s="17"/>
      <c r="I105" s="17"/>
      <c r="J105" s="17"/>
      <c r="K105" s="17"/>
      <c r="L105" s="17"/>
      <c r="M105" s="17"/>
      <c r="N105" s="17"/>
      <c r="O105" s="17"/>
      <c r="P105" s="17"/>
      <c r="Q105" s="17"/>
      <c r="R105" s="17"/>
      <c r="S105" s="17"/>
      <c r="T105" s="17"/>
      <c r="U105" t="str">
        <f>IF(COUNTA(Table211[[#This Row],[Employee Name]:[13. Skin is intact without open wounds or rashes]])=0,"",COUNTIF(Table211[[#This Row],[1. Checks that sink areas are supplied with soap and paper towels]:[13. Skin is intact without open wounds or rashes]],"NO"))</f>
        <v/>
      </c>
    </row>
    <row r="106" spans="2:21">
      <c r="B106" s="17"/>
      <c r="C106" s="17"/>
      <c r="D106" s="17"/>
      <c r="E106" s="18"/>
      <c r="F106" s="44"/>
      <c r="G106" s="17"/>
      <c r="H106" s="17"/>
      <c r="I106" s="17"/>
      <c r="J106" s="17"/>
      <c r="K106" s="17"/>
      <c r="L106" s="17"/>
      <c r="M106" s="17"/>
      <c r="N106" s="17"/>
      <c r="O106" s="17"/>
      <c r="P106" s="17"/>
      <c r="Q106" s="17"/>
      <c r="R106" s="17"/>
      <c r="S106" s="17"/>
      <c r="T106" s="17"/>
      <c r="U106" t="str">
        <f>IF(COUNTA(Table211[[#This Row],[Employee Name]:[13. Skin is intact without open wounds or rashes]])=0,"",COUNTIF(Table211[[#This Row],[1. Checks that sink areas are supplied with soap and paper towels]:[13. Skin is intact without open wounds or rashes]],"NO"))</f>
        <v/>
      </c>
    </row>
    <row r="107" spans="2:21">
      <c r="B107" s="17"/>
      <c r="C107" s="17"/>
      <c r="D107" s="17"/>
      <c r="E107" s="18"/>
      <c r="F107" s="44"/>
      <c r="G107" s="17"/>
      <c r="H107" s="17"/>
      <c r="I107" s="17"/>
      <c r="J107" s="17"/>
      <c r="K107" s="17"/>
      <c r="L107" s="17"/>
      <c r="M107" s="17"/>
      <c r="N107" s="17"/>
      <c r="O107" s="17"/>
      <c r="P107" s="17"/>
      <c r="Q107" s="17"/>
      <c r="R107" s="17"/>
      <c r="S107" s="17"/>
      <c r="T107" s="17"/>
      <c r="U107" t="str">
        <f>IF(COUNTA(Table211[[#This Row],[Employee Name]:[13. Skin is intact without open wounds or rashes]])=0,"",COUNTIF(Table211[[#This Row],[1. Checks that sink areas are supplied with soap and paper towels]:[13. Skin is intact without open wounds or rashes]],"NO"))</f>
        <v/>
      </c>
    </row>
    <row r="108" spans="2:21">
      <c r="B108" s="17"/>
      <c r="C108" s="17"/>
      <c r="D108" s="17"/>
      <c r="E108" s="18"/>
      <c r="F108" s="44"/>
      <c r="G108" s="17"/>
      <c r="H108" s="17"/>
      <c r="I108" s="17"/>
      <c r="J108" s="17"/>
      <c r="K108" s="17"/>
      <c r="L108" s="17"/>
      <c r="M108" s="17"/>
      <c r="N108" s="17"/>
      <c r="O108" s="17"/>
      <c r="P108" s="17"/>
      <c r="Q108" s="17"/>
      <c r="R108" s="17"/>
      <c r="S108" s="17"/>
      <c r="T108" s="17"/>
      <c r="U108" t="str">
        <f>IF(COUNTA(Table211[[#This Row],[Employee Name]:[13. Skin is intact without open wounds or rashes]])=0,"",COUNTIF(Table211[[#This Row],[1. Checks that sink areas are supplied with soap and paper towels]:[13. Skin is intact without open wounds or rashes]],"NO"))</f>
        <v/>
      </c>
    </row>
    <row r="109" spans="2:21">
      <c r="B109" s="17"/>
      <c r="C109" s="17"/>
      <c r="D109" s="17"/>
      <c r="E109" s="18"/>
      <c r="F109" s="44"/>
      <c r="G109" s="17"/>
      <c r="H109" s="17"/>
      <c r="I109" s="17"/>
      <c r="J109" s="17"/>
      <c r="K109" s="17"/>
      <c r="L109" s="17"/>
      <c r="M109" s="17"/>
      <c r="N109" s="17"/>
      <c r="O109" s="17"/>
      <c r="P109" s="17"/>
      <c r="Q109" s="17"/>
      <c r="R109" s="17"/>
      <c r="S109" s="17"/>
      <c r="T109" s="17"/>
      <c r="U109" t="str">
        <f>IF(COUNTA(Table211[[#This Row],[Employee Name]:[13. Skin is intact without open wounds or rashes]])=0,"",COUNTIF(Table211[[#This Row],[1. Checks that sink areas are supplied with soap and paper towels]:[13. Skin is intact without open wounds or rashes]],"NO"))</f>
        <v/>
      </c>
    </row>
    <row r="110" spans="2:21">
      <c r="B110" s="17"/>
      <c r="C110" s="17"/>
      <c r="D110" s="17"/>
      <c r="E110" s="18"/>
      <c r="F110" s="44"/>
      <c r="G110" s="17"/>
      <c r="H110" s="17"/>
      <c r="I110" s="17"/>
      <c r="J110" s="17"/>
      <c r="K110" s="17"/>
      <c r="L110" s="17"/>
      <c r="M110" s="17"/>
      <c r="N110" s="17"/>
      <c r="O110" s="17"/>
      <c r="P110" s="17"/>
      <c r="Q110" s="17"/>
      <c r="R110" s="17"/>
      <c r="S110" s="17"/>
      <c r="T110" s="17"/>
      <c r="U110" t="str">
        <f>IF(COUNTA(Table211[[#This Row],[Employee Name]:[13. Skin is intact without open wounds or rashes]])=0,"",COUNTIF(Table211[[#This Row],[1. Checks that sink areas are supplied with soap and paper towels]:[13. Skin is intact without open wounds or rashes]],"NO"))</f>
        <v/>
      </c>
    </row>
    <row r="111" spans="2:21">
      <c r="B111" s="17"/>
      <c r="C111" s="17"/>
      <c r="D111" s="17"/>
      <c r="E111" s="18"/>
      <c r="F111" s="44"/>
      <c r="G111" s="17"/>
      <c r="H111" s="17"/>
      <c r="I111" s="17"/>
      <c r="J111" s="17"/>
      <c r="K111" s="17"/>
      <c r="L111" s="17"/>
      <c r="M111" s="17"/>
      <c r="N111" s="17"/>
      <c r="O111" s="17"/>
      <c r="P111" s="17"/>
      <c r="Q111" s="17"/>
      <c r="R111" s="17"/>
      <c r="S111" s="17"/>
      <c r="T111" s="17"/>
      <c r="U111" t="str">
        <f>IF(COUNTA(Table211[[#This Row],[Employee Name]:[13. Skin is intact without open wounds or rashes]])=0,"",COUNTIF(Table211[[#This Row],[1. Checks that sink areas are supplied with soap and paper towels]:[13. Skin is intact without open wounds or rashes]],"NO"))</f>
        <v/>
      </c>
    </row>
    <row r="112" spans="2:21">
      <c r="B112" s="17"/>
      <c r="C112" s="17"/>
      <c r="D112" s="17"/>
      <c r="E112" s="18"/>
      <c r="F112" s="44"/>
      <c r="G112" s="17"/>
      <c r="H112" s="17"/>
      <c r="I112" s="17"/>
      <c r="J112" s="17"/>
      <c r="K112" s="17"/>
      <c r="L112" s="17"/>
      <c r="M112" s="17"/>
      <c r="N112" s="17"/>
      <c r="O112" s="17"/>
      <c r="P112" s="17"/>
      <c r="Q112" s="17"/>
      <c r="R112" s="17"/>
      <c r="S112" s="17"/>
      <c r="T112" s="17"/>
      <c r="U112" t="str">
        <f>IF(COUNTA(Table211[[#This Row],[Employee Name]:[13. Skin is intact without open wounds or rashes]])=0,"",COUNTIF(Table211[[#This Row],[1. Checks that sink areas are supplied with soap and paper towels]:[13. Skin is intact without open wounds or rashes]],"NO"))</f>
        <v/>
      </c>
    </row>
    <row r="113" spans="2:21">
      <c r="B113" s="17"/>
      <c r="C113" s="17"/>
      <c r="D113" s="17"/>
      <c r="E113" s="18"/>
      <c r="F113" s="44"/>
      <c r="G113" s="17"/>
      <c r="H113" s="17"/>
      <c r="I113" s="17"/>
      <c r="J113" s="17"/>
      <c r="K113" s="17"/>
      <c r="L113" s="17"/>
      <c r="M113" s="17"/>
      <c r="N113" s="17"/>
      <c r="O113" s="17"/>
      <c r="P113" s="17"/>
      <c r="Q113" s="17"/>
      <c r="R113" s="17"/>
      <c r="S113" s="17"/>
      <c r="T113" s="17"/>
      <c r="U113" t="str">
        <f>IF(COUNTA(Table211[[#This Row],[Employee Name]:[13. Skin is intact without open wounds or rashes]])=0,"",COUNTIF(Table211[[#This Row],[1. Checks that sink areas are supplied with soap and paper towels]:[13. Skin is intact without open wounds or rashes]],"NO"))</f>
        <v/>
      </c>
    </row>
    <row r="114" spans="2:21">
      <c r="B114" s="17"/>
      <c r="C114" s="17"/>
      <c r="D114" s="17"/>
      <c r="E114" s="18"/>
      <c r="F114" s="44"/>
      <c r="G114" s="17"/>
      <c r="H114" s="17"/>
      <c r="I114" s="17"/>
      <c r="J114" s="17"/>
      <c r="K114" s="17"/>
      <c r="L114" s="17"/>
      <c r="M114" s="17"/>
      <c r="N114" s="17"/>
      <c r="O114" s="17"/>
      <c r="P114" s="17"/>
      <c r="Q114" s="17"/>
      <c r="R114" s="17"/>
      <c r="S114" s="17"/>
      <c r="T114" s="17"/>
      <c r="U114" t="str">
        <f>IF(COUNTA(Table211[[#This Row],[Employee Name]:[13. Skin is intact without open wounds or rashes]])=0,"",COUNTIF(Table211[[#This Row],[1. Checks that sink areas are supplied with soap and paper towels]:[13. Skin is intact without open wounds or rashes]],"NO"))</f>
        <v/>
      </c>
    </row>
    <row r="115" spans="2:21">
      <c r="B115" s="17"/>
      <c r="C115" s="17"/>
      <c r="D115" s="17"/>
      <c r="E115" s="18"/>
      <c r="F115" s="44"/>
      <c r="G115" s="17"/>
      <c r="H115" s="17"/>
      <c r="I115" s="17"/>
      <c r="J115" s="17"/>
      <c r="K115" s="17"/>
      <c r="L115" s="17"/>
      <c r="M115" s="17"/>
      <c r="N115" s="17"/>
      <c r="O115" s="17"/>
      <c r="P115" s="17"/>
      <c r="Q115" s="17"/>
      <c r="R115" s="17"/>
      <c r="S115" s="17"/>
      <c r="T115" s="17"/>
      <c r="U115" t="str">
        <f>IF(COUNTA(Table211[[#This Row],[Employee Name]:[13. Skin is intact without open wounds or rashes]])=0,"",COUNTIF(Table211[[#This Row],[1. Checks that sink areas are supplied with soap and paper towels]:[13. Skin is intact without open wounds or rashes]],"NO"))</f>
        <v/>
      </c>
    </row>
    <row r="116" spans="2:21">
      <c r="B116" s="17"/>
      <c r="C116" s="17"/>
      <c r="D116" s="17"/>
      <c r="E116" s="18"/>
      <c r="F116" s="44"/>
      <c r="G116" s="17"/>
      <c r="H116" s="17"/>
      <c r="I116" s="17"/>
      <c r="J116" s="17"/>
      <c r="K116" s="17"/>
      <c r="L116" s="17"/>
      <c r="M116" s="17"/>
      <c r="N116" s="17"/>
      <c r="O116" s="17"/>
      <c r="P116" s="17"/>
      <c r="Q116" s="17"/>
      <c r="R116" s="17"/>
      <c r="S116" s="17"/>
      <c r="T116" s="17"/>
      <c r="U116" t="str">
        <f>IF(COUNTA(Table211[[#This Row],[Employee Name]:[13. Skin is intact without open wounds or rashes]])=0,"",COUNTIF(Table211[[#This Row],[1. Checks that sink areas are supplied with soap and paper towels]:[13. Skin is intact without open wounds or rashes]],"NO"))</f>
        <v/>
      </c>
    </row>
    <row r="117" spans="2:21">
      <c r="B117" s="17"/>
      <c r="C117" s="17"/>
      <c r="D117" s="17"/>
      <c r="E117" s="18"/>
      <c r="F117" s="44"/>
      <c r="G117" s="17"/>
      <c r="H117" s="17"/>
      <c r="I117" s="17"/>
      <c r="J117" s="17"/>
      <c r="K117" s="17"/>
      <c r="L117" s="17"/>
      <c r="M117" s="17"/>
      <c r="N117" s="17"/>
      <c r="O117" s="17"/>
      <c r="P117" s="17"/>
      <c r="Q117" s="17"/>
      <c r="R117" s="17"/>
      <c r="S117" s="17"/>
      <c r="T117" s="17"/>
      <c r="U117" t="str">
        <f>IF(COUNTA(Table211[[#This Row],[Employee Name]:[13. Skin is intact without open wounds or rashes]])=0,"",COUNTIF(Table211[[#This Row],[1. Checks that sink areas are supplied with soap and paper towels]:[13. Skin is intact without open wounds or rashes]],"NO"))</f>
        <v/>
      </c>
    </row>
    <row r="118" spans="2:21">
      <c r="B118" s="17"/>
      <c r="C118" s="17"/>
      <c r="D118" s="17"/>
      <c r="E118" s="18"/>
      <c r="F118" s="44"/>
      <c r="G118" s="17"/>
      <c r="H118" s="17"/>
      <c r="I118" s="17"/>
      <c r="J118" s="17"/>
      <c r="K118" s="17"/>
      <c r="L118" s="17"/>
      <c r="M118" s="17"/>
      <c r="N118" s="17"/>
      <c r="O118" s="17"/>
      <c r="P118" s="17"/>
      <c r="Q118" s="17"/>
      <c r="R118" s="17"/>
      <c r="S118" s="17"/>
      <c r="T118" s="17"/>
      <c r="U118" t="str">
        <f>IF(COUNTA(Table211[[#This Row],[Employee Name]:[13. Skin is intact without open wounds or rashes]])=0,"",COUNTIF(Table211[[#This Row],[1. Checks that sink areas are supplied with soap and paper towels]:[13. Skin is intact without open wounds or rashes]],"NO"))</f>
        <v/>
      </c>
    </row>
    <row r="119" spans="2:21">
      <c r="B119" s="17"/>
      <c r="C119" s="17"/>
      <c r="D119" s="17"/>
      <c r="E119" s="18"/>
      <c r="F119" s="44"/>
      <c r="G119" s="17"/>
      <c r="H119" s="17"/>
      <c r="I119" s="17"/>
      <c r="J119" s="17"/>
      <c r="K119" s="17"/>
      <c r="L119" s="17"/>
      <c r="M119" s="17"/>
      <c r="N119" s="17"/>
      <c r="O119" s="17"/>
      <c r="P119" s="17"/>
      <c r="Q119" s="17"/>
      <c r="R119" s="17"/>
      <c r="S119" s="17"/>
      <c r="T119" s="17"/>
      <c r="U119" t="str">
        <f>IF(COUNTA(Table211[[#This Row],[Employee Name]:[13. Skin is intact without open wounds or rashes]])=0,"",COUNTIF(Table211[[#This Row],[1. Checks that sink areas are supplied with soap and paper towels]:[13. Skin is intact without open wounds or rashes]],"NO"))</f>
        <v/>
      </c>
    </row>
    <row r="120" spans="2:21">
      <c r="B120" s="17"/>
      <c r="C120" s="17"/>
      <c r="D120" s="17"/>
      <c r="E120" s="18"/>
      <c r="F120" s="44"/>
      <c r="G120" s="17"/>
      <c r="H120" s="17"/>
      <c r="I120" s="17"/>
      <c r="J120" s="17"/>
      <c r="K120" s="17"/>
      <c r="L120" s="17"/>
      <c r="M120" s="17"/>
      <c r="N120" s="17"/>
      <c r="O120" s="17"/>
      <c r="P120" s="17"/>
      <c r="Q120" s="17"/>
      <c r="R120" s="17"/>
      <c r="S120" s="17"/>
      <c r="T120" s="17"/>
      <c r="U120" t="str">
        <f>IF(COUNTA(Table211[[#This Row],[Employee Name]:[13. Skin is intact without open wounds or rashes]])=0,"",COUNTIF(Table211[[#This Row],[1. Checks that sink areas are supplied with soap and paper towels]:[13. Skin is intact without open wounds or rashes]],"NO"))</f>
        <v/>
      </c>
    </row>
    <row r="121" spans="2:21">
      <c r="B121" s="17"/>
      <c r="C121" s="17"/>
      <c r="D121" s="17"/>
      <c r="E121" s="18"/>
      <c r="F121" s="44"/>
      <c r="G121" s="17"/>
      <c r="H121" s="17"/>
      <c r="I121" s="17"/>
      <c r="J121" s="17"/>
      <c r="K121" s="17"/>
      <c r="L121" s="17"/>
      <c r="M121" s="17"/>
      <c r="N121" s="17"/>
      <c r="O121" s="17"/>
      <c r="P121" s="17"/>
      <c r="Q121" s="17"/>
      <c r="R121" s="17"/>
      <c r="S121" s="17"/>
      <c r="T121" s="17"/>
      <c r="U121" t="str">
        <f>IF(COUNTA(Table211[[#This Row],[Employee Name]:[13. Skin is intact without open wounds or rashes]])=0,"",COUNTIF(Table211[[#This Row],[1. Checks that sink areas are supplied with soap and paper towels]:[13. Skin is intact without open wounds or rashes]],"NO"))</f>
        <v/>
      </c>
    </row>
    <row r="122" spans="2:21">
      <c r="B122" s="17"/>
      <c r="C122" s="17"/>
      <c r="D122" s="17"/>
      <c r="E122" s="18"/>
      <c r="F122" s="44"/>
      <c r="G122" s="17"/>
      <c r="H122" s="17"/>
      <c r="I122" s="17"/>
      <c r="J122" s="17"/>
      <c r="K122" s="17"/>
      <c r="L122" s="17"/>
      <c r="M122" s="17"/>
      <c r="N122" s="17"/>
      <c r="O122" s="17"/>
      <c r="P122" s="17"/>
      <c r="Q122" s="17"/>
      <c r="R122" s="17"/>
      <c r="S122" s="17"/>
      <c r="T122" s="17"/>
      <c r="U122" t="str">
        <f>IF(COUNTA(Table211[[#This Row],[Employee Name]:[13. Skin is intact without open wounds or rashes]])=0,"",COUNTIF(Table211[[#This Row],[1. Checks that sink areas are supplied with soap and paper towels]:[13. Skin is intact without open wounds or rashes]],"NO"))</f>
        <v/>
      </c>
    </row>
    <row r="123" spans="2:21">
      <c r="B123" s="17"/>
      <c r="C123" s="17"/>
      <c r="D123" s="17"/>
      <c r="E123" s="18"/>
      <c r="F123" s="44"/>
      <c r="G123" s="17"/>
      <c r="H123" s="17"/>
      <c r="I123" s="17"/>
      <c r="J123" s="17"/>
      <c r="K123" s="17"/>
      <c r="L123" s="17"/>
      <c r="M123" s="17"/>
      <c r="N123" s="17"/>
      <c r="O123" s="17"/>
      <c r="P123" s="17"/>
      <c r="Q123" s="17"/>
      <c r="R123" s="17"/>
      <c r="S123" s="17"/>
      <c r="T123" s="17"/>
      <c r="U123" t="str">
        <f>IF(COUNTA(Table211[[#This Row],[Employee Name]:[13. Skin is intact without open wounds or rashes]])=0,"",COUNTIF(Table211[[#This Row],[1. Checks that sink areas are supplied with soap and paper towels]:[13. Skin is intact without open wounds or rashes]],"NO"))</f>
        <v/>
      </c>
    </row>
    <row r="124" spans="2:21">
      <c r="B124" s="17"/>
      <c r="C124" s="17"/>
      <c r="D124" s="17"/>
      <c r="E124" s="18"/>
      <c r="F124" s="44"/>
      <c r="G124" s="17"/>
      <c r="H124" s="17"/>
      <c r="I124" s="17"/>
      <c r="J124" s="17"/>
      <c r="K124" s="17"/>
      <c r="L124" s="17"/>
      <c r="M124" s="17"/>
      <c r="N124" s="17"/>
      <c r="O124" s="17"/>
      <c r="P124" s="17"/>
      <c r="Q124" s="17"/>
      <c r="R124" s="17"/>
      <c r="S124" s="17"/>
      <c r="T124" s="17"/>
      <c r="U124" t="str">
        <f>IF(COUNTA(Table211[[#This Row],[Employee Name]:[13. Skin is intact without open wounds or rashes]])=0,"",COUNTIF(Table211[[#This Row],[1. Checks that sink areas are supplied with soap and paper towels]:[13. Skin is intact without open wounds or rashes]],"NO"))</f>
        <v/>
      </c>
    </row>
    <row r="125" spans="2:21">
      <c r="B125" s="17"/>
      <c r="C125" s="17"/>
      <c r="D125" s="17"/>
      <c r="E125" s="18"/>
      <c r="F125" s="44"/>
      <c r="G125" s="17"/>
      <c r="H125" s="17"/>
      <c r="I125" s="17"/>
      <c r="J125" s="17"/>
      <c r="K125" s="17"/>
      <c r="L125" s="17"/>
      <c r="M125" s="17"/>
      <c r="N125" s="17"/>
      <c r="O125" s="17"/>
      <c r="P125" s="17"/>
      <c r="Q125" s="17"/>
      <c r="R125" s="17"/>
      <c r="S125" s="17"/>
      <c r="T125" s="17"/>
      <c r="U125" t="str">
        <f>IF(COUNTA(Table211[[#This Row],[Employee Name]:[13. Skin is intact without open wounds or rashes]])=0,"",COUNTIF(Table211[[#This Row],[1. Checks that sink areas are supplied with soap and paper towels]:[13. Skin is intact without open wounds or rashes]],"NO"))</f>
        <v/>
      </c>
    </row>
    <row r="126" spans="2:21">
      <c r="B126" s="17"/>
      <c r="C126" s="17"/>
      <c r="D126" s="17"/>
      <c r="E126" s="18"/>
      <c r="F126" s="44"/>
      <c r="G126" s="17"/>
      <c r="H126" s="17"/>
      <c r="I126" s="17"/>
      <c r="J126" s="17"/>
      <c r="K126" s="17"/>
      <c r="L126" s="17"/>
      <c r="M126" s="17"/>
      <c r="N126" s="17"/>
      <c r="O126" s="17"/>
      <c r="P126" s="17"/>
      <c r="Q126" s="17"/>
      <c r="R126" s="17"/>
      <c r="S126" s="17"/>
      <c r="T126" s="17"/>
      <c r="U126" t="str">
        <f>IF(COUNTA(Table211[[#This Row],[Employee Name]:[13. Skin is intact without open wounds or rashes]])=0,"",COUNTIF(Table211[[#This Row],[1. Checks that sink areas are supplied with soap and paper towels]:[13. Skin is intact without open wounds or rashes]],"NO"))</f>
        <v/>
      </c>
    </row>
    <row r="127" spans="2:21">
      <c r="B127" s="17"/>
      <c r="C127" s="17"/>
      <c r="D127" s="17"/>
      <c r="E127" s="18"/>
      <c r="F127" s="44"/>
      <c r="G127" s="17"/>
      <c r="H127" s="17"/>
      <c r="I127" s="17"/>
      <c r="J127" s="17"/>
      <c r="K127" s="17"/>
      <c r="L127" s="17"/>
      <c r="M127" s="17"/>
      <c r="N127" s="17"/>
      <c r="O127" s="17"/>
      <c r="P127" s="17"/>
      <c r="Q127" s="17"/>
      <c r="R127" s="17"/>
      <c r="S127" s="17"/>
      <c r="T127" s="17"/>
      <c r="U127" t="str">
        <f>IF(COUNTA(Table211[[#This Row],[Employee Name]:[13. Skin is intact without open wounds or rashes]])=0,"",COUNTIF(Table211[[#This Row],[1. Checks that sink areas are supplied with soap and paper towels]:[13. Skin is intact without open wounds or rashes]],"NO"))</f>
        <v/>
      </c>
    </row>
    <row r="128" spans="2:21">
      <c r="B128" s="17"/>
      <c r="C128" s="17"/>
      <c r="D128" s="17"/>
      <c r="E128" s="18"/>
      <c r="F128" s="44"/>
      <c r="G128" s="17"/>
      <c r="H128" s="17"/>
      <c r="I128" s="17"/>
      <c r="J128" s="17"/>
      <c r="K128" s="17"/>
      <c r="L128" s="17"/>
      <c r="M128" s="17"/>
      <c r="N128" s="17"/>
      <c r="O128" s="17"/>
      <c r="P128" s="17"/>
      <c r="Q128" s="17"/>
      <c r="R128" s="17"/>
      <c r="S128" s="17"/>
      <c r="T128" s="17"/>
      <c r="U128" t="str">
        <f>IF(COUNTA(Table211[[#This Row],[Employee Name]:[13. Skin is intact without open wounds or rashes]])=0,"",COUNTIF(Table211[[#This Row],[1. Checks that sink areas are supplied with soap and paper towels]:[13. Skin is intact without open wounds or rashes]],"NO"))</f>
        <v/>
      </c>
    </row>
    <row r="129" spans="2:21">
      <c r="B129" s="17"/>
      <c r="C129" s="17"/>
      <c r="D129" s="17"/>
      <c r="E129" s="18"/>
      <c r="F129" s="44"/>
      <c r="G129" s="17"/>
      <c r="H129" s="17"/>
      <c r="I129" s="17"/>
      <c r="J129" s="17"/>
      <c r="K129" s="17"/>
      <c r="L129" s="17"/>
      <c r="M129" s="17"/>
      <c r="N129" s="17"/>
      <c r="O129" s="17"/>
      <c r="P129" s="17"/>
      <c r="Q129" s="17"/>
      <c r="R129" s="17"/>
      <c r="S129" s="17"/>
      <c r="T129" s="17"/>
      <c r="U129" t="str">
        <f>IF(COUNTA(Table211[[#This Row],[Employee Name]:[13. Skin is intact without open wounds or rashes]])=0,"",COUNTIF(Table211[[#This Row],[1. Checks that sink areas are supplied with soap and paper towels]:[13. Skin is intact without open wounds or rashes]],"NO"))</f>
        <v/>
      </c>
    </row>
    <row r="130" spans="2:21">
      <c r="B130" s="17"/>
      <c r="C130" s="17"/>
      <c r="D130" s="17"/>
      <c r="E130" s="18"/>
      <c r="F130" s="44"/>
      <c r="G130" s="17"/>
      <c r="H130" s="17"/>
      <c r="I130" s="17"/>
      <c r="J130" s="17"/>
      <c r="K130" s="17"/>
      <c r="L130" s="17"/>
      <c r="M130" s="17"/>
      <c r="N130" s="17"/>
      <c r="O130" s="17"/>
      <c r="P130" s="17"/>
      <c r="Q130" s="17"/>
      <c r="R130" s="17"/>
      <c r="S130" s="17"/>
      <c r="T130" s="17"/>
      <c r="U130" t="str">
        <f>IF(COUNTA(Table211[[#This Row],[Employee Name]:[13. Skin is intact without open wounds or rashes]])=0,"",COUNTIF(Table211[[#This Row],[1. Checks that sink areas are supplied with soap and paper towels]:[13. Skin is intact without open wounds or rashes]],"NO"))</f>
        <v/>
      </c>
    </row>
    <row r="131" spans="2:21">
      <c r="B131" s="17"/>
      <c r="C131" s="17"/>
      <c r="D131" s="17"/>
      <c r="E131" s="18"/>
      <c r="F131" s="44"/>
      <c r="G131" s="17"/>
      <c r="H131" s="17"/>
      <c r="I131" s="17"/>
      <c r="J131" s="17"/>
      <c r="K131" s="17"/>
      <c r="L131" s="17"/>
      <c r="M131" s="17"/>
      <c r="N131" s="17"/>
      <c r="O131" s="17"/>
      <c r="P131" s="17"/>
      <c r="Q131" s="17"/>
      <c r="R131" s="17"/>
      <c r="S131" s="17"/>
      <c r="T131" s="17"/>
      <c r="U131" t="str">
        <f>IF(COUNTA(Table211[[#This Row],[Employee Name]:[13. Skin is intact without open wounds or rashes]])=0,"",COUNTIF(Table211[[#This Row],[1. Checks that sink areas are supplied with soap and paper towels]:[13. Skin is intact without open wounds or rashes]],"NO"))</f>
        <v/>
      </c>
    </row>
    <row r="132" spans="2:21">
      <c r="B132" s="17"/>
      <c r="C132" s="17"/>
      <c r="D132" s="17"/>
      <c r="E132" s="18"/>
      <c r="F132" s="44"/>
      <c r="G132" s="17"/>
      <c r="H132" s="17"/>
      <c r="I132" s="17"/>
      <c r="J132" s="17"/>
      <c r="K132" s="17"/>
      <c r="L132" s="17"/>
      <c r="M132" s="17"/>
      <c r="N132" s="17"/>
      <c r="O132" s="17"/>
      <c r="P132" s="17"/>
      <c r="Q132" s="17"/>
      <c r="R132" s="17"/>
      <c r="S132" s="17"/>
      <c r="T132" s="17"/>
      <c r="U132" t="str">
        <f>IF(COUNTA(Table211[[#This Row],[Employee Name]:[13. Skin is intact without open wounds or rashes]])=0,"",COUNTIF(Table211[[#This Row],[1. Checks that sink areas are supplied with soap and paper towels]:[13. Skin is intact without open wounds or rashes]],"NO"))</f>
        <v/>
      </c>
    </row>
    <row r="133" spans="2:21">
      <c r="B133" s="17"/>
      <c r="C133" s="17"/>
      <c r="D133" s="17"/>
      <c r="E133" s="18"/>
      <c r="F133" s="44"/>
      <c r="G133" s="17"/>
      <c r="H133" s="17"/>
      <c r="I133" s="17"/>
      <c r="J133" s="17"/>
      <c r="K133" s="17"/>
      <c r="L133" s="17"/>
      <c r="M133" s="17"/>
      <c r="N133" s="17"/>
      <c r="O133" s="17"/>
      <c r="P133" s="17"/>
      <c r="Q133" s="17"/>
      <c r="R133" s="17"/>
      <c r="S133" s="17"/>
      <c r="T133" s="17"/>
      <c r="U133" t="str">
        <f>IF(COUNTA(Table211[[#This Row],[Employee Name]:[13. Skin is intact without open wounds or rashes]])=0,"",COUNTIF(Table211[[#This Row],[1. Checks that sink areas are supplied with soap and paper towels]:[13. Skin is intact without open wounds or rashes]],"NO"))</f>
        <v/>
      </c>
    </row>
    <row r="134" spans="2:21">
      <c r="B134" s="17"/>
      <c r="C134" s="17"/>
      <c r="D134" s="17"/>
      <c r="E134" s="18"/>
      <c r="F134" s="44"/>
      <c r="G134" s="17"/>
      <c r="H134" s="17"/>
      <c r="I134" s="17"/>
      <c r="J134" s="17"/>
      <c r="K134" s="17"/>
      <c r="L134" s="17"/>
      <c r="M134" s="17"/>
      <c r="N134" s="17"/>
      <c r="O134" s="17"/>
      <c r="P134" s="17"/>
      <c r="Q134" s="17"/>
      <c r="R134" s="17"/>
      <c r="S134" s="17"/>
      <c r="T134" s="17"/>
      <c r="U134" t="str">
        <f>IF(COUNTA(Table211[[#This Row],[Employee Name]:[13. Skin is intact without open wounds or rashes]])=0,"",COUNTIF(Table211[[#This Row],[1. Checks that sink areas are supplied with soap and paper towels]:[13. Skin is intact without open wounds or rashes]],"NO"))</f>
        <v/>
      </c>
    </row>
    <row r="135" spans="2:21">
      <c r="B135" s="17"/>
      <c r="C135" s="17"/>
      <c r="D135" s="17"/>
      <c r="E135" s="18"/>
      <c r="F135" s="44"/>
      <c r="G135" s="17"/>
      <c r="H135" s="17"/>
      <c r="I135" s="17"/>
      <c r="J135" s="17"/>
      <c r="K135" s="17"/>
      <c r="L135" s="17"/>
      <c r="M135" s="17"/>
      <c r="N135" s="17"/>
      <c r="O135" s="17"/>
      <c r="P135" s="17"/>
      <c r="Q135" s="17"/>
      <c r="R135" s="17"/>
      <c r="S135" s="17"/>
      <c r="T135" s="17"/>
      <c r="U135" t="str">
        <f>IF(COUNTA(Table211[[#This Row],[Employee Name]:[13. Skin is intact without open wounds or rashes]])=0,"",COUNTIF(Table211[[#This Row],[1. Checks that sink areas are supplied with soap and paper towels]:[13. Skin is intact without open wounds or rashes]],"NO"))</f>
        <v/>
      </c>
    </row>
    <row r="136" spans="2:21">
      <c r="B136" s="17"/>
      <c r="C136" s="17"/>
      <c r="D136" s="17"/>
      <c r="E136" s="18"/>
      <c r="F136" s="44"/>
      <c r="G136" s="17"/>
      <c r="H136" s="17"/>
      <c r="I136" s="17"/>
      <c r="J136" s="17"/>
      <c r="K136" s="17"/>
      <c r="L136" s="17"/>
      <c r="M136" s="17"/>
      <c r="N136" s="17"/>
      <c r="O136" s="17"/>
      <c r="P136" s="17"/>
      <c r="Q136" s="17"/>
      <c r="R136" s="17"/>
      <c r="S136" s="17"/>
      <c r="T136" s="17"/>
      <c r="U136" t="str">
        <f>IF(COUNTA(Table211[[#This Row],[Employee Name]:[13. Skin is intact without open wounds or rashes]])=0,"",COUNTIF(Table211[[#This Row],[1. Checks that sink areas are supplied with soap and paper towels]:[13. Skin is intact without open wounds or rashes]],"NO"))</f>
        <v/>
      </c>
    </row>
    <row r="137" spans="2:21">
      <c r="B137" s="17"/>
      <c r="C137" s="17"/>
      <c r="D137" s="17"/>
      <c r="E137" s="18"/>
      <c r="F137" s="44"/>
      <c r="G137" s="17"/>
      <c r="H137" s="17"/>
      <c r="I137" s="17"/>
      <c r="J137" s="17"/>
      <c r="K137" s="17"/>
      <c r="L137" s="17"/>
      <c r="M137" s="17"/>
      <c r="N137" s="17"/>
      <c r="O137" s="17"/>
      <c r="P137" s="17"/>
      <c r="Q137" s="17"/>
      <c r="R137" s="17"/>
      <c r="S137" s="17"/>
      <c r="T137" s="17"/>
      <c r="U137" t="str">
        <f>IF(COUNTA(Table211[[#This Row],[Employee Name]:[13. Skin is intact without open wounds or rashes]])=0,"",COUNTIF(Table211[[#This Row],[1. Checks that sink areas are supplied with soap and paper towels]:[13. Skin is intact without open wounds or rashes]],"NO"))</f>
        <v/>
      </c>
    </row>
    <row r="138" spans="2:21">
      <c r="B138" s="17"/>
      <c r="C138" s="17"/>
      <c r="D138" s="17"/>
      <c r="E138" s="18"/>
      <c r="F138" s="44"/>
      <c r="G138" s="17"/>
      <c r="H138" s="17"/>
      <c r="I138" s="17"/>
      <c r="J138" s="17"/>
      <c r="K138" s="17"/>
      <c r="L138" s="17"/>
      <c r="M138" s="17"/>
      <c r="N138" s="17"/>
      <c r="O138" s="17"/>
      <c r="P138" s="17"/>
      <c r="Q138" s="17"/>
      <c r="R138" s="17"/>
      <c r="S138" s="17"/>
      <c r="T138" s="17"/>
      <c r="U138" t="str">
        <f>IF(COUNTA(Table211[[#This Row],[Employee Name]:[13. Skin is intact without open wounds or rashes]])=0,"",COUNTIF(Table211[[#This Row],[1. Checks that sink areas are supplied with soap and paper towels]:[13. Skin is intact without open wounds or rashes]],"NO"))</f>
        <v/>
      </c>
    </row>
    <row r="139" spans="2:21">
      <c r="B139" s="17"/>
      <c r="C139" s="17"/>
      <c r="D139" s="17"/>
      <c r="E139" s="18"/>
      <c r="F139" s="44"/>
      <c r="G139" s="17"/>
      <c r="H139" s="17"/>
      <c r="I139" s="17"/>
      <c r="J139" s="17"/>
      <c r="K139" s="17"/>
      <c r="L139" s="17"/>
      <c r="M139" s="17"/>
      <c r="N139" s="17"/>
      <c r="O139" s="17"/>
      <c r="P139" s="17"/>
      <c r="Q139" s="17"/>
      <c r="R139" s="17"/>
      <c r="S139" s="17"/>
      <c r="T139" s="17"/>
      <c r="U139" t="str">
        <f>IF(COUNTA(Table211[[#This Row],[Employee Name]:[13. Skin is intact without open wounds or rashes]])=0,"",COUNTIF(Table211[[#This Row],[1. Checks that sink areas are supplied with soap and paper towels]:[13. Skin is intact without open wounds or rashes]],"NO"))</f>
        <v/>
      </c>
    </row>
    <row r="140" spans="2:21">
      <c r="B140" s="17"/>
      <c r="C140" s="17"/>
      <c r="D140" s="17"/>
      <c r="E140" s="18"/>
      <c r="F140" s="44"/>
      <c r="G140" s="17"/>
      <c r="H140" s="17"/>
      <c r="I140" s="17"/>
      <c r="J140" s="17"/>
      <c r="K140" s="17"/>
      <c r="L140" s="17"/>
      <c r="M140" s="17"/>
      <c r="N140" s="17"/>
      <c r="O140" s="17"/>
      <c r="P140" s="17"/>
      <c r="Q140" s="17"/>
      <c r="R140" s="17"/>
      <c r="S140" s="17"/>
      <c r="T140" s="17"/>
      <c r="U140" t="str">
        <f>IF(COUNTA(Table211[[#This Row],[Employee Name]:[13. Skin is intact without open wounds or rashes]])=0,"",COUNTIF(Table211[[#This Row],[1. Checks that sink areas are supplied with soap and paper towels]:[13. Skin is intact without open wounds or rashes]],"NO"))</f>
        <v/>
      </c>
    </row>
    <row r="141" spans="2:21">
      <c r="B141" s="17"/>
      <c r="C141" s="17"/>
      <c r="D141" s="17"/>
      <c r="E141" s="18"/>
      <c r="F141" s="44"/>
      <c r="G141" s="17"/>
      <c r="H141" s="17"/>
      <c r="I141" s="17"/>
      <c r="J141" s="17"/>
      <c r="K141" s="17"/>
      <c r="L141" s="17"/>
      <c r="M141" s="17"/>
      <c r="N141" s="17"/>
      <c r="O141" s="17"/>
      <c r="P141" s="17"/>
      <c r="Q141" s="17"/>
      <c r="R141" s="17"/>
      <c r="S141" s="17"/>
      <c r="T141" s="17"/>
      <c r="U141" t="str">
        <f>IF(COUNTA(Table211[[#This Row],[Employee Name]:[13. Skin is intact without open wounds or rashes]])=0,"",COUNTIF(Table211[[#This Row],[1. Checks that sink areas are supplied with soap and paper towels]:[13. Skin is intact without open wounds or rashes]],"NO"))</f>
        <v/>
      </c>
    </row>
    <row r="142" spans="2:21">
      <c r="B142" s="17"/>
      <c r="C142" s="17"/>
      <c r="D142" s="17"/>
      <c r="E142" s="18"/>
      <c r="F142" s="44"/>
      <c r="G142" s="17"/>
      <c r="H142" s="17"/>
      <c r="I142" s="17"/>
      <c r="J142" s="17"/>
      <c r="K142" s="17"/>
      <c r="L142" s="17"/>
      <c r="M142" s="17"/>
      <c r="N142" s="17"/>
      <c r="O142" s="17"/>
      <c r="P142" s="17"/>
      <c r="Q142" s="17"/>
      <c r="R142" s="17"/>
      <c r="S142" s="17"/>
      <c r="T142" s="17"/>
      <c r="U142" t="str">
        <f>IF(COUNTA(Table211[[#This Row],[Employee Name]:[13. Skin is intact without open wounds or rashes]])=0,"",COUNTIF(Table211[[#This Row],[1. Checks that sink areas are supplied with soap and paper towels]:[13. Skin is intact without open wounds or rashes]],"NO"))</f>
        <v/>
      </c>
    </row>
    <row r="143" spans="2:21">
      <c r="B143" s="17"/>
      <c r="C143" s="17"/>
      <c r="D143" s="17"/>
      <c r="E143" s="18"/>
      <c r="F143" s="44"/>
      <c r="G143" s="17"/>
      <c r="H143" s="17"/>
      <c r="I143" s="17"/>
      <c r="J143" s="17"/>
      <c r="K143" s="17"/>
      <c r="L143" s="17"/>
      <c r="M143" s="17"/>
      <c r="N143" s="17"/>
      <c r="O143" s="17"/>
      <c r="P143" s="17"/>
      <c r="Q143" s="17"/>
      <c r="R143" s="17"/>
      <c r="S143" s="17"/>
      <c r="T143" s="17"/>
      <c r="U143" t="str">
        <f>IF(COUNTA(Table211[[#This Row],[Employee Name]:[13. Skin is intact without open wounds or rashes]])=0,"",COUNTIF(Table211[[#This Row],[1. Checks that sink areas are supplied with soap and paper towels]:[13. Skin is intact without open wounds or rashes]],"NO"))</f>
        <v/>
      </c>
    </row>
    <row r="144" spans="2:21">
      <c r="B144" s="17"/>
      <c r="C144" s="17"/>
      <c r="D144" s="17"/>
      <c r="E144" s="18"/>
      <c r="F144" s="44"/>
      <c r="G144" s="17"/>
      <c r="H144" s="17"/>
      <c r="I144" s="17"/>
      <c r="J144" s="17"/>
      <c r="K144" s="17"/>
      <c r="L144" s="17"/>
      <c r="M144" s="17"/>
      <c r="N144" s="17"/>
      <c r="O144" s="17"/>
      <c r="P144" s="17"/>
      <c r="Q144" s="17"/>
      <c r="R144" s="17"/>
      <c r="S144" s="17"/>
      <c r="T144" s="17"/>
      <c r="U144" t="str">
        <f>IF(COUNTA(Table211[[#This Row],[Employee Name]:[13. Skin is intact without open wounds or rashes]])=0,"",COUNTIF(Table211[[#This Row],[1. Checks that sink areas are supplied with soap and paper towels]:[13. Skin is intact without open wounds or rashes]],"NO"))</f>
        <v/>
      </c>
    </row>
    <row r="145" spans="2:21">
      <c r="B145" s="17"/>
      <c r="C145" s="17"/>
      <c r="D145" s="17"/>
      <c r="E145" s="18"/>
      <c r="F145" s="44"/>
      <c r="G145" s="17"/>
      <c r="H145" s="17"/>
      <c r="I145" s="17"/>
      <c r="J145" s="17"/>
      <c r="K145" s="17"/>
      <c r="L145" s="17"/>
      <c r="M145" s="17"/>
      <c r="N145" s="17"/>
      <c r="O145" s="17"/>
      <c r="P145" s="17"/>
      <c r="Q145" s="17"/>
      <c r="R145" s="17"/>
      <c r="S145" s="17"/>
      <c r="T145" s="17"/>
      <c r="U145" t="str">
        <f>IF(COUNTA(Table211[[#This Row],[Employee Name]:[13. Skin is intact without open wounds or rashes]])=0,"",COUNTIF(Table211[[#This Row],[1. Checks that sink areas are supplied with soap and paper towels]:[13. Skin is intact without open wounds or rashes]],"NO"))</f>
        <v/>
      </c>
    </row>
    <row r="146" spans="2:21">
      <c r="B146" s="17"/>
      <c r="C146" s="17"/>
      <c r="D146" s="17"/>
      <c r="E146" s="18"/>
      <c r="F146" s="44"/>
      <c r="G146" s="17"/>
      <c r="H146" s="17"/>
      <c r="I146" s="17"/>
      <c r="J146" s="17"/>
      <c r="K146" s="17"/>
      <c r="L146" s="17"/>
      <c r="M146" s="17"/>
      <c r="N146" s="17"/>
      <c r="O146" s="17"/>
      <c r="P146" s="17"/>
      <c r="Q146" s="17"/>
      <c r="R146" s="17"/>
      <c r="S146" s="17"/>
      <c r="T146" s="17"/>
      <c r="U146" t="str">
        <f>IF(COUNTA(Table211[[#This Row],[Employee Name]:[13. Skin is intact without open wounds or rashes]])=0,"",COUNTIF(Table211[[#This Row],[1. Checks that sink areas are supplied with soap and paper towels]:[13. Skin is intact without open wounds or rashes]],"NO"))</f>
        <v/>
      </c>
    </row>
    <row r="147" spans="2:21">
      <c r="B147" s="17"/>
      <c r="C147" s="17"/>
      <c r="D147" s="17"/>
      <c r="E147" s="18"/>
      <c r="F147" s="44"/>
      <c r="G147" s="17"/>
      <c r="H147" s="17"/>
      <c r="I147" s="17"/>
      <c r="J147" s="17"/>
      <c r="K147" s="17"/>
      <c r="L147" s="17"/>
      <c r="M147" s="17"/>
      <c r="N147" s="17"/>
      <c r="O147" s="17"/>
      <c r="P147" s="17"/>
      <c r="Q147" s="17"/>
      <c r="R147" s="17"/>
      <c r="S147" s="17"/>
      <c r="T147" s="17"/>
      <c r="U147" t="str">
        <f>IF(COUNTA(Table211[[#This Row],[Employee Name]:[13. Skin is intact without open wounds or rashes]])=0,"",COUNTIF(Table211[[#This Row],[1. Checks that sink areas are supplied with soap and paper towels]:[13. Skin is intact without open wounds or rashes]],"NO"))</f>
        <v/>
      </c>
    </row>
    <row r="148" spans="2:21">
      <c r="B148" s="17"/>
      <c r="C148" s="17"/>
      <c r="D148" s="17"/>
      <c r="E148" s="18"/>
      <c r="F148" s="44"/>
      <c r="G148" s="17"/>
      <c r="H148" s="17"/>
      <c r="I148" s="17"/>
      <c r="J148" s="17"/>
      <c r="K148" s="17"/>
      <c r="L148" s="17"/>
      <c r="M148" s="17"/>
      <c r="N148" s="17"/>
      <c r="O148" s="17"/>
      <c r="P148" s="17"/>
      <c r="Q148" s="17"/>
      <c r="R148" s="17"/>
      <c r="S148" s="17"/>
      <c r="T148" s="17"/>
      <c r="U148" t="str">
        <f>IF(COUNTA(Table211[[#This Row],[Employee Name]:[13. Skin is intact without open wounds or rashes]])=0,"",COUNTIF(Table211[[#This Row],[1. Checks that sink areas are supplied with soap and paper towels]:[13. Skin is intact without open wounds or rashes]],"NO"))</f>
        <v/>
      </c>
    </row>
    <row r="149" spans="2:21">
      <c r="B149" s="17"/>
      <c r="C149" s="17"/>
      <c r="D149" s="17"/>
      <c r="E149" s="18"/>
      <c r="F149" s="44"/>
      <c r="G149" s="17"/>
      <c r="H149" s="17"/>
      <c r="I149" s="17"/>
      <c r="J149" s="17"/>
      <c r="K149" s="17"/>
      <c r="L149" s="17"/>
      <c r="M149" s="17"/>
      <c r="N149" s="17"/>
      <c r="O149" s="17"/>
      <c r="P149" s="17"/>
      <c r="Q149" s="17"/>
      <c r="R149" s="17"/>
      <c r="S149" s="17"/>
      <c r="T149" s="17"/>
      <c r="U149" t="str">
        <f>IF(COUNTA(Table211[[#This Row],[Employee Name]:[13. Skin is intact without open wounds or rashes]])=0,"",COUNTIF(Table211[[#This Row],[1. Checks that sink areas are supplied with soap and paper towels]:[13. Skin is intact without open wounds or rashes]],"NO"))</f>
        <v/>
      </c>
    </row>
    <row r="150" spans="2:21">
      <c r="B150" s="17"/>
      <c r="C150" s="17"/>
      <c r="D150" s="17"/>
      <c r="E150" s="18"/>
      <c r="F150" s="44"/>
      <c r="G150" s="17"/>
      <c r="H150" s="17"/>
      <c r="I150" s="17"/>
      <c r="J150" s="17"/>
      <c r="K150" s="17"/>
      <c r="L150" s="17"/>
      <c r="M150" s="17"/>
      <c r="N150" s="17"/>
      <c r="O150" s="17"/>
      <c r="P150" s="17"/>
      <c r="Q150" s="17"/>
      <c r="R150" s="17"/>
      <c r="S150" s="17"/>
      <c r="T150" s="17"/>
      <c r="U150" t="str">
        <f>IF(COUNTA(Table211[[#This Row],[Employee Name]:[13. Skin is intact without open wounds or rashes]])=0,"",COUNTIF(Table211[[#This Row],[1. Checks that sink areas are supplied with soap and paper towels]:[13. Skin is intact without open wounds or rashes]],"NO"))</f>
        <v/>
      </c>
    </row>
    <row r="151" spans="2:21">
      <c r="B151" s="17"/>
      <c r="C151" s="17"/>
      <c r="D151" s="17"/>
      <c r="E151" s="18"/>
      <c r="F151" s="44"/>
      <c r="G151" s="17"/>
      <c r="H151" s="17"/>
      <c r="I151" s="17"/>
      <c r="J151" s="17"/>
      <c r="K151" s="17"/>
      <c r="L151" s="17"/>
      <c r="M151" s="17"/>
      <c r="N151" s="17"/>
      <c r="O151" s="17"/>
      <c r="P151" s="17"/>
      <c r="Q151" s="17"/>
      <c r="R151" s="17"/>
      <c r="S151" s="17"/>
      <c r="T151" s="17"/>
      <c r="U151" t="str">
        <f>IF(COUNTA(Table211[[#This Row],[Employee Name]:[13. Skin is intact without open wounds or rashes]])=0,"",COUNTIF(Table211[[#This Row],[1. Checks that sink areas are supplied with soap and paper towels]:[13. Skin is intact without open wounds or rashes]],"NO"))</f>
        <v/>
      </c>
    </row>
    <row r="152" spans="2:21">
      <c r="B152" s="17"/>
      <c r="C152" s="17"/>
      <c r="D152" s="17"/>
      <c r="E152" s="18"/>
      <c r="F152" s="44"/>
      <c r="G152" s="17"/>
      <c r="H152" s="17"/>
      <c r="I152" s="17"/>
      <c r="J152" s="17"/>
      <c r="K152" s="17"/>
      <c r="L152" s="17"/>
      <c r="M152" s="17"/>
      <c r="N152" s="17"/>
      <c r="O152" s="17"/>
      <c r="P152" s="17"/>
      <c r="Q152" s="17"/>
      <c r="R152" s="17"/>
      <c r="S152" s="17"/>
      <c r="T152" s="17"/>
      <c r="U152" t="str">
        <f>IF(COUNTA(Table211[[#This Row],[Employee Name]:[13. Skin is intact without open wounds or rashes]])=0,"",COUNTIF(Table211[[#This Row],[1. Checks that sink areas are supplied with soap and paper towels]:[13. Skin is intact without open wounds or rashes]],"NO"))</f>
        <v/>
      </c>
    </row>
    <row r="153" spans="2:21">
      <c r="B153" s="17"/>
      <c r="C153" s="17"/>
      <c r="D153" s="17"/>
      <c r="E153" s="18"/>
      <c r="F153" s="44"/>
      <c r="G153" s="17"/>
      <c r="H153" s="17"/>
      <c r="I153" s="17"/>
      <c r="J153" s="17"/>
      <c r="K153" s="17"/>
      <c r="L153" s="17"/>
      <c r="M153" s="17"/>
      <c r="N153" s="17"/>
      <c r="O153" s="17"/>
      <c r="P153" s="17"/>
      <c r="Q153" s="17"/>
      <c r="R153" s="17"/>
      <c r="S153" s="17"/>
      <c r="T153" s="17"/>
      <c r="U153" t="str">
        <f>IF(COUNTA(Table211[[#This Row],[Employee Name]:[13. Skin is intact without open wounds or rashes]])=0,"",COUNTIF(Table211[[#This Row],[1. Checks that sink areas are supplied with soap and paper towels]:[13. Skin is intact without open wounds or rashes]],"NO"))</f>
        <v/>
      </c>
    </row>
    <row r="154" spans="2:21">
      <c r="B154" s="17"/>
      <c r="C154" s="17"/>
      <c r="D154" s="17"/>
      <c r="E154" s="18"/>
      <c r="F154" s="44"/>
      <c r="G154" s="17"/>
      <c r="H154" s="17"/>
      <c r="I154" s="17"/>
      <c r="J154" s="17"/>
      <c r="K154" s="17"/>
      <c r="L154" s="17"/>
      <c r="M154" s="17"/>
      <c r="N154" s="17"/>
      <c r="O154" s="17"/>
      <c r="P154" s="17"/>
      <c r="Q154" s="17"/>
      <c r="R154" s="17"/>
      <c r="S154" s="17"/>
      <c r="T154" s="17"/>
      <c r="U154" t="str">
        <f>IF(COUNTA(Table211[[#This Row],[Employee Name]:[13. Skin is intact without open wounds or rashes]])=0,"",COUNTIF(Table211[[#This Row],[1. Checks that sink areas are supplied with soap and paper towels]:[13. Skin is intact without open wounds or rashes]],"NO"))</f>
        <v/>
      </c>
    </row>
    <row r="155" spans="2:21">
      <c r="B155" s="17"/>
      <c r="C155" s="17"/>
      <c r="D155" s="17"/>
      <c r="E155" s="18"/>
      <c r="F155" s="44"/>
      <c r="G155" s="17"/>
      <c r="H155" s="17"/>
      <c r="I155" s="17"/>
      <c r="J155" s="17"/>
      <c r="K155" s="17"/>
      <c r="L155" s="17"/>
      <c r="M155" s="17"/>
      <c r="N155" s="17"/>
      <c r="O155" s="17"/>
      <c r="P155" s="17"/>
      <c r="Q155" s="17"/>
      <c r="R155" s="17"/>
      <c r="S155" s="17"/>
      <c r="T155" s="17"/>
      <c r="U155" t="str">
        <f>IF(COUNTA(Table211[[#This Row],[Employee Name]:[13. Skin is intact without open wounds or rashes]])=0,"",COUNTIF(Table211[[#This Row],[1. Checks that sink areas are supplied with soap and paper towels]:[13. Skin is intact without open wounds or rashes]],"NO"))</f>
        <v/>
      </c>
    </row>
    <row r="156" spans="2:21">
      <c r="B156" s="17"/>
      <c r="C156" s="17"/>
      <c r="D156" s="17"/>
      <c r="E156" s="18"/>
      <c r="F156" s="44"/>
      <c r="G156" s="17"/>
      <c r="H156" s="17"/>
      <c r="I156" s="17"/>
      <c r="J156" s="17"/>
      <c r="K156" s="17"/>
      <c r="L156" s="17"/>
      <c r="M156" s="17"/>
      <c r="N156" s="17"/>
      <c r="O156" s="17"/>
      <c r="P156" s="17"/>
      <c r="Q156" s="17"/>
      <c r="R156" s="17"/>
      <c r="S156" s="17"/>
      <c r="T156" s="17"/>
      <c r="U156" t="str">
        <f>IF(COUNTA(Table211[[#This Row],[Employee Name]:[13. Skin is intact without open wounds or rashes]])=0,"",COUNTIF(Table211[[#This Row],[1. Checks that sink areas are supplied with soap and paper towels]:[13. Skin is intact without open wounds or rashes]],"NO"))</f>
        <v/>
      </c>
    </row>
    <row r="157" spans="2:21">
      <c r="B157" s="17"/>
      <c r="C157" s="17"/>
      <c r="D157" s="17"/>
      <c r="E157" s="18"/>
      <c r="F157" s="44"/>
      <c r="G157" s="17"/>
      <c r="H157" s="17"/>
      <c r="I157" s="17"/>
      <c r="J157" s="17"/>
      <c r="K157" s="17"/>
      <c r="L157" s="17"/>
      <c r="M157" s="17"/>
      <c r="N157" s="17"/>
      <c r="O157" s="17"/>
      <c r="P157" s="17"/>
      <c r="Q157" s="17"/>
      <c r="R157" s="17"/>
      <c r="S157" s="17"/>
      <c r="T157" s="17"/>
      <c r="U157" t="str">
        <f>IF(COUNTA(Table211[[#This Row],[Employee Name]:[13. Skin is intact without open wounds or rashes]])=0,"",COUNTIF(Table211[[#This Row],[1. Checks that sink areas are supplied with soap and paper towels]:[13. Skin is intact without open wounds or rashes]],"NO"))</f>
        <v/>
      </c>
    </row>
    <row r="158" spans="2:21">
      <c r="B158" s="17"/>
      <c r="C158" s="17"/>
      <c r="D158" s="17"/>
      <c r="E158" s="18"/>
      <c r="F158" s="44"/>
      <c r="G158" s="17"/>
      <c r="H158" s="17"/>
      <c r="I158" s="17"/>
      <c r="J158" s="17"/>
      <c r="K158" s="17"/>
      <c r="L158" s="17"/>
      <c r="M158" s="17"/>
      <c r="N158" s="17"/>
      <c r="O158" s="17"/>
      <c r="P158" s="17"/>
      <c r="Q158" s="17"/>
      <c r="R158" s="17"/>
      <c r="S158" s="17"/>
      <c r="T158" s="17"/>
      <c r="U158" t="str">
        <f>IF(COUNTA(Table211[[#This Row],[Employee Name]:[13. Skin is intact without open wounds or rashes]])=0,"",COUNTIF(Table211[[#This Row],[1. Checks that sink areas are supplied with soap and paper towels]:[13. Skin is intact without open wounds or rashes]],"NO"))</f>
        <v/>
      </c>
    </row>
    <row r="159" spans="2:21">
      <c r="B159" s="17"/>
      <c r="C159" s="17"/>
      <c r="D159" s="17"/>
      <c r="E159" s="18"/>
      <c r="F159" s="44"/>
      <c r="G159" s="17"/>
      <c r="H159" s="17"/>
      <c r="I159" s="17"/>
      <c r="J159" s="17"/>
      <c r="K159" s="17"/>
      <c r="L159" s="17"/>
      <c r="M159" s="17"/>
      <c r="N159" s="17"/>
      <c r="O159" s="17"/>
      <c r="P159" s="17"/>
      <c r="Q159" s="17"/>
      <c r="R159" s="17"/>
      <c r="S159" s="17"/>
      <c r="T159" s="17"/>
      <c r="U159" t="str">
        <f>IF(COUNTA(Table211[[#This Row],[Employee Name]:[13. Skin is intact without open wounds or rashes]])=0,"",COUNTIF(Table211[[#This Row],[1. Checks that sink areas are supplied with soap and paper towels]:[13. Skin is intact without open wounds or rashes]],"NO"))</f>
        <v/>
      </c>
    </row>
    <row r="160" spans="2:21">
      <c r="B160" s="17"/>
      <c r="C160" s="17"/>
      <c r="D160" s="17"/>
      <c r="E160" s="18"/>
      <c r="F160" s="44"/>
      <c r="G160" s="17"/>
      <c r="H160" s="17"/>
      <c r="I160" s="17"/>
      <c r="J160" s="17"/>
      <c r="K160" s="17"/>
      <c r="L160" s="17"/>
      <c r="M160" s="17"/>
      <c r="N160" s="17"/>
      <c r="O160" s="17"/>
      <c r="P160" s="17"/>
      <c r="Q160" s="17"/>
      <c r="R160" s="17"/>
      <c r="S160" s="17"/>
      <c r="T160" s="17"/>
      <c r="U160" t="str">
        <f>IF(COUNTA(Table211[[#This Row],[Employee Name]:[13. Skin is intact without open wounds or rashes]])=0,"",COUNTIF(Table211[[#This Row],[1. Checks that sink areas are supplied with soap and paper towels]:[13. Skin is intact without open wounds or rashes]],"NO"))</f>
        <v/>
      </c>
    </row>
    <row r="161" spans="2:21">
      <c r="B161" s="17"/>
      <c r="C161" s="17"/>
      <c r="D161" s="17"/>
      <c r="E161" s="18"/>
      <c r="F161" s="44"/>
      <c r="G161" s="17"/>
      <c r="H161" s="17"/>
      <c r="I161" s="17"/>
      <c r="J161" s="17"/>
      <c r="K161" s="17"/>
      <c r="L161" s="17"/>
      <c r="M161" s="17"/>
      <c r="N161" s="17"/>
      <c r="O161" s="17"/>
      <c r="P161" s="17"/>
      <c r="Q161" s="17"/>
      <c r="R161" s="17"/>
      <c r="S161" s="17"/>
      <c r="T161" s="17"/>
      <c r="U161" t="str">
        <f>IF(COUNTA(Table211[[#This Row],[Employee Name]:[13. Skin is intact without open wounds or rashes]])=0,"",COUNTIF(Table211[[#This Row],[1. Checks that sink areas are supplied with soap and paper towels]:[13. Skin is intact without open wounds or rashes]],"NO"))</f>
        <v/>
      </c>
    </row>
    <row r="162" spans="2:21">
      <c r="B162" s="17"/>
      <c r="C162" s="17"/>
      <c r="D162" s="17"/>
      <c r="E162" s="18"/>
      <c r="F162" s="44"/>
      <c r="G162" s="17"/>
      <c r="H162" s="17"/>
      <c r="I162" s="17"/>
      <c r="J162" s="17"/>
      <c r="K162" s="17"/>
      <c r="L162" s="17"/>
      <c r="M162" s="17"/>
      <c r="N162" s="17"/>
      <c r="O162" s="17"/>
      <c r="P162" s="17"/>
      <c r="Q162" s="17"/>
      <c r="R162" s="17"/>
      <c r="S162" s="17"/>
      <c r="T162" s="17"/>
      <c r="U162" t="str">
        <f>IF(COUNTA(Table211[[#This Row],[Employee Name]:[13. Skin is intact without open wounds or rashes]])=0,"",COUNTIF(Table211[[#This Row],[1. Checks that sink areas are supplied with soap and paper towels]:[13. Skin is intact without open wounds or rashes]],"NO"))</f>
        <v/>
      </c>
    </row>
    <row r="163" spans="2:21">
      <c r="B163" s="17"/>
      <c r="C163" s="17"/>
      <c r="D163" s="17"/>
      <c r="E163" s="18"/>
      <c r="F163" s="44"/>
      <c r="G163" s="17"/>
      <c r="H163" s="17"/>
      <c r="I163" s="17"/>
      <c r="J163" s="17"/>
      <c r="K163" s="17"/>
      <c r="L163" s="17"/>
      <c r="M163" s="17"/>
      <c r="N163" s="17"/>
      <c r="O163" s="17"/>
      <c r="P163" s="17"/>
      <c r="Q163" s="17"/>
      <c r="R163" s="17"/>
      <c r="S163" s="17"/>
      <c r="T163" s="17"/>
      <c r="U163" t="str">
        <f>IF(COUNTA(Table211[[#This Row],[Employee Name]:[13. Skin is intact without open wounds or rashes]])=0,"",COUNTIF(Table211[[#This Row],[1. Checks that sink areas are supplied with soap and paper towels]:[13. Skin is intact without open wounds or rashes]],"NO"))</f>
        <v/>
      </c>
    </row>
    <row r="164" spans="2:21">
      <c r="B164" s="17"/>
      <c r="C164" s="17"/>
      <c r="D164" s="17"/>
      <c r="E164" s="18"/>
      <c r="F164" s="44"/>
      <c r="G164" s="17"/>
      <c r="H164" s="17"/>
      <c r="I164" s="17"/>
      <c r="J164" s="17"/>
      <c r="K164" s="17"/>
      <c r="L164" s="17"/>
      <c r="M164" s="17"/>
      <c r="N164" s="17"/>
      <c r="O164" s="17"/>
      <c r="P164" s="17"/>
      <c r="Q164" s="17"/>
      <c r="R164" s="17"/>
      <c r="S164" s="17"/>
      <c r="T164" s="17"/>
      <c r="U164" t="str">
        <f>IF(COUNTA(Table211[[#This Row],[Employee Name]:[13. Skin is intact without open wounds or rashes]])=0,"",COUNTIF(Table211[[#This Row],[1. Checks that sink areas are supplied with soap and paper towels]:[13. Skin is intact without open wounds or rashes]],"NO"))</f>
        <v/>
      </c>
    </row>
    <row r="165" spans="2:21">
      <c r="B165" s="17"/>
      <c r="C165" s="17"/>
      <c r="D165" s="17"/>
      <c r="E165" s="18"/>
      <c r="F165" s="44"/>
      <c r="G165" s="17"/>
      <c r="H165" s="17"/>
      <c r="I165" s="17"/>
      <c r="J165" s="17"/>
      <c r="K165" s="17"/>
      <c r="L165" s="17"/>
      <c r="M165" s="17"/>
      <c r="N165" s="17"/>
      <c r="O165" s="17"/>
      <c r="P165" s="17"/>
      <c r="Q165" s="17"/>
      <c r="R165" s="17"/>
      <c r="S165" s="17"/>
      <c r="T165" s="17"/>
      <c r="U165" t="str">
        <f>IF(COUNTA(Table211[[#This Row],[Employee Name]:[13. Skin is intact without open wounds or rashes]])=0,"",COUNTIF(Table211[[#This Row],[1. Checks that sink areas are supplied with soap and paper towels]:[13. Skin is intact without open wounds or rashes]],"NO"))</f>
        <v/>
      </c>
    </row>
    <row r="166" spans="2:21">
      <c r="B166" s="17"/>
      <c r="C166" s="17"/>
      <c r="D166" s="17"/>
      <c r="E166" s="18"/>
      <c r="F166" s="44"/>
      <c r="G166" s="17"/>
      <c r="H166" s="17"/>
      <c r="I166" s="17"/>
      <c r="J166" s="17"/>
      <c r="K166" s="17"/>
      <c r="L166" s="17"/>
      <c r="M166" s="17"/>
      <c r="N166" s="17"/>
      <c r="O166" s="17"/>
      <c r="P166" s="17"/>
      <c r="Q166" s="17"/>
      <c r="R166" s="17"/>
      <c r="S166" s="17"/>
      <c r="T166" s="17"/>
      <c r="U166" t="str">
        <f>IF(COUNTA(Table211[[#This Row],[Employee Name]:[13. Skin is intact without open wounds or rashes]])=0,"",COUNTIF(Table211[[#This Row],[1. Checks that sink areas are supplied with soap and paper towels]:[13. Skin is intact without open wounds or rashes]],"NO"))</f>
        <v/>
      </c>
    </row>
    <row r="167" spans="2:21">
      <c r="B167" s="17"/>
      <c r="C167" s="17"/>
      <c r="D167" s="17"/>
      <c r="E167" s="18"/>
      <c r="F167" s="44"/>
      <c r="G167" s="17"/>
      <c r="H167" s="17"/>
      <c r="I167" s="17"/>
      <c r="J167" s="17"/>
      <c r="K167" s="17"/>
      <c r="L167" s="17"/>
      <c r="M167" s="17"/>
      <c r="N167" s="17"/>
      <c r="O167" s="17"/>
      <c r="P167" s="17"/>
      <c r="Q167" s="17"/>
      <c r="R167" s="17"/>
      <c r="S167" s="17"/>
      <c r="T167" s="17"/>
      <c r="U167" t="str">
        <f>IF(COUNTA(Table211[[#This Row],[Employee Name]:[13. Skin is intact without open wounds or rashes]])=0,"",COUNTIF(Table211[[#This Row],[1. Checks that sink areas are supplied with soap and paper towels]:[13. Skin is intact without open wounds or rashes]],"NO"))</f>
        <v/>
      </c>
    </row>
    <row r="168" spans="2:21">
      <c r="B168" s="17"/>
      <c r="C168" s="17"/>
      <c r="D168" s="17"/>
      <c r="E168" s="18"/>
      <c r="F168" s="44"/>
      <c r="G168" s="17"/>
      <c r="H168" s="17"/>
      <c r="I168" s="17"/>
      <c r="J168" s="17"/>
      <c r="K168" s="17"/>
      <c r="L168" s="17"/>
      <c r="M168" s="17"/>
      <c r="N168" s="17"/>
      <c r="O168" s="17"/>
      <c r="P168" s="17"/>
      <c r="Q168" s="17"/>
      <c r="R168" s="17"/>
      <c r="S168" s="17"/>
      <c r="T168" s="17"/>
      <c r="U168" t="str">
        <f>IF(COUNTA(Table211[[#This Row],[Employee Name]:[13. Skin is intact without open wounds or rashes]])=0,"",COUNTIF(Table211[[#This Row],[1. Checks that sink areas are supplied with soap and paper towels]:[13. Skin is intact without open wounds or rashes]],"NO"))</f>
        <v/>
      </c>
    </row>
    <row r="169" spans="2:21">
      <c r="B169" s="17"/>
      <c r="C169" s="17"/>
      <c r="D169" s="17"/>
      <c r="E169" s="18"/>
      <c r="F169" s="44"/>
      <c r="G169" s="17"/>
      <c r="H169" s="17"/>
      <c r="I169" s="17"/>
      <c r="J169" s="17"/>
      <c r="K169" s="17"/>
      <c r="L169" s="17"/>
      <c r="M169" s="17"/>
      <c r="N169" s="17"/>
      <c r="O169" s="17"/>
      <c r="P169" s="17"/>
      <c r="Q169" s="17"/>
      <c r="R169" s="17"/>
      <c r="S169" s="17"/>
      <c r="T169" s="17"/>
      <c r="U169" t="str">
        <f>IF(COUNTA(Table211[[#This Row],[Employee Name]:[13. Skin is intact without open wounds or rashes]])=0,"",COUNTIF(Table211[[#This Row],[1. Checks that sink areas are supplied with soap and paper towels]:[13. Skin is intact without open wounds or rashes]],"NO"))</f>
        <v/>
      </c>
    </row>
    <row r="170" spans="2:21">
      <c r="B170" s="17"/>
      <c r="C170" s="17"/>
      <c r="D170" s="17"/>
      <c r="E170" s="18"/>
      <c r="F170" s="44"/>
      <c r="G170" s="17"/>
      <c r="H170" s="17"/>
      <c r="I170" s="17"/>
      <c r="J170" s="17"/>
      <c r="K170" s="17"/>
      <c r="L170" s="17"/>
      <c r="M170" s="17"/>
      <c r="N170" s="17"/>
      <c r="O170" s="17"/>
      <c r="P170" s="17"/>
      <c r="Q170" s="17"/>
      <c r="R170" s="17"/>
      <c r="S170" s="17"/>
      <c r="T170" s="17"/>
      <c r="U170" t="str">
        <f>IF(COUNTA(Table211[[#This Row],[Employee Name]:[13. Skin is intact without open wounds or rashes]])=0,"",COUNTIF(Table211[[#This Row],[1. Checks that sink areas are supplied with soap and paper towels]:[13. Skin is intact without open wounds or rashes]],"NO"))</f>
        <v/>
      </c>
    </row>
    <row r="171" spans="2:21">
      <c r="B171" s="17"/>
      <c r="C171" s="17"/>
      <c r="D171" s="17"/>
      <c r="E171" s="18"/>
      <c r="F171" s="44"/>
      <c r="G171" s="17"/>
      <c r="H171" s="17"/>
      <c r="I171" s="17"/>
      <c r="J171" s="17"/>
      <c r="K171" s="17"/>
      <c r="L171" s="17"/>
      <c r="M171" s="17"/>
      <c r="N171" s="17"/>
      <c r="O171" s="17"/>
      <c r="P171" s="17"/>
      <c r="Q171" s="17"/>
      <c r="R171" s="17"/>
      <c r="S171" s="17"/>
      <c r="T171" s="17"/>
      <c r="U171" t="str">
        <f>IF(COUNTA(Table211[[#This Row],[Employee Name]:[13. Skin is intact without open wounds or rashes]])=0,"",COUNTIF(Table211[[#This Row],[1. Checks that sink areas are supplied with soap and paper towels]:[13. Skin is intact without open wounds or rashes]],"NO"))</f>
        <v/>
      </c>
    </row>
    <row r="172" spans="2:21">
      <c r="B172" s="17"/>
      <c r="C172" s="17"/>
      <c r="D172" s="17"/>
      <c r="E172" s="18"/>
      <c r="F172" s="44"/>
      <c r="G172" s="17"/>
      <c r="H172" s="17"/>
      <c r="I172" s="17"/>
      <c r="J172" s="17"/>
      <c r="K172" s="17"/>
      <c r="L172" s="17"/>
      <c r="M172" s="17"/>
      <c r="N172" s="17"/>
      <c r="O172" s="17"/>
      <c r="P172" s="17"/>
      <c r="Q172" s="17"/>
      <c r="R172" s="17"/>
      <c r="S172" s="17"/>
      <c r="T172" s="17"/>
      <c r="U172" t="str">
        <f>IF(COUNTA(Table211[[#This Row],[Employee Name]:[13. Skin is intact without open wounds or rashes]])=0,"",COUNTIF(Table211[[#This Row],[1. Checks that sink areas are supplied with soap and paper towels]:[13. Skin is intact without open wounds or rashes]],"NO"))</f>
        <v/>
      </c>
    </row>
    <row r="173" spans="2:21">
      <c r="B173" s="17"/>
      <c r="C173" s="17"/>
      <c r="D173" s="17"/>
      <c r="E173" s="18"/>
      <c r="F173" s="44"/>
      <c r="G173" s="17"/>
      <c r="H173" s="17"/>
      <c r="I173" s="17"/>
      <c r="J173" s="17"/>
      <c r="K173" s="17"/>
      <c r="L173" s="17"/>
      <c r="M173" s="17"/>
      <c r="N173" s="17"/>
      <c r="O173" s="17"/>
      <c r="P173" s="17"/>
      <c r="Q173" s="17"/>
      <c r="R173" s="17"/>
      <c r="S173" s="17"/>
      <c r="T173" s="17"/>
      <c r="U173" t="str">
        <f>IF(COUNTA(Table211[[#This Row],[Employee Name]:[13. Skin is intact without open wounds or rashes]])=0,"",COUNTIF(Table211[[#This Row],[1. Checks that sink areas are supplied with soap and paper towels]:[13. Skin is intact without open wounds or rashes]],"NO"))</f>
        <v/>
      </c>
    </row>
    <row r="174" spans="2:21">
      <c r="B174" s="17"/>
      <c r="C174" s="17"/>
      <c r="D174" s="17"/>
      <c r="E174" s="18"/>
      <c r="F174" s="44"/>
      <c r="G174" s="17"/>
      <c r="H174" s="17"/>
      <c r="I174" s="17"/>
      <c r="J174" s="17"/>
      <c r="K174" s="17"/>
      <c r="L174" s="17"/>
      <c r="M174" s="17"/>
      <c r="N174" s="17"/>
      <c r="O174" s="17"/>
      <c r="P174" s="17"/>
      <c r="Q174" s="17"/>
      <c r="R174" s="17"/>
      <c r="S174" s="17"/>
      <c r="T174" s="17"/>
      <c r="U174" t="str">
        <f>IF(COUNTA(Table211[[#This Row],[Employee Name]:[13. Skin is intact without open wounds or rashes]])=0,"",COUNTIF(Table211[[#This Row],[1. Checks that sink areas are supplied with soap and paper towels]:[13. Skin is intact without open wounds or rashes]],"NO"))</f>
        <v/>
      </c>
    </row>
    <row r="175" spans="2:21">
      <c r="B175" s="17"/>
      <c r="C175" s="17"/>
      <c r="D175" s="17"/>
      <c r="E175" s="18"/>
      <c r="F175" s="44"/>
      <c r="G175" s="17"/>
      <c r="H175" s="17"/>
      <c r="I175" s="17"/>
      <c r="J175" s="17"/>
      <c r="K175" s="17"/>
      <c r="L175" s="17"/>
      <c r="M175" s="17"/>
      <c r="N175" s="17"/>
      <c r="O175" s="17"/>
      <c r="P175" s="17"/>
      <c r="Q175" s="17"/>
      <c r="R175" s="17"/>
      <c r="S175" s="17"/>
      <c r="T175" s="17"/>
      <c r="U175" t="str">
        <f>IF(COUNTA(Table211[[#This Row],[Employee Name]:[13. Skin is intact without open wounds or rashes]])=0,"",COUNTIF(Table211[[#This Row],[1. Checks that sink areas are supplied with soap and paper towels]:[13. Skin is intact without open wounds or rashes]],"NO"))</f>
        <v/>
      </c>
    </row>
    <row r="176" spans="2:21">
      <c r="B176" s="17"/>
      <c r="C176" s="17"/>
      <c r="D176" s="17"/>
      <c r="E176" s="18"/>
      <c r="F176" s="44"/>
      <c r="G176" s="17"/>
      <c r="H176" s="17"/>
      <c r="I176" s="17"/>
      <c r="J176" s="17"/>
      <c r="K176" s="17"/>
      <c r="L176" s="17"/>
      <c r="M176" s="17"/>
      <c r="N176" s="17"/>
      <c r="O176" s="17"/>
      <c r="P176" s="17"/>
      <c r="Q176" s="17"/>
      <c r="R176" s="17"/>
      <c r="S176" s="17"/>
      <c r="T176" s="17"/>
      <c r="U176" t="str">
        <f>IF(COUNTA(Table211[[#This Row],[Employee Name]:[13. Skin is intact without open wounds or rashes]])=0,"",COUNTIF(Table211[[#This Row],[1. Checks that sink areas are supplied with soap and paper towels]:[13. Skin is intact without open wounds or rashes]],"NO"))</f>
        <v/>
      </c>
    </row>
    <row r="177" spans="2:21">
      <c r="B177" s="17"/>
      <c r="C177" s="17"/>
      <c r="D177" s="17"/>
      <c r="E177" s="18"/>
      <c r="F177" s="44"/>
      <c r="G177" s="17"/>
      <c r="H177" s="17"/>
      <c r="I177" s="17"/>
      <c r="J177" s="17"/>
      <c r="K177" s="17"/>
      <c r="L177" s="17"/>
      <c r="M177" s="17"/>
      <c r="N177" s="17"/>
      <c r="O177" s="17"/>
      <c r="P177" s="17"/>
      <c r="Q177" s="17"/>
      <c r="R177" s="17"/>
      <c r="S177" s="17"/>
      <c r="T177" s="17"/>
      <c r="U177" t="str">
        <f>IF(COUNTA(Table211[[#This Row],[Employee Name]:[13. Skin is intact without open wounds or rashes]])=0,"",COUNTIF(Table211[[#This Row],[1. Checks that sink areas are supplied with soap and paper towels]:[13. Skin is intact without open wounds or rashes]],"NO"))</f>
        <v/>
      </c>
    </row>
    <row r="178" spans="2:21">
      <c r="B178" s="17"/>
      <c r="C178" s="17"/>
      <c r="D178" s="17"/>
      <c r="E178" s="18"/>
      <c r="F178" s="44"/>
      <c r="G178" s="17"/>
      <c r="H178" s="17"/>
      <c r="I178" s="17"/>
      <c r="J178" s="17"/>
      <c r="K178" s="17"/>
      <c r="L178" s="17"/>
      <c r="M178" s="17"/>
      <c r="N178" s="17"/>
      <c r="O178" s="17"/>
      <c r="P178" s="17"/>
      <c r="Q178" s="17"/>
      <c r="R178" s="17"/>
      <c r="S178" s="17"/>
      <c r="T178" s="17"/>
      <c r="U178" t="str">
        <f>IF(COUNTA(Table211[[#This Row],[Employee Name]:[13. Skin is intact without open wounds or rashes]])=0,"",COUNTIF(Table211[[#This Row],[1. Checks that sink areas are supplied with soap and paper towels]:[13. Skin is intact without open wounds or rashes]],"NO"))</f>
        <v/>
      </c>
    </row>
    <row r="179" spans="2:21">
      <c r="B179" s="17"/>
      <c r="C179" s="17"/>
      <c r="D179" s="17"/>
      <c r="E179" s="18"/>
      <c r="F179" s="44"/>
      <c r="G179" s="17"/>
      <c r="H179" s="17"/>
      <c r="I179" s="17"/>
      <c r="J179" s="17"/>
      <c r="K179" s="17"/>
      <c r="L179" s="17"/>
      <c r="M179" s="17"/>
      <c r="N179" s="17"/>
      <c r="O179" s="17"/>
      <c r="P179" s="17"/>
      <c r="Q179" s="17"/>
      <c r="R179" s="17"/>
      <c r="S179" s="17"/>
      <c r="T179" s="17"/>
      <c r="U179" t="str">
        <f>IF(COUNTA(Table211[[#This Row],[Employee Name]:[13. Skin is intact without open wounds or rashes]])=0,"",COUNTIF(Table211[[#This Row],[1. Checks that sink areas are supplied with soap and paper towels]:[13. Skin is intact without open wounds or rashes]],"NO"))</f>
        <v/>
      </c>
    </row>
    <row r="180" spans="2:21">
      <c r="B180" s="17"/>
      <c r="C180" s="17"/>
      <c r="D180" s="17"/>
      <c r="E180" s="18"/>
      <c r="F180" s="44"/>
      <c r="G180" s="17"/>
      <c r="H180" s="17"/>
      <c r="I180" s="17"/>
      <c r="J180" s="17"/>
      <c r="K180" s="17"/>
      <c r="L180" s="17"/>
      <c r="M180" s="17"/>
      <c r="N180" s="17"/>
      <c r="O180" s="17"/>
      <c r="P180" s="17"/>
      <c r="Q180" s="17"/>
      <c r="R180" s="17"/>
      <c r="S180" s="17"/>
      <c r="T180" s="17"/>
      <c r="U180" t="str">
        <f>IF(COUNTA(Table211[[#This Row],[Employee Name]:[13. Skin is intact without open wounds or rashes]])=0,"",COUNTIF(Table211[[#This Row],[1. Checks that sink areas are supplied with soap and paper towels]:[13. Skin is intact without open wounds or rashes]],"NO"))</f>
        <v/>
      </c>
    </row>
    <row r="181" spans="2:21">
      <c r="B181" s="17"/>
      <c r="C181" s="17"/>
      <c r="D181" s="17"/>
      <c r="E181" s="18"/>
      <c r="F181" s="44"/>
      <c r="G181" s="17"/>
      <c r="H181" s="17"/>
      <c r="I181" s="17"/>
      <c r="J181" s="17"/>
      <c r="K181" s="17"/>
      <c r="L181" s="17"/>
      <c r="M181" s="17"/>
      <c r="N181" s="17"/>
      <c r="O181" s="17"/>
      <c r="P181" s="17"/>
      <c r="Q181" s="17"/>
      <c r="R181" s="17"/>
      <c r="S181" s="17"/>
      <c r="T181" s="17"/>
      <c r="U181" t="str">
        <f>IF(COUNTA(Table211[[#This Row],[Employee Name]:[13. Skin is intact without open wounds or rashes]])=0,"",COUNTIF(Table211[[#This Row],[1. Checks that sink areas are supplied with soap and paper towels]:[13. Skin is intact without open wounds or rashes]],"NO"))</f>
        <v/>
      </c>
    </row>
    <row r="182" spans="2:21">
      <c r="B182" s="17"/>
      <c r="C182" s="17"/>
      <c r="D182" s="17"/>
      <c r="E182" s="18"/>
      <c r="F182" s="44"/>
      <c r="G182" s="17"/>
      <c r="H182" s="17"/>
      <c r="I182" s="17"/>
      <c r="J182" s="17"/>
      <c r="K182" s="17"/>
      <c r="L182" s="17"/>
      <c r="M182" s="17"/>
      <c r="N182" s="17"/>
      <c r="O182" s="17"/>
      <c r="P182" s="17"/>
      <c r="Q182" s="17"/>
      <c r="R182" s="17"/>
      <c r="S182" s="17"/>
      <c r="T182" s="17"/>
      <c r="U182" t="str">
        <f>IF(COUNTA(Table211[[#This Row],[Employee Name]:[13. Skin is intact without open wounds or rashes]])=0,"",COUNTIF(Table211[[#This Row],[1. Checks that sink areas are supplied with soap and paper towels]:[13. Skin is intact without open wounds or rashes]],"NO"))</f>
        <v/>
      </c>
    </row>
    <row r="183" spans="2:21">
      <c r="B183" s="17"/>
      <c r="C183" s="17"/>
      <c r="D183" s="17"/>
      <c r="E183" s="18"/>
      <c r="F183" s="44"/>
      <c r="G183" s="17"/>
      <c r="H183" s="17"/>
      <c r="I183" s="17"/>
      <c r="J183" s="17"/>
      <c r="K183" s="17"/>
      <c r="L183" s="17"/>
      <c r="M183" s="17"/>
      <c r="N183" s="17"/>
      <c r="O183" s="17"/>
      <c r="P183" s="17"/>
      <c r="Q183" s="17"/>
      <c r="R183" s="17"/>
      <c r="S183" s="17"/>
      <c r="T183" s="17"/>
      <c r="U183" t="str">
        <f>IF(COUNTA(Table211[[#This Row],[Employee Name]:[13. Skin is intact without open wounds or rashes]])=0,"",COUNTIF(Table211[[#This Row],[1. Checks that sink areas are supplied with soap and paper towels]:[13. Skin is intact without open wounds or rashes]],"NO"))</f>
        <v/>
      </c>
    </row>
    <row r="184" spans="2:21">
      <c r="B184" s="17"/>
      <c r="C184" s="17"/>
      <c r="D184" s="17"/>
      <c r="E184" s="18"/>
      <c r="F184" s="44"/>
      <c r="G184" s="17"/>
      <c r="H184" s="17"/>
      <c r="I184" s="17"/>
      <c r="J184" s="17"/>
      <c r="K184" s="17"/>
      <c r="L184" s="17"/>
      <c r="M184" s="17"/>
      <c r="N184" s="17"/>
      <c r="O184" s="17"/>
      <c r="P184" s="17"/>
      <c r="Q184" s="17"/>
      <c r="R184" s="17"/>
      <c r="S184" s="17"/>
      <c r="T184" s="17"/>
      <c r="U184" t="str">
        <f>IF(COUNTA(Table211[[#This Row],[Employee Name]:[13. Skin is intact without open wounds or rashes]])=0,"",COUNTIF(Table211[[#This Row],[1. Checks that sink areas are supplied with soap and paper towels]:[13. Skin is intact without open wounds or rashes]],"NO"))</f>
        <v/>
      </c>
    </row>
    <row r="185" spans="2:21">
      <c r="B185" s="17"/>
      <c r="C185" s="17"/>
      <c r="D185" s="17"/>
      <c r="E185" s="18"/>
      <c r="F185" s="44"/>
      <c r="G185" s="17"/>
      <c r="H185" s="17"/>
      <c r="I185" s="17"/>
      <c r="J185" s="17"/>
      <c r="K185" s="17"/>
      <c r="L185" s="17"/>
      <c r="M185" s="17"/>
      <c r="N185" s="17"/>
      <c r="O185" s="17"/>
      <c r="P185" s="17"/>
      <c r="Q185" s="17"/>
      <c r="R185" s="17"/>
      <c r="S185" s="17"/>
      <c r="T185" s="17"/>
      <c r="U185" t="str">
        <f>IF(COUNTA(Table211[[#This Row],[Employee Name]:[13. Skin is intact without open wounds or rashes]])=0,"",COUNTIF(Table211[[#This Row],[1. Checks that sink areas are supplied with soap and paper towels]:[13. Skin is intact without open wounds or rashes]],"NO"))</f>
        <v/>
      </c>
    </row>
    <row r="186" spans="2:21">
      <c r="B186" s="17"/>
      <c r="C186" s="17"/>
      <c r="D186" s="17"/>
      <c r="E186" s="18"/>
      <c r="F186" s="44"/>
      <c r="G186" s="17"/>
      <c r="H186" s="17"/>
      <c r="I186" s="17"/>
      <c r="J186" s="17"/>
      <c r="K186" s="17"/>
      <c r="L186" s="17"/>
      <c r="M186" s="17"/>
      <c r="N186" s="17"/>
      <c r="O186" s="17"/>
      <c r="P186" s="17"/>
      <c r="Q186" s="17"/>
      <c r="R186" s="17"/>
      <c r="S186" s="17"/>
      <c r="T186" s="17"/>
      <c r="U186" t="str">
        <f>IF(COUNTA(Table211[[#This Row],[Employee Name]:[13. Skin is intact without open wounds or rashes]])=0,"",COUNTIF(Table211[[#This Row],[1. Checks that sink areas are supplied with soap and paper towels]:[13. Skin is intact without open wounds or rashes]],"NO"))</f>
        <v/>
      </c>
    </row>
    <row r="187" spans="2:21">
      <c r="B187" s="17"/>
      <c r="C187" s="17"/>
      <c r="D187" s="17"/>
      <c r="E187" s="18"/>
      <c r="F187" s="44"/>
      <c r="G187" s="17"/>
      <c r="H187" s="17"/>
      <c r="I187" s="17"/>
      <c r="J187" s="17"/>
      <c r="K187" s="17"/>
      <c r="L187" s="17"/>
      <c r="M187" s="17"/>
      <c r="N187" s="17"/>
      <c r="O187" s="17"/>
      <c r="P187" s="17"/>
      <c r="Q187" s="17"/>
      <c r="R187" s="17"/>
      <c r="S187" s="17"/>
      <c r="T187" s="17"/>
      <c r="U187" t="str">
        <f>IF(COUNTA(Table211[[#This Row],[Employee Name]:[13. Skin is intact without open wounds or rashes]])=0,"",COUNTIF(Table211[[#This Row],[1. Checks that sink areas are supplied with soap and paper towels]:[13. Skin is intact without open wounds or rashes]],"NO"))</f>
        <v/>
      </c>
    </row>
    <row r="188" spans="2:21">
      <c r="B188" s="17"/>
      <c r="C188" s="17"/>
      <c r="D188" s="17"/>
      <c r="E188" s="18"/>
      <c r="F188" s="44"/>
      <c r="G188" s="17"/>
      <c r="H188" s="17"/>
      <c r="I188" s="17"/>
      <c r="J188" s="17"/>
      <c r="K188" s="17"/>
      <c r="L188" s="17"/>
      <c r="M188" s="17"/>
      <c r="N188" s="17"/>
      <c r="O188" s="17"/>
      <c r="P188" s="17"/>
      <c r="Q188" s="17"/>
      <c r="R188" s="17"/>
      <c r="S188" s="17"/>
      <c r="T188" s="17"/>
      <c r="U188" t="str">
        <f>IF(COUNTA(Table211[[#This Row],[Employee Name]:[13. Skin is intact without open wounds or rashes]])=0,"",COUNTIF(Table211[[#This Row],[1. Checks that sink areas are supplied with soap and paper towels]:[13. Skin is intact without open wounds or rashes]],"NO"))</f>
        <v/>
      </c>
    </row>
    <row r="189" spans="2:21">
      <c r="B189" s="17"/>
      <c r="C189" s="17"/>
      <c r="D189" s="17"/>
      <c r="E189" s="18"/>
      <c r="F189" s="44"/>
      <c r="G189" s="17"/>
      <c r="H189" s="17"/>
      <c r="I189" s="17"/>
      <c r="J189" s="17"/>
      <c r="K189" s="17"/>
      <c r="L189" s="17"/>
      <c r="M189" s="17"/>
      <c r="N189" s="17"/>
      <c r="O189" s="17"/>
      <c r="P189" s="17"/>
      <c r="Q189" s="17"/>
      <c r="R189" s="17"/>
      <c r="S189" s="17"/>
      <c r="T189" s="17"/>
      <c r="U189" t="str">
        <f>IF(COUNTA(Table211[[#This Row],[Employee Name]:[13. Skin is intact without open wounds or rashes]])=0,"",COUNTIF(Table211[[#This Row],[1. Checks that sink areas are supplied with soap and paper towels]:[13. Skin is intact without open wounds or rashes]],"NO"))</f>
        <v/>
      </c>
    </row>
    <row r="190" spans="2:21">
      <c r="B190" s="17"/>
      <c r="C190" s="17"/>
      <c r="D190" s="17"/>
      <c r="E190" s="18"/>
      <c r="F190" s="44"/>
      <c r="G190" s="17"/>
      <c r="H190" s="17"/>
      <c r="I190" s="17"/>
      <c r="J190" s="17"/>
      <c r="K190" s="17"/>
      <c r="L190" s="17"/>
      <c r="M190" s="17"/>
      <c r="N190" s="17"/>
      <c r="O190" s="17"/>
      <c r="P190" s="17"/>
      <c r="Q190" s="17"/>
      <c r="R190" s="17"/>
      <c r="S190" s="17"/>
      <c r="T190" s="17"/>
      <c r="U190" t="str">
        <f>IF(COUNTA(Table211[[#This Row],[Employee Name]:[13. Skin is intact without open wounds or rashes]])=0,"",COUNTIF(Table211[[#This Row],[1. Checks that sink areas are supplied with soap and paper towels]:[13. Skin is intact without open wounds or rashes]],"NO"))</f>
        <v/>
      </c>
    </row>
    <row r="191" spans="2:21">
      <c r="B191" s="17"/>
      <c r="C191" s="17"/>
      <c r="D191" s="17"/>
      <c r="E191" s="18"/>
      <c r="F191" s="44"/>
      <c r="G191" s="17"/>
      <c r="H191" s="17"/>
      <c r="I191" s="17"/>
      <c r="J191" s="17"/>
      <c r="K191" s="17"/>
      <c r="L191" s="17"/>
      <c r="M191" s="17"/>
      <c r="N191" s="17"/>
      <c r="O191" s="17"/>
      <c r="P191" s="17"/>
      <c r="Q191" s="17"/>
      <c r="R191" s="17"/>
      <c r="S191" s="17"/>
      <c r="T191" s="17"/>
      <c r="U191" t="str">
        <f>IF(COUNTA(Table211[[#This Row],[Employee Name]:[13. Skin is intact without open wounds or rashes]])=0,"",COUNTIF(Table211[[#This Row],[1. Checks that sink areas are supplied with soap and paper towels]:[13. Skin is intact without open wounds or rashes]],"NO"))</f>
        <v/>
      </c>
    </row>
    <row r="192" spans="2:21">
      <c r="B192" s="17"/>
      <c r="C192" s="17"/>
      <c r="D192" s="17"/>
      <c r="E192" s="18"/>
      <c r="F192" s="44"/>
      <c r="G192" s="17"/>
      <c r="H192" s="17"/>
      <c r="I192" s="17"/>
      <c r="J192" s="17"/>
      <c r="K192" s="17"/>
      <c r="L192" s="17"/>
      <c r="M192" s="17"/>
      <c r="N192" s="17"/>
      <c r="O192" s="17"/>
      <c r="P192" s="17"/>
      <c r="Q192" s="17"/>
      <c r="R192" s="17"/>
      <c r="S192" s="17"/>
      <c r="T192" s="17"/>
      <c r="U192" t="str">
        <f>IF(COUNTA(Table211[[#This Row],[Employee Name]:[13. Skin is intact without open wounds or rashes]])=0,"",COUNTIF(Table211[[#This Row],[1. Checks that sink areas are supplied with soap and paper towels]:[13. Skin is intact without open wounds or rashes]],"NO"))</f>
        <v/>
      </c>
    </row>
    <row r="193" spans="2:21">
      <c r="B193" s="17"/>
      <c r="C193" s="17"/>
      <c r="D193" s="17"/>
      <c r="E193" s="18"/>
      <c r="F193" s="44"/>
      <c r="G193" s="17"/>
      <c r="H193" s="17"/>
      <c r="I193" s="17"/>
      <c r="J193" s="17"/>
      <c r="K193" s="17"/>
      <c r="L193" s="17"/>
      <c r="M193" s="17"/>
      <c r="N193" s="17"/>
      <c r="O193" s="17"/>
      <c r="P193" s="17"/>
      <c r="Q193" s="17"/>
      <c r="R193" s="17"/>
      <c r="S193" s="17"/>
      <c r="T193" s="17"/>
      <c r="U193" t="str">
        <f>IF(COUNTA(Table211[[#This Row],[Employee Name]:[13. Skin is intact without open wounds or rashes]])=0,"",COUNTIF(Table211[[#This Row],[1. Checks that sink areas are supplied with soap and paper towels]:[13. Skin is intact without open wounds or rashes]],"NO"))</f>
        <v/>
      </c>
    </row>
    <row r="194" spans="2:21">
      <c r="B194" s="17"/>
      <c r="C194" s="17"/>
      <c r="D194" s="17"/>
      <c r="E194" s="18"/>
      <c r="F194" s="44"/>
      <c r="G194" s="17"/>
      <c r="H194" s="17"/>
      <c r="I194" s="17"/>
      <c r="J194" s="17"/>
      <c r="K194" s="17"/>
      <c r="L194" s="17"/>
      <c r="M194" s="17"/>
      <c r="N194" s="17"/>
      <c r="O194" s="17"/>
      <c r="P194" s="17"/>
      <c r="Q194" s="17"/>
      <c r="R194" s="17"/>
      <c r="S194" s="17"/>
      <c r="T194" s="17"/>
      <c r="U194" t="str">
        <f>IF(COUNTA(Table211[[#This Row],[Employee Name]:[13. Skin is intact without open wounds or rashes]])=0,"",COUNTIF(Table211[[#This Row],[1. Checks that sink areas are supplied with soap and paper towels]:[13. Skin is intact without open wounds or rashes]],"NO"))</f>
        <v/>
      </c>
    </row>
    <row r="195" spans="2:21">
      <c r="B195" s="17"/>
      <c r="C195" s="17"/>
      <c r="D195" s="17"/>
      <c r="E195" s="18"/>
      <c r="F195" s="44"/>
      <c r="G195" s="17"/>
      <c r="H195" s="17"/>
      <c r="I195" s="17"/>
      <c r="J195" s="17"/>
      <c r="K195" s="17"/>
      <c r="L195" s="17"/>
      <c r="M195" s="17"/>
      <c r="N195" s="17"/>
      <c r="O195" s="17"/>
      <c r="P195" s="17"/>
      <c r="Q195" s="17"/>
      <c r="R195" s="17"/>
      <c r="S195" s="17"/>
      <c r="T195" s="17"/>
      <c r="U195" t="str">
        <f>IF(COUNTA(Table211[[#This Row],[Employee Name]:[13. Skin is intact without open wounds or rashes]])=0,"",COUNTIF(Table211[[#This Row],[1. Checks that sink areas are supplied with soap and paper towels]:[13. Skin is intact without open wounds or rashes]],"NO"))</f>
        <v/>
      </c>
    </row>
    <row r="196" spans="2:21">
      <c r="B196" s="17"/>
      <c r="C196" s="17"/>
      <c r="D196" s="17"/>
      <c r="E196" s="18"/>
      <c r="F196" s="44"/>
      <c r="G196" s="17"/>
      <c r="H196" s="17"/>
      <c r="I196" s="17"/>
      <c r="J196" s="17"/>
      <c r="K196" s="17"/>
      <c r="L196" s="17"/>
      <c r="M196" s="17"/>
      <c r="N196" s="17"/>
      <c r="O196" s="17"/>
      <c r="P196" s="17"/>
      <c r="Q196" s="17"/>
      <c r="R196" s="17"/>
      <c r="S196" s="17"/>
      <c r="T196" s="17"/>
      <c r="U196" t="str">
        <f>IF(COUNTA(Table211[[#This Row],[Employee Name]:[13. Skin is intact without open wounds or rashes]])=0,"",COUNTIF(Table211[[#This Row],[1. Checks that sink areas are supplied with soap and paper towels]:[13. Skin is intact without open wounds or rashes]],"NO"))</f>
        <v/>
      </c>
    </row>
    <row r="197" spans="2:21">
      <c r="B197" s="17"/>
      <c r="C197" s="17"/>
      <c r="D197" s="17"/>
      <c r="E197" s="18"/>
      <c r="F197" s="44"/>
      <c r="G197" s="17"/>
      <c r="H197" s="17"/>
      <c r="I197" s="17"/>
      <c r="J197" s="17"/>
      <c r="K197" s="17"/>
      <c r="L197" s="17"/>
      <c r="M197" s="17"/>
      <c r="N197" s="17"/>
      <c r="O197" s="17"/>
      <c r="P197" s="17"/>
      <c r="Q197" s="17"/>
      <c r="R197" s="17"/>
      <c r="S197" s="17"/>
      <c r="T197" s="17"/>
      <c r="U197" t="str">
        <f>IF(COUNTA(Table211[[#This Row],[Employee Name]:[13. Skin is intact without open wounds or rashes]])=0,"",COUNTIF(Table211[[#This Row],[1. Checks that sink areas are supplied with soap and paper towels]:[13. Skin is intact without open wounds or rashes]],"NO"))</f>
        <v/>
      </c>
    </row>
    <row r="198" spans="2:21">
      <c r="B198" s="17"/>
      <c r="C198" s="17"/>
      <c r="D198" s="17"/>
      <c r="E198" s="18"/>
      <c r="F198" s="44"/>
      <c r="G198" s="17"/>
      <c r="H198" s="17"/>
      <c r="I198" s="17"/>
      <c r="J198" s="17"/>
      <c r="K198" s="17"/>
      <c r="L198" s="17"/>
      <c r="M198" s="17"/>
      <c r="N198" s="17"/>
      <c r="O198" s="17"/>
      <c r="P198" s="17"/>
      <c r="Q198" s="17"/>
      <c r="R198" s="17"/>
      <c r="S198" s="17"/>
      <c r="T198" s="17"/>
      <c r="U198" t="str">
        <f>IF(COUNTA(Table211[[#This Row],[Employee Name]:[13. Skin is intact without open wounds or rashes]])=0,"",COUNTIF(Table211[[#This Row],[1. Checks that sink areas are supplied with soap and paper towels]:[13. Skin is intact without open wounds or rashes]],"NO"))</f>
        <v/>
      </c>
    </row>
    <row r="199" spans="2:21">
      <c r="B199" s="17"/>
      <c r="C199" s="17"/>
      <c r="D199" s="17"/>
      <c r="E199" s="18"/>
      <c r="F199" s="44"/>
      <c r="G199" s="17"/>
      <c r="H199" s="17"/>
      <c r="I199" s="17"/>
      <c r="J199" s="17"/>
      <c r="K199" s="17"/>
      <c r="L199" s="17"/>
      <c r="M199" s="17"/>
      <c r="N199" s="17"/>
      <c r="O199" s="17"/>
      <c r="P199" s="17"/>
      <c r="Q199" s="17"/>
      <c r="R199" s="17"/>
      <c r="S199" s="17"/>
      <c r="T199" s="17"/>
      <c r="U199" t="str">
        <f>IF(COUNTA(Table211[[#This Row],[Employee Name]:[13. Skin is intact without open wounds or rashes]])=0,"",COUNTIF(Table211[[#This Row],[1. Checks that sink areas are supplied with soap and paper towels]:[13. Skin is intact without open wounds or rashes]],"NO"))</f>
        <v/>
      </c>
    </row>
    <row r="200" spans="2:21">
      <c r="B200" s="17"/>
      <c r="C200" s="17"/>
      <c r="D200" s="17"/>
      <c r="E200" s="18"/>
      <c r="F200" s="44"/>
      <c r="G200" s="17"/>
      <c r="H200" s="17"/>
      <c r="I200" s="17"/>
      <c r="J200" s="17"/>
      <c r="K200" s="17"/>
      <c r="L200" s="17"/>
      <c r="M200" s="17"/>
      <c r="N200" s="17"/>
      <c r="O200" s="17"/>
      <c r="P200" s="17"/>
      <c r="Q200" s="17"/>
      <c r="R200" s="17"/>
      <c r="S200" s="17"/>
      <c r="T200" s="17"/>
      <c r="U200" t="str">
        <f>IF(COUNTA(Table211[[#This Row],[Employee Name]:[13. Skin is intact without open wounds or rashes]])=0,"",COUNTIF(Table211[[#This Row],[1. Checks that sink areas are supplied with soap and paper towels]:[13. Skin is intact without open wounds or rashes]],"NO"))</f>
        <v/>
      </c>
    </row>
    <row r="201" spans="2:21">
      <c r="B201" s="17"/>
      <c r="C201" s="17"/>
      <c r="D201" s="17"/>
      <c r="E201" s="18"/>
      <c r="F201" s="44"/>
      <c r="G201" s="17"/>
      <c r="H201" s="17"/>
      <c r="I201" s="17"/>
      <c r="J201" s="17"/>
      <c r="K201" s="17"/>
      <c r="L201" s="17"/>
      <c r="M201" s="17"/>
      <c r="N201" s="17"/>
      <c r="O201" s="17"/>
      <c r="P201" s="17"/>
      <c r="Q201" s="17"/>
      <c r="R201" s="17"/>
      <c r="S201" s="17"/>
      <c r="T201" s="17"/>
      <c r="U201" t="str">
        <f>IF(COUNTA(Table211[[#This Row],[Employee Name]:[13. Skin is intact without open wounds or rashes]])=0,"",COUNTIF(Table211[[#This Row],[1. Checks that sink areas are supplied with soap and paper towels]:[13. Skin is intact without open wounds or rashes]],"NO"))</f>
        <v/>
      </c>
    </row>
    <row r="202" spans="2:21">
      <c r="B202" s="17"/>
      <c r="C202" s="17"/>
      <c r="D202" s="17"/>
      <c r="E202" s="18"/>
      <c r="F202" s="44"/>
      <c r="G202" s="17"/>
      <c r="H202" s="17"/>
      <c r="I202" s="17"/>
      <c r="J202" s="17"/>
      <c r="K202" s="17"/>
      <c r="L202" s="17"/>
      <c r="M202" s="17"/>
      <c r="N202" s="17"/>
      <c r="O202" s="17"/>
      <c r="P202" s="17"/>
      <c r="Q202" s="17"/>
      <c r="R202" s="17"/>
      <c r="S202" s="17"/>
      <c r="T202" s="17"/>
      <c r="U202" t="str">
        <f>IF(COUNTA(Table211[[#This Row],[Employee Name]:[13. Skin is intact without open wounds or rashes]])=0,"",COUNTIF(Table211[[#This Row],[1. Checks that sink areas are supplied with soap and paper towels]:[13. Skin is intact without open wounds or rashes]],"NO"))</f>
        <v/>
      </c>
    </row>
    <row r="203" spans="2:21">
      <c r="B203" s="17"/>
      <c r="C203" s="17"/>
      <c r="D203" s="17"/>
      <c r="E203" s="18"/>
      <c r="F203" s="44"/>
      <c r="G203" s="17"/>
      <c r="H203" s="17"/>
      <c r="I203" s="17"/>
      <c r="J203" s="17"/>
      <c r="K203" s="17"/>
      <c r="L203" s="17"/>
      <c r="M203" s="17"/>
      <c r="N203" s="17"/>
      <c r="O203" s="17"/>
      <c r="P203" s="17"/>
      <c r="Q203" s="17"/>
      <c r="R203" s="17"/>
      <c r="S203" s="17"/>
      <c r="T203" s="17"/>
      <c r="U203" t="str">
        <f>IF(COUNTA(Table211[[#This Row],[Employee Name]:[13. Skin is intact without open wounds or rashes]])=0,"",COUNTIF(Table211[[#This Row],[1. Checks that sink areas are supplied with soap and paper towels]:[13. Skin is intact without open wounds or rashes]],"NO"))</f>
        <v/>
      </c>
    </row>
    <row r="204" spans="2:21">
      <c r="B204" s="17"/>
      <c r="C204" s="17"/>
      <c r="D204" s="17"/>
      <c r="E204" s="18"/>
      <c r="F204" s="44"/>
      <c r="G204" s="17"/>
      <c r="H204" s="17"/>
      <c r="I204" s="17"/>
      <c r="J204" s="17"/>
      <c r="K204" s="17"/>
      <c r="L204" s="17"/>
      <c r="M204" s="17"/>
      <c r="N204" s="17"/>
      <c r="O204" s="17"/>
      <c r="P204" s="17"/>
      <c r="Q204" s="17"/>
      <c r="R204" s="17"/>
      <c r="S204" s="17"/>
      <c r="T204" s="17"/>
      <c r="U204" t="str">
        <f>IF(COUNTA(Table211[[#This Row],[Employee Name]:[13. Skin is intact without open wounds or rashes]])=0,"",COUNTIF(Table211[[#This Row],[1. Checks that sink areas are supplied with soap and paper towels]:[13. Skin is intact without open wounds or rashes]],"NO"))</f>
        <v/>
      </c>
    </row>
    <row r="205" spans="2:21">
      <c r="B205" s="17"/>
      <c r="C205" s="17"/>
      <c r="D205" s="17"/>
      <c r="E205" s="18"/>
      <c r="F205" s="44"/>
      <c r="G205" s="17"/>
      <c r="H205" s="17"/>
      <c r="I205" s="17"/>
      <c r="J205" s="17"/>
      <c r="K205" s="17"/>
      <c r="L205" s="17"/>
      <c r="M205" s="17"/>
      <c r="N205" s="17"/>
      <c r="O205" s="17"/>
      <c r="P205" s="17"/>
      <c r="Q205" s="17"/>
      <c r="R205" s="17"/>
      <c r="S205" s="17"/>
      <c r="T205" s="17"/>
      <c r="U205" t="str">
        <f>IF(COUNTA(Table211[[#This Row],[Employee Name]:[13. Skin is intact without open wounds or rashes]])=0,"",COUNTIF(Table211[[#This Row],[1. Checks that sink areas are supplied with soap and paper towels]:[13. Skin is intact without open wounds or rashes]],"NO"))</f>
        <v/>
      </c>
    </row>
    <row r="206" spans="2:21">
      <c r="B206" s="17"/>
      <c r="C206" s="17"/>
      <c r="D206" s="17"/>
      <c r="E206" s="18"/>
      <c r="F206" s="44"/>
      <c r="G206" s="17"/>
      <c r="H206" s="17"/>
      <c r="I206" s="17"/>
      <c r="J206" s="17"/>
      <c r="K206" s="17"/>
      <c r="L206" s="17"/>
      <c r="M206" s="17"/>
      <c r="N206" s="17"/>
      <c r="O206" s="17"/>
      <c r="P206" s="17"/>
      <c r="Q206" s="17"/>
      <c r="R206" s="17"/>
      <c r="S206" s="17"/>
      <c r="T206" s="17"/>
      <c r="U206" t="str">
        <f>IF(COUNTA(Table211[[#This Row],[Employee Name]:[13. Skin is intact without open wounds or rashes]])=0,"",COUNTIF(Table211[[#This Row],[1. Checks that sink areas are supplied with soap and paper towels]:[13. Skin is intact without open wounds or rashes]],"NO"))</f>
        <v/>
      </c>
    </row>
    <row r="207" spans="2:21">
      <c r="B207" s="17"/>
      <c r="C207" s="17"/>
      <c r="D207" s="17"/>
      <c r="E207" s="18"/>
      <c r="F207" s="44"/>
      <c r="G207" s="17"/>
      <c r="H207" s="17"/>
      <c r="I207" s="17"/>
      <c r="J207" s="17"/>
      <c r="K207" s="17"/>
      <c r="L207" s="17"/>
      <c r="M207" s="17"/>
      <c r="N207" s="17"/>
      <c r="O207" s="17"/>
      <c r="P207" s="17"/>
      <c r="Q207" s="17"/>
      <c r="R207" s="17"/>
      <c r="S207" s="17"/>
      <c r="T207" s="17"/>
      <c r="U207" t="str">
        <f>IF(COUNTA(Table211[[#This Row],[Employee Name]:[13. Skin is intact without open wounds or rashes]])=0,"",COUNTIF(Table211[[#This Row],[1. Checks that sink areas are supplied with soap and paper towels]:[13. Skin is intact without open wounds or rashes]],"NO"))</f>
        <v/>
      </c>
    </row>
    <row r="208" spans="2:21">
      <c r="B208" s="17"/>
      <c r="C208" s="17"/>
      <c r="D208" s="17"/>
      <c r="E208" s="18"/>
      <c r="F208" s="44"/>
      <c r="G208" s="17"/>
      <c r="H208" s="17"/>
      <c r="I208" s="17"/>
      <c r="J208" s="17"/>
      <c r="K208" s="17"/>
      <c r="L208" s="17"/>
      <c r="M208" s="17"/>
      <c r="N208" s="17"/>
      <c r="O208" s="17"/>
      <c r="P208" s="17"/>
      <c r="Q208" s="17"/>
      <c r="R208" s="17"/>
      <c r="S208" s="17"/>
      <c r="T208" s="17"/>
      <c r="U208" t="str">
        <f>IF(COUNTA(Table211[[#This Row],[Employee Name]:[13. Skin is intact without open wounds or rashes]])=0,"",COUNTIF(Table211[[#This Row],[1. Checks that sink areas are supplied with soap and paper towels]:[13. Skin is intact without open wounds or rashes]],"NO"))</f>
        <v/>
      </c>
    </row>
    <row r="209" spans="2:21">
      <c r="B209" s="17"/>
      <c r="C209" s="17"/>
      <c r="D209" s="17"/>
      <c r="E209" s="18"/>
      <c r="F209" s="44"/>
      <c r="G209" s="17"/>
      <c r="H209" s="17"/>
      <c r="I209" s="17"/>
      <c r="J209" s="17"/>
      <c r="K209" s="17"/>
      <c r="L209" s="17"/>
      <c r="M209" s="17"/>
      <c r="N209" s="17"/>
      <c r="O209" s="17"/>
      <c r="P209" s="17"/>
      <c r="Q209" s="17"/>
      <c r="R209" s="17"/>
      <c r="S209" s="17"/>
      <c r="T209" s="17"/>
      <c r="U209" t="str">
        <f>IF(COUNTA(Table211[[#This Row],[Employee Name]:[13. Skin is intact without open wounds or rashes]])=0,"",COUNTIF(Table211[[#This Row],[1. Checks that sink areas are supplied with soap and paper towels]:[13. Skin is intact without open wounds or rashes]],"NO"))</f>
        <v/>
      </c>
    </row>
    <row r="210" spans="2:21">
      <c r="B210" s="17"/>
      <c r="C210" s="17"/>
      <c r="D210" s="17"/>
      <c r="E210" s="18"/>
      <c r="F210" s="44"/>
      <c r="G210" s="17"/>
      <c r="H210" s="17"/>
      <c r="I210" s="17"/>
      <c r="J210" s="17"/>
      <c r="K210" s="17"/>
      <c r="L210" s="17"/>
      <c r="M210" s="17"/>
      <c r="N210" s="17"/>
      <c r="O210" s="17"/>
      <c r="P210" s="17"/>
      <c r="Q210" s="17"/>
      <c r="R210" s="17"/>
      <c r="S210" s="17"/>
      <c r="T210" s="17"/>
      <c r="U210" t="str">
        <f>IF(COUNTA(Table211[[#This Row],[Employee Name]:[13. Skin is intact without open wounds or rashes]])=0,"",COUNTIF(Table211[[#This Row],[1. Checks that sink areas are supplied with soap and paper towels]:[13. Skin is intact without open wounds or rashes]],"NO"))</f>
        <v/>
      </c>
    </row>
    <row r="211" spans="2:21">
      <c r="B211" s="17"/>
      <c r="C211" s="17"/>
      <c r="D211" s="17"/>
      <c r="E211" s="18"/>
      <c r="F211" s="44"/>
      <c r="G211" s="17"/>
      <c r="H211" s="17"/>
      <c r="I211" s="17"/>
      <c r="J211" s="17"/>
      <c r="K211" s="17"/>
      <c r="L211" s="17"/>
      <c r="M211" s="17"/>
      <c r="N211" s="17"/>
      <c r="O211" s="17"/>
      <c r="P211" s="17"/>
      <c r="Q211" s="17"/>
      <c r="R211" s="17"/>
      <c r="S211" s="17"/>
      <c r="T211" s="17"/>
      <c r="U211" t="str">
        <f>IF(COUNTA(Table211[[#This Row],[Employee Name]:[13. Skin is intact without open wounds or rashes]])=0,"",COUNTIF(Table211[[#This Row],[1. Checks that sink areas are supplied with soap and paper towels]:[13. Skin is intact without open wounds or rashes]],"NO"))</f>
        <v/>
      </c>
    </row>
    <row r="212" spans="2:21">
      <c r="B212" s="17"/>
      <c r="C212" s="17"/>
      <c r="D212" s="17"/>
      <c r="E212" s="18"/>
      <c r="F212" s="44"/>
      <c r="G212" s="17"/>
      <c r="H212" s="17"/>
      <c r="I212" s="17"/>
      <c r="J212" s="17"/>
      <c r="K212" s="17"/>
      <c r="L212" s="17"/>
      <c r="M212" s="17"/>
      <c r="N212" s="17"/>
      <c r="O212" s="17"/>
      <c r="P212" s="17"/>
      <c r="Q212" s="17"/>
      <c r="R212" s="17"/>
      <c r="S212" s="17"/>
      <c r="T212" s="17"/>
      <c r="U212" t="str">
        <f>IF(COUNTA(Table211[[#This Row],[Employee Name]:[13. Skin is intact without open wounds or rashes]])=0,"",COUNTIF(Table211[[#This Row],[1. Checks that sink areas are supplied with soap and paper towels]:[13. Skin is intact without open wounds or rashes]],"NO"))</f>
        <v/>
      </c>
    </row>
    <row r="213" spans="2:21">
      <c r="B213" s="17"/>
      <c r="C213" s="17"/>
      <c r="D213" s="17"/>
      <c r="E213" s="18"/>
      <c r="F213" s="44"/>
      <c r="G213" s="17"/>
      <c r="H213" s="17"/>
      <c r="I213" s="17"/>
      <c r="J213" s="17"/>
      <c r="K213" s="17"/>
      <c r="L213" s="17"/>
      <c r="M213" s="17"/>
      <c r="N213" s="17"/>
      <c r="O213" s="17"/>
      <c r="P213" s="17"/>
      <c r="Q213" s="17"/>
      <c r="R213" s="17"/>
      <c r="S213" s="17"/>
      <c r="T213" s="17"/>
      <c r="U213" t="str">
        <f>IF(COUNTA(Table211[[#This Row],[Employee Name]:[13. Skin is intact without open wounds or rashes]])=0,"",COUNTIF(Table211[[#This Row],[1. Checks that sink areas are supplied with soap and paper towels]:[13. Skin is intact without open wounds or rashes]],"NO"))</f>
        <v/>
      </c>
    </row>
    <row r="214" spans="2:21">
      <c r="B214" s="17"/>
      <c r="C214" s="17"/>
      <c r="D214" s="17"/>
      <c r="E214" s="18"/>
      <c r="F214" s="44"/>
      <c r="G214" s="17"/>
      <c r="H214" s="17"/>
      <c r="I214" s="17"/>
      <c r="J214" s="17"/>
      <c r="K214" s="17"/>
      <c r="L214" s="17"/>
      <c r="M214" s="17"/>
      <c r="N214" s="17"/>
      <c r="O214" s="17"/>
      <c r="P214" s="17"/>
      <c r="Q214" s="17"/>
      <c r="R214" s="17"/>
      <c r="S214" s="17"/>
      <c r="T214" s="17"/>
      <c r="U214" t="str">
        <f>IF(COUNTA(Table211[[#This Row],[Employee Name]:[13. Skin is intact without open wounds or rashes]])=0,"",COUNTIF(Table211[[#This Row],[1. Checks that sink areas are supplied with soap and paper towels]:[13. Skin is intact without open wounds or rashes]],"NO"))</f>
        <v/>
      </c>
    </row>
    <row r="215" spans="2:21">
      <c r="B215" s="17"/>
      <c r="C215" s="17"/>
      <c r="D215" s="17"/>
      <c r="E215" s="18"/>
      <c r="F215" s="44"/>
      <c r="G215" s="17"/>
      <c r="H215" s="17"/>
      <c r="I215" s="17"/>
      <c r="J215" s="17"/>
      <c r="K215" s="17"/>
      <c r="L215" s="17"/>
      <c r="M215" s="17"/>
      <c r="N215" s="17"/>
      <c r="O215" s="17"/>
      <c r="P215" s="17"/>
      <c r="Q215" s="17"/>
      <c r="R215" s="17"/>
      <c r="S215" s="17"/>
      <c r="T215" s="17"/>
      <c r="U215" t="str">
        <f>IF(COUNTA(Table211[[#This Row],[Employee Name]:[13. Skin is intact without open wounds or rashes]])=0,"",COUNTIF(Table211[[#This Row],[1. Checks that sink areas are supplied with soap and paper towels]:[13. Skin is intact without open wounds or rashes]],"NO"))</f>
        <v/>
      </c>
    </row>
    <row r="216" spans="2:21">
      <c r="B216" s="17"/>
      <c r="C216" s="17"/>
      <c r="D216" s="17"/>
      <c r="E216" s="18"/>
      <c r="F216" s="44"/>
      <c r="G216" s="17"/>
      <c r="H216" s="17"/>
      <c r="I216" s="17"/>
      <c r="J216" s="17"/>
      <c r="K216" s="17"/>
      <c r="L216" s="17"/>
      <c r="M216" s="17"/>
      <c r="N216" s="17"/>
      <c r="O216" s="17"/>
      <c r="P216" s="17"/>
      <c r="Q216" s="17"/>
      <c r="R216" s="17"/>
      <c r="S216" s="17"/>
      <c r="T216" s="17"/>
      <c r="U216" t="str">
        <f>IF(COUNTA(Table211[[#This Row],[Employee Name]:[13. Skin is intact without open wounds or rashes]])=0,"",COUNTIF(Table211[[#This Row],[1. Checks that sink areas are supplied with soap and paper towels]:[13. Skin is intact without open wounds or rashes]],"NO"))</f>
        <v/>
      </c>
    </row>
    <row r="217" spans="2:21">
      <c r="B217" s="17"/>
      <c r="C217" s="17"/>
      <c r="D217" s="17"/>
      <c r="E217" s="18"/>
      <c r="F217" s="44"/>
      <c r="G217" s="17"/>
      <c r="H217" s="17"/>
      <c r="I217" s="17"/>
      <c r="J217" s="17"/>
      <c r="K217" s="17"/>
      <c r="L217" s="17"/>
      <c r="M217" s="17"/>
      <c r="N217" s="17"/>
      <c r="O217" s="17"/>
      <c r="P217" s="17"/>
      <c r="Q217" s="17"/>
      <c r="R217" s="17"/>
      <c r="S217" s="17"/>
      <c r="T217" s="17"/>
      <c r="U217" t="str">
        <f>IF(COUNTA(Table211[[#This Row],[Employee Name]:[13. Skin is intact without open wounds or rashes]])=0,"",COUNTIF(Table211[[#This Row],[1. Checks that sink areas are supplied with soap and paper towels]:[13. Skin is intact without open wounds or rashes]],"NO"))</f>
        <v/>
      </c>
    </row>
    <row r="218" spans="2:21">
      <c r="B218" s="17"/>
      <c r="C218" s="17"/>
      <c r="D218" s="17"/>
      <c r="E218" s="18"/>
      <c r="F218" s="44"/>
      <c r="G218" s="17"/>
      <c r="H218" s="17"/>
      <c r="I218" s="17"/>
      <c r="J218" s="17"/>
      <c r="K218" s="17"/>
      <c r="L218" s="17"/>
      <c r="M218" s="17"/>
      <c r="N218" s="17"/>
      <c r="O218" s="17"/>
      <c r="P218" s="17"/>
      <c r="Q218" s="17"/>
      <c r="R218" s="17"/>
      <c r="S218" s="17"/>
      <c r="T218" s="17"/>
      <c r="U218" t="str">
        <f>IF(COUNTA(Table211[[#This Row],[Employee Name]:[13. Skin is intact without open wounds or rashes]])=0,"",COUNTIF(Table211[[#This Row],[1. Checks that sink areas are supplied with soap and paper towels]:[13. Skin is intact without open wounds or rashes]],"NO"))</f>
        <v/>
      </c>
    </row>
    <row r="219" spans="2:21">
      <c r="B219" s="17"/>
      <c r="C219" s="17"/>
      <c r="D219" s="17"/>
      <c r="E219" s="18"/>
      <c r="F219" s="44"/>
      <c r="G219" s="17"/>
      <c r="H219" s="17"/>
      <c r="I219" s="17"/>
      <c r="J219" s="17"/>
      <c r="K219" s="17"/>
      <c r="L219" s="17"/>
      <c r="M219" s="17"/>
      <c r="N219" s="17"/>
      <c r="O219" s="17"/>
      <c r="P219" s="17"/>
      <c r="Q219" s="17"/>
      <c r="R219" s="17"/>
      <c r="S219" s="17"/>
      <c r="T219" s="17"/>
      <c r="U219" t="str">
        <f>IF(COUNTA(Table211[[#This Row],[Employee Name]:[13. Skin is intact without open wounds or rashes]])=0,"",COUNTIF(Table211[[#This Row],[1. Checks that sink areas are supplied with soap and paper towels]:[13. Skin is intact without open wounds or rashes]],"NO"))</f>
        <v/>
      </c>
    </row>
    <row r="220" spans="2:21">
      <c r="B220" s="17"/>
      <c r="C220" s="17"/>
      <c r="D220" s="17"/>
      <c r="E220" s="18"/>
      <c r="F220" s="44"/>
      <c r="G220" s="17"/>
      <c r="H220" s="17"/>
      <c r="I220" s="17"/>
      <c r="J220" s="17"/>
      <c r="K220" s="17"/>
      <c r="L220" s="17"/>
      <c r="M220" s="17"/>
      <c r="N220" s="17"/>
      <c r="O220" s="17"/>
      <c r="P220" s="17"/>
      <c r="Q220" s="17"/>
      <c r="R220" s="17"/>
      <c r="S220" s="17"/>
      <c r="T220" s="17"/>
      <c r="U220" t="str">
        <f>IF(COUNTA(Table211[[#This Row],[Employee Name]:[13. Skin is intact without open wounds or rashes]])=0,"",COUNTIF(Table211[[#This Row],[1. Checks that sink areas are supplied with soap and paper towels]:[13. Skin is intact without open wounds or rashes]],"NO"))</f>
        <v/>
      </c>
    </row>
    <row r="221" spans="2:21">
      <c r="B221" s="17"/>
      <c r="C221" s="17"/>
      <c r="D221" s="17"/>
      <c r="E221" s="18"/>
      <c r="F221" s="44"/>
      <c r="G221" s="17"/>
      <c r="H221" s="17"/>
      <c r="I221" s="17"/>
      <c r="J221" s="17"/>
      <c r="K221" s="17"/>
      <c r="L221" s="17"/>
      <c r="M221" s="17"/>
      <c r="N221" s="17"/>
      <c r="O221" s="17"/>
      <c r="P221" s="17"/>
      <c r="Q221" s="17"/>
      <c r="R221" s="17"/>
      <c r="S221" s="17"/>
      <c r="T221" s="17"/>
      <c r="U221" t="str">
        <f>IF(COUNTA(Table211[[#This Row],[Employee Name]:[13. Skin is intact without open wounds or rashes]])=0,"",COUNTIF(Table211[[#This Row],[1. Checks that sink areas are supplied with soap and paper towels]:[13. Skin is intact without open wounds or rashes]],"NO"))</f>
        <v/>
      </c>
    </row>
    <row r="222" spans="2:21">
      <c r="B222" s="17"/>
      <c r="C222" s="17"/>
      <c r="D222" s="17"/>
      <c r="E222" s="18"/>
      <c r="F222" s="44"/>
      <c r="G222" s="17"/>
      <c r="H222" s="17"/>
      <c r="I222" s="17"/>
      <c r="J222" s="17"/>
      <c r="K222" s="17"/>
      <c r="L222" s="17"/>
      <c r="M222" s="17"/>
      <c r="N222" s="17"/>
      <c r="O222" s="17"/>
      <c r="P222" s="17"/>
      <c r="Q222" s="17"/>
      <c r="R222" s="17"/>
      <c r="S222" s="17"/>
      <c r="T222" s="17"/>
      <c r="U222" t="str">
        <f>IF(COUNTA(Table211[[#This Row],[Employee Name]:[13. Skin is intact without open wounds or rashes]])=0,"",COUNTIF(Table211[[#This Row],[1. Checks that sink areas are supplied with soap and paper towels]:[13. Skin is intact without open wounds or rashes]],"NO"))</f>
        <v/>
      </c>
    </row>
    <row r="223" spans="2:21">
      <c r="B223" s="17"/>
      <c r="C223" s="17"/>
      <c r="D223" s="17"/>
      <c r="E223" s="18"/>
      <c r="F223" s="44"/>
      <c r="G223" s="17"/>
      <c r="H223" s="17"/>
      <c r="I223" s="17"/>
      <c r="J223" s="17"/>
      <c r="K223" s="17"/>
      <c r="L223" s="17"/>
      <c r="M223" s="17"/>
      <c r="N223" s="17"/>
      <c r="O223" s="17"/>
      <c r="P223" s="17"/>
      <c r="Q223" s="17"/>
      <c r="R223" s="17"/>
      <c r="S223" s="17"/>
      <c r="T223" s="17"/>
      <c r="U223" t="str">
        <f>IF(COUNTA(Table211[[#This Row],[Employee Name]:[13. Skin is intact without open wounds or rashes]])=0,"",COUNTIF(Table211[[#This Row],[1. Checks that sink areas are supplied with soap and paper towels]:[13. Skin is intact without open wounds or rashes]],"NO"))</f>
        <v/>
      </c>
    </row>
    <row r="224" spans="2:21">
      <c r="B224" s="17"/>
      <c r="C224" s="17"/>
      <c r="D224" s="17"/>
      <c r="E224" s="18"/>
      <c r="F224" s="44"/>
      <c r="G224" s="17"/>
      <c r="H224" s="17"/>
      <c r="I224" s="17"/>
      <c r="J224" s="17"/>
      <c r="K224" s="17"/>
      <c r="L224" s="17"/>
      <c r="M224" s="17"/>
      <c r="N224" s="17"/>
      <c r="O224" s="17"/>
      <c r="P224" s="17"/>
      <c r="Q224" s="17"/>
      <c r="R224" s="17"/>
      <c r="S224" s="17"/>
      <c r="T224" s="17"/>
      <c r="U224" t="str">
        <f>IF(COUNTA(Table211[[#This Row],[Employee Name]:[13. Skin is intact without open wounds or rashes]])=0,"",COUNTIF(Table211[[#This Row],[1. Checks that sink areas are supplied with soap and paper towels]:[13. Skin is intact without open wounds or rashes]],"NO"))</f>
        <v/>
      </c>
    </row>
    <row r="225" spans="2:21">
      <c r="B225" s="17"/>
      <c r="C225" s="17"/>
      <c r="D225" s="17"/>
      <c r="E225" s="18"/>
      <c r="F225" s="44"/>
      <c r="G225" s="17"/>
      <c r="H225" s="17"/>
      <c r="I225" s="17"/>
      <c r="J225" s="17"/>
      <c r="K225" s="17"/>
      <c r="L225" s="17"/>
      <c r="M225" s="17"/>
      <c r="N225" s="17"/>
      <c r="O225" s="17"/>
      <c r="P225" s="17"/>
      <c r="Q225" s="17"/>
      <c r="R225" s="17"/>
      <c r="S225" s="17"/>
      <c r="T225" s="17"/>
      <c r="U225" t="str">
        <f>IF(COUNTA(Table211[[#This Row],[Employee Name]:[13. Skin is intact without open wounds or rashes]])=0,"",COUNTIF(Table211[[#This Row],[1. Checks that sink areas are supplied with soap and paper towels]:[13. Skin is intact without open wounds or rashes]],"NO"))</f>
        <v/>
      </c>
    </row>
    <row r="226" spans="2:21">
      <c r="B226" s="17"/>
      <c r="C226" s="17"/>
      <c r="D226" s="17"/>
      <c r="E226" s="18"/>
      <c r="F226" s="44"/>
      <c r="G226" s="17"/>
      <c r="H226" s="17"/>
      <c r="I226" s="17"/>
      <c r="J226" s="17"/>
      <c r="K226" s="17"/>
      <c r="L226" s="17"/>
      <c r="M226" s="17"/>
      <c r="N226" s="17"/>
      <c r="O226" s="17"/>
      <c r="P226" s="17"/>
      <c r="Q226" s="17"/>
      <c r="R226" s="17"/>
      <c r="S226" s="17"/>
      <c r="T226" s="17"/>
      <c r="U226" t="str">
        <f>IF(COUNTA(Table211[[#This Row],[Employee Name]:[13. Skin is intact without open wounds or rashes]])=0,"",COUNTIF(Table211[[#This Row],[1. Checks that sink areas are supplied with soap and paper towels]:[13. Skin is intact without open wounds or rashes]],"NO"))</f>
        <v/>
      </c>
    </row>
    <row r="227" spans="2:21">
      <c r="B227" s="17"/>
      <c r="C227" s="17"/>
      <c r="D227" s="17"/>
      <c r="E227" s="18"/>
      <c r="F227" s="44"/>
      <c r="G227" s="17"/>
      <c r="H227" s="17"/>
      <c r="I227" s="17"/>
      <c r="J227" s="17"/>
      <c r="K227" s="17"/>
      <c r="L227" s="17"/>
      <c r="M227" s="17"/>
      <c r="N227" s="17"/>
      <c r="O227" s="17"/>
      <c r="P227" s="17"/>
      <c r="Q227" s="17"/>
      <c r="R227" s="17"/>
      <c r="S227" s="17"/>
      <c r="T227" s="17"/>
      <c r="U227" t="str">
        <f>IF(COUNTA(Table211[[#This Row],[Employee Name]:[13. Skin is intact without open wounds or rashes]])=0,"",COUNTIF(Table211[[#This Row],[1. Checks that sink areas are supplied with soap and paper towels]:[13. Skin is intact without open wounds or rashes]],"NO"))</f>
        <v/>
      </c>
    </row>
    <row r="228" spans="2:21">
      <c r="B228" s="17"/>
      <c r="C228" s="17"/>
      <c r="D228" s="17"/>
      <c r="E228" s="18"/>
      <c r="F228" s="44"/>
      <c r="G228" s="17"/>
      <c r="H228" s="17"/>
      <c r="I228" s="17"/>
      <c r="J228" s="17"/>
      <c r="K228" s="17"/>
      <c r="L228" s="17"/>
      <c r="M228" s="17"/>
      <c r="N228" s="17"/>
      <c r="O228" s="17"/>
      <c r="P228" s="17"/>
      <c r="Q228" s="17"/>
      <c r="R228" s="17"/>
      <c r="S228" s="17"/>
      <c r="T228" s="17"/>
      <c r="U228" t="str">
        <f>IF(COUNTA(Table211[[#This Row],[Employee Name]:[13. Skin is intact without open wounds or rashes]])=0,"",COUNTIF(Table211[[#This Row],[1. Checks that sink areas are supplied with soap and paper towels]:[13. Skin is intact without open wounds or rashes]],"NO"))</f>
        <v/>
      </c>
    </row>
    <row r="229" spans="2:21">
      <c r="B229" s="17"/>
      <c r="C229" s="17"/>
      <c r="D229" s="17"/>
      <c r="E229" s="18"/>
      <c r="F229" s="44"/>
      <c r="G229" s="17"/>
      <c r="H229" s="17"/>
      <c r="I229" s="17"/>
      <c r="J229" s="17"/>
      <c r="K229" s="17"/>
      <c r="L229" s="17"/>
      <c r="M229" s="17"/>
      <c r="N229" s="17"/>
      <c r="O229" s="17"/>
      <c r="P229" s="17"/>
      <c r="Q229" s="17"/>
      <c r="R229" s="17"/>
      <c r="S229" s="17"/>
      <c r="T229" s="17"/>
      <c r="U229" t="str">
        <f>IF(COUNTA(Table211[[#This Row],[Employee Name]:[13. Skin is intact without open wounds or rashes]])=0,"",COUNTIF(Table211[[#This Row],[1. Checks that sink areas are supplied with soap and paper towels]:[13. Skin is intact without open wounds or rashes]],"NO"))</f>
        <v/>
      </c>
    </row>
    <row r="230" spans="2:21">
      <c r="B230" s="17"/>
      <c r="C230" s="17"/>
      <c r="D230" s="17"/>
      <c r="E230" s="18"/>
      <c r="F230" s="44"/>
      <c r="G230" s="17"/>
      <c r="H230" s="17"/>
      <c r="I230" s="17"/>
      <c r="J230" s="17"/>
      <c r="K230" s="17"/>
      <c r="L230" s="17"/>
      <c r="M230" s="17"/>
      <c r="N230" s="17"/>
      <c r="O230" s="17"/>
      <c r="P230" s="17"/>
      <c r="Q230" s="17"/>
      <c r="R230" s="17"/>
      <c r="S230" s="17"/>
      <c r="T230" s="17"/>
      <c r="U230" t="str">
        <f>IF(COUNTA(Table211[[#This Row],[Employee Name]:[13. Skin is intact without open wounds or rashes]])=0,"",COUNTIF(Table211[[#This Row],[1. Checks that sink areas are supplied with soap and paper towels]:[13. Skin is intact without open wounds or rashes]],"NO"))</f>
        <v/>
      </c>
    </row>
    <row r="231" spans="2:21">
      <c r="B231" s="17"/>
      <c r="C231" s="17"/>
      <c r="D231" s="17"/>
      <c r="E231" s="18"/>
      <c r="F231" s="44"/>
      <c r="G231" s="17"/>
      <c r="H231" s="17"/>
      <c r="I231" s="17"/>
      <c r="J231" s="17"/>
      <c r="K231" s="17"/>
      <c r="L231" s="17"/>
      <c r="M231" s="17"/>
      <c r="N231" s="17"/>
      <c r="O231" s="17"/>
      <c r="P231" s="17"/>
      <c r="Q231" s="17"/>
      <c r="R231" s="17"/>
      <c r="S231" s="17"/>
      <c r="T231" s="17"/>
      <c r="U231" t="str">
        <f>IF(COUNTA(Table211[[#This Row],[Employee Name]:[13. Skin is intact without open wounds or rashes]])=0,"",COUNTIF(Table211[[#This Row],[1. Checks that sink areas are supplied with soap and paper towels]:[13. Skin is intact without open wounds or rashes]],"NO"))</f>
        <v/>
      </c>
    </row>
    <row r="232" spans="2:21">
      <c r="B232" s="17"/>
      <c r="C232" s="17"/>
      <c r="D232" s="17"/>
      <c r="E232" s="18"/>
      <c r="F232" s="44"/>
      <c r="G232" s="17"/>
      <c r="H232" s="17"/>
      <c r="I232" s="17"/>
      <c r="J232" s="17"/>
      <c r="K232" s="17"/>
      <c r="L232" s="17"/>
      <c r="M232" s="17"/>
      <c r="N232" s="17"/>
      <c r="O232" s="17"/>
      <c r="P232" s="17"/>
      <c r="Q232" s="17"/>
      <c r="R232" s="17"/>
      <c r="S232" s="17"/>
      <c r="T232" s="17"/>
      <c r="U232" t="str">
        <f>IF(COUNTA(Table211[[#This Row],[Employee Name]:[13. Skin is intact without open wounds or rashes]])=0,"",COUNTIF(Table211[[#This Row],[1. Checks that sink areas are supplied with soap and paper towels]:[13. Skin is intact without open wounds or rashes]],"NO"))</f>
        <v/>
      </c>
    </row>
    <row r="233" spans="2:21">
      <c r="B233" s="17"/>
      <c r="C233" s="17"/>
      <c r="D233" s="17"/>
      <c r="E233" s="18"/>
      <c r="F233" s="44"/>
      <c r="G233" s="17"/>
      <c r="H233" s="17"/>
      <c r="I233" s="17"/>
      <c r="J233" s="17"/>
      <c r="K233" s="17"/>
      <c r="L233" s="17"/>
      <c r="M233" s="17"/>
      <c r="N233" s="17"/>
      <c r="O233" s="17"/>
      <c r="P233" s="17"/>
      <c r="Q233" s="17"/>
      <c r="R233" s="17"/>
      <c r="S233" s="17"/>
      <c r="T233" s="17"/>
      <c r="U233" t="str">
        <f>IF(COUNTA(Table211[[#This Row],[Employee Name]:[13. Skin is intact without open wounds or rashes]])=0,"",COUNTIF(Table211[[#This Row],[1. Checks that sink areas are supplied with soap and paper towels]:[13. Skin is intact without open wounds or rashes]],"NO"))</f>
        <v/>
      </c>
    </row>
    <row r="234" spans="2:21">
      <c r="B234" s="17"/>
      <c r="C234" s="17"/>
      <c r="D234" s="17"/>
      <c r="E234" s="18"/>
      <c r="F234" s="44"/>
      <c r="G234" s="17"/>
      <c r="H234" s="17"/>
      <c r="I234" s="17"/>
      <c r="J234" s="17"/>
      <c r="K234" s="17"/>
      <c r="L234" s="17"/>
      <c r="M234" s="17"/>
      <c r="N234" s="17"/>
      <c r="O234" s="17"/>
      <c r="P234" s="17"/>
      <c r="Q234" s="17"/>
      <c r="R234" s="17"/>
      <c r="S234" s="17"/>
      <c r="T234" s="17"/>
      <c r="U234" t="str">
        <f>IF(COUNTA(Table211[[#This Row],[Employee Name]:[13. Skin is intact without open wounds or rashes]])=0,"",COUNTIF(Table211[[#This Row],[1. Checks that sink areas are supplied with soap and paper towels]:[13. Skin is intact without open wounds or rashes]],"NO"))</f>
        <v/>
      </c>
    </row>
    <row r="235" spans="2:21">
      <c r="B235" s="17"/>
      <c r="C235" s="17"/>
      <c r="D235" s="17"/>
      <c r="E235" s="18"/>
      <c r="F235" s="44"/>
      <c r="G235" s="17"/>
      <c r="H235" s="17"/>
      <c r="I235" s="17"/>
      <c r="J235" s="17"/>
      <c r="K235" s="17"/>
      <c r="L235" s="17"/>
      <c r="M235" s="17"/>
      <c r="N235" s="17"/>
      <c r="O235" s="17"/>
      <c r="P235" s="17"/>
      <c r="Q235" s="17"/>
      <c r="R235" s="17"/>
      <c r="S235" s="17"/>
      <c r="T235" s="17"/>
      <c r="U235" t="str">
        <f>IF(COUNTA(Table211[[#This Row],[Employee Name]:[13. Skin is intact without open wounds or rashes]])=0,"",COUNTIF(Table211[[#This Row],[1. Checks that sink areas are supplied with soap and paper towels]:[13. Skin is intact without open wounds or rashes]],"NO"))</f>
        <v/>
      </c>
    </row>
    <row r="236" spans="2:21">
      <c r="B236" s="17"/>
      <c r="C236" s="17"/>
      <c r="D236" s="17"/>
      <c r="E236" s="18"/>
      <c r="F236" s="44"/>
      <c r="G236" s="17"/>
      <c r="H236" s="17"/>
      <c r="I236" s="17"/>
      <c r="J236" s="17"/>
      <c r="K236" s="17"/>
      <c r="L236" s="17"/>
      <c r="M236" s="17"/>
      <c r="N236" s="17"/>
      <c r="O236" s="17"/>
      <c r="P236" s="17"/>
      <c r="Q236" s="17"/>
      <c r="R236" s="17"/>
      <c r="S236" s="17"/>
      <c r="T236" s="17"/>
      <c r="U236" t="str">
        <f>IF(COUNTA(Table211[[#This Row],[Employee Name]:[13. Skin is intact without open wounds or rashes]])=0,"",COUNTIF(Table211[[#This Row],[1. Checks that sink areas are supplied with soap and paper towels]:[13. Skin is intact without open wounds or rashes]],"NO"))</f>
        <v/>
      </c>
    </row>
    <row r="237" spans="2:21">
      <c r="B237" s="17"/>
      <c r="C237" s="17"/>
      <c r="D237" s="17"/>
      <c r="E237" s="18"/>
      <c r="F237" s="44"/>
      <c r="G237" s="17"/>
      <c r="H237" s="17"/>
      <c r="I237" s="17"/>
      <c r="J237" s="17"/>
      <c r="K237" s="17"/>
      <c r="L237" s="17"/>
      <c r="M237" s="17"/>
      <c r="N237" s="17"/>
      <c r="O237" s="17"/>
      <c r="P237" s="17"/>
      <c r="Q237" s="17"/>
      <c r="R237" s="17"/>
      <c r="S237" s="17"/>
      <c r="T237" s="17"/>
      <c r="U237" t="str">
        <f>IF(COUNTA(Table211[[#This Row],[Employee Name]:[13. Skin is intact without open wounds or rashes]])=0,"",COUNTIF(Table211[[#This Row],[1. Checks that sink areas are supplied with soap and paper towels]:[13. Skin is intact without open wounds or rashes]],"NO"))</f>
        <v/>
      </c>
    </row>
    <row r="238" spans="2:21">
      <c r="B238" s="17"/>
      <c r="C238" s="17"/>
      <c r="D238" s="17"/>
      <c r="E238" s="18"/>
      <c r="F238" s="44"/>
      <c r="G238" s="17"/>
      <c r="H238" s="17"/>
      <c r="I238" s="17"/>
      <c r="J238" s="17"/>
      <c r="K238" s="17"/>
      <c r="L238" s="17"/>
      <c r="M238" s="17"/>
      <c r="N238" s="17"/>
      <c r="O238" s="17"/>
      <c r="P238" s="17"/>
      <c r="Q238" s="17"/>
      <c r="R238" s="17"/>
      <c r="S238" s="17"/>
      <c r="T238" s="17"/>
      <c r="U238" t="str">
        <f>IF(COUNTA(Table211[[#This Row],[Employee Name]:[13. Skin is intact without open wounds or rashes]])=0,"",COUNTIF(Table211[[#This Row],[1. Checks that sink areas are supplied with soap and paper towels]:[13. Skin is intact without open wounds or rashes]],"NO"))</f>
        <v/>
      </c>
    </row>
    <row r="239" spans="2:21">
      <c r="B239" s="17"/>
      <c r="C239" s="17"/>
      <c r="D239" s="17"/>
      <c r="E239" s="18"/>
      <c r="F239" s="44"/>
      <c r="G239" s="17"/>
      <c r="H239" s="17"/>
      <c r="I239" s="17"/>
      <c r="J239" s="17"/>
      <c r="K239" s="17"/>
      <c r="L239" s="17"/>
      <c r="M239" s="17"/>
      <c r="N239" s="17"/>
      <c r="O239" s="17"/>
      <c r="P239" s="17"/>
      <c r="Q239" s="17"/>
      <c r="R239" s="17"/>
      <c r="S239" s="17"/>
      <c r="T239" s="17"/>
      <c r="U239" t="str">
        <f>IF(COUNTA(Table211[[#This Row],[Employee Name]:[13. Skin is intact without open wounds or rashes]])=0,"",COUNTIF(Table211[[#This Row],[1. Checks that sink areas are supplied with soap and paper towels]:[13. Skin is intact without open wounds or rashes]],"NO"))</f>
        <v/>
      </c>
    </row>
    <row r="240" spans="2:21">
      <c r="B240" s="17"/>
      <c r="C240" s="17"/>
      <c r="D240" s="17"/>
      <c r="E240" s="18"/>
      <c r="F240" s="44"/>
      <c r="G240" s="17"/>
      <c r="H240" s="17"/>
      <c r="I240" s="17"/>
      <c r="J240" s="17"/>
      <c r="K240" s="17"/>
      <c r="L240" s="17"/>
      <c r="M240" s="17"/>
      <c r="N240" s="17"/>
      <c r="O240" s="17"/>
      <c r="P240" s="17"/>
      <c r="Q240" s="17"/>
      <c r="R240" s="17"/>
      <c r="S240" s="17"/>
      <c r="T240" s="17"/>
      <c r="U240" t="str">
        <f>IF(COUNTA(Table211[[#This Row],[Employee Name]:[13. Skin is intact without open wounds or rashes]])=0,"",COUNTIF(Table211[[#This Row],[1. Checks that sink areas are supplied with soap and paper towels]:[13. Skin is intact without open wounds or rashes]],"NO"))</f>
        <v/>
      </c>
    </row>
    <row r="241" spans="2:21">
      <c r="B241" s="17"/>
      <c r="C241" s="17"/>
      <c r="D241" s="17"/>
      <c r="E241" s="18"/>
      <c r="F241" s="44"/>
      <c r="G241" s="17"/>
      <c r="H241" s="17"/>
      <c r="I241" s="17"/>
      <c r="J241" s="17"/>
      <c r="K241" s="17"/>
      <c r="L241" s="17"/>
      <c r="M241" s="17"/>
      <c r="N241" s="17"/>
      <c r="O241" s="17"/>
      <c r="P241" s="17"/>
      <c r="Q241" s="17"/>
      <c r="R241" s="17"/>
      <c r="S241" s="17"/>
      <c r="T241" s="17"/>
      <c r="U241" t="str">
        <f>IF(COUNTA(Table211[[#This Row],[Employee Name]:[13. Skin is intact without open wounds or rashes]])=0,"",COUNTIF(Table211[[#This Row],[1. Checks that sink areas are supplied with soap and paper towels]:[13. Skin is intact without open wounds or rashes]],"NO"))</f>
        <v/>
      </c>
    </row>
    <row r="242" spans="2:21">
      <c r="B242" s="17"/>
      <c r="C242" s="17"/>
      <c r="D242" s="17"/>
      <c r="E242" s="18"/>
      <c r="F242" s="44"/>
      <c r="G242" s="17"/>
      <c r="H242" s="17"/>
      <c r="I242" s="17"/>
      <c r="J242" s="17"/>
      <c r="K242" s="17"/>
      <c r="L242" s="17"/>
      <c r="M242" s="17"/>
      <c r="N242" s="17"/>
      <c r="O242" s="17"/>
      <c r="P242" s="17"/>
      <c r="Q242" s="17"/>
      <c r="R242" s="17"/>
      <c r="S242" s="17"/>
      <c r="T242" s="17"/>
      <c r="U242" t="str">
        <f>IF(COUNTA(Table211[[#This Row],[Employee Name]:[13. Skin is intact without open wounds or rashes]])=0,"",COUNTIF(Table211[[#This Row],[1. Checks that sink areas are supplied with soap and paper towels]:[13. Skin is intact without open wounds or rashes]],"NO"))</f>
        <v/>
      </c>
    </row>
    <row r="243" spans="2:21">
      <c r="B243" s="17"/>
      <c r="C243" s="17"/>
      <c r="D243" s="17"/>
      <c r="E243" s="18"/>
      <c r="F243" s="44"/>
      <c r="G243" s="17"/>
      <c r="H243" s="17"/>
      <c r="I243" s="17"/>
      <c r="J243" s="17"/>
      <c r="K243" s="17"/>
      <c r="L243" s="17"/>
      <c r="M243" s="17"/>
      <c r="N243" s="17"/>
      <c r="O243" s="17"/>
      <c r="P243" s="17"/>
      <c r="Q243" s="17"/>
      <c r="R243" s="17"/>
      <c r="S243" s="17"/>
      <c r="T243" s="17"/>
      <c r="U243" t="str">
        <f>IF(COUNTA(Table211[[#This Row],[Employee Name]:[13. Skin is intact without open wounds or rashes]])=0,"",COUNTIF(Table211[[#This Row],[1. Checks that sink areas are supplied with soap and paper towels]:[13. Skin is intact without open wounds or rashes]],"NO"))</f>
        <v/>
      </c>
    </row>
    <row r="244" spans="2:21">
      <c r="B244" s="17"/>
      <c r="C244" s="17"/>
      <c r="D244" s="17"/>
      <c r="E244" s="18"/>
      <c r="F244" s="44"/>
      <c r="G244" s="17"/>
      <c r="H244" s="17"/>
      <c r="I244" s="17"/>
      <c r="J244" s="17"/>
      <c r="K244" s="17"/>
      <c r="L244" s="17"/>
      <c r="M244" s="17"/>
      <c r="N244" s="17"/>
      <c r="O244" s="17"/>
      <c r="P244" s="17"/>
      <c r="Q244" s="17"/>
      <c r="R244" s="17"/>
      <c r="S244" s="17"/>
      <c r="T244" s="17"/>
      <c r="U244" t="str">
        <f>IF(COUNTA(Table211[[#This Row],[Employee Name]:[13. Skin is intact without open wounds or rashes]])=0,"",COUNTIF(Table211[[#This Row],[1. Checks that sink areas are supplied with soap and paper towels]:[13. Skin is intact without open wounds or rashes]],"NO"))</f>
        <v/>
      </c>
    </row>
    <row r="245" spans="2:21">
      <c r="B245" s="17"/>
      <c r="C245" s="17"/>
      <c r="D245" s="17"/>
      <c r="E245" s="18"/>
      <c r="F245" s="44"/>
      <c r="G245" s="17"/>
      <c r="H245" s="17"/>
      <c r="I245" s="17"/>
      <c r="J245" s="17"/>
      <c r="K245" s="17"/>
      <c r="L245" s="17"/>
      <c r="M245" s="17"/>
      <c r="N245" s="17"/>
      <c r="O245" s="17"/>
      <c r="P245" s="17"/>
      <c r="Q245" s="17"/>
      <c r="R245" s="17"/>
      <c r="S245" s="17"/>
      <c r="T245" s="17"/>
      <c r="U245" t="str">
        <f>IF(COUNTA(Table211[[#This Row],[Employee Name]:[13. Skin is intact without open wounds or rashes]])=0,"",COUNTIF(Table211[[#This Row],[1. Checks that sink areas are supplied with soap and paper towels]:[13. Skin is intact without open wounds or rashes]],"NO"))</f>
        <v/>
      </c>
    </row>
    <row r="246" spans="2:21">
      <c r="B246" s="17"/>
      <c r="C246" s="17"/>
      <c r="D246" s="17"/>
      <c r="E246" s="18"/>
      <c r="F246" s="44"/>
      <c r="G246" s="17"/>
      <c r="H246" s="17"/>
      <c r="I246" s="17"/>
      <c r="J246" s="17"/>
      <c r="K246" s="17"/>
      <c r="L246" s="17"/>
      <c r="M246" s="17"/>
      <c r="N246" s="17"/>
      <c r="O246" s="17"/>
      <c r="P246" s="17"/>
      <c r="Q246" s="17"/>
      <c r="R246" s="17"/>
      <c r="S246" s="17"/>
      <c r="T246" s="17"/>
      <c r="U246" t="str">
        <f>IF(COUNTA(Table211[[#This Row],[Employee Name]:[13. Skin is intact without open wounds or rashes]])=0,"",COUNTIF(Table211[[#This Row],[1. Checks that sink areas are supplied with soap and paper towels]:[13. Skin is intact without open wounds or rashes]],"NO"))</f>
        <v/>
      </c>
    </row>
    <row r="247" spans="2:21">
      <c r="B247" s="17"/>
      <c r="C247" s="17"/>
      <c r="D247" s="17"/>
      <c r="E247" s="18"/>
      <c r="F247" s="44"/>
      <c r="G247" s="17"/>
      <c r="H247" s="17"/>
      <c r="I247" s="17"/>
      <c r="J247" s="17"/>
      <c r="K247" s="17"/>
      <c r="L247" s="17"/>
      <c r="M247" s="17"/>
      <c r="N247" s="17"/>
      <c r="O247" s="17"/>
      <c r="P247" s="17"/>
      <c r="Q247" s="17"/>
      <c r="R247" s="17"/>
      <c r="S247" s="17"/>
      <c r="T247" s="17"/>
      <c r="U247" t="str">
        <f>IF(COUNTA(Table211[[#This Row],[Employee Name]:[13. Skin is intact without open wounds or rashes]])=0,"",COUNTIF(Table211[[#This Row],[1. Checks that sink areas are supplied with soap and paper towels]:[13. Skin is intact without open wounds or rashes]],"NO"))</f>
        <v/>
      </c>
    </row>
    <row r="248" spans="2:21">
      <c r="B248" s="17"/>
      <c r="C248" s="17"/>
      <c r="D248" s="17"/>
      <c r="E248" s="18"/>
      <c r="F248" s="44"/>
      <c r="G248" s="17"/>
      <c r="H248" s="17"/>
      <c r="I248" s="17"/>
      <c r="J248" s="17"/>
      <c r="K248" s="17"/>
      <c r="L248" s="17"/>
      <c r="M248" s="17"/>
      <c r="N248" s="17"/>
      <c r="O248" s="17"/>
      <c r="P248" s="17"/>
      <c r="Q248" s="17"/>
      <c r="R248" s="17"/>
      <c r="S248" s="17"/>
      <c r="T248" s="17"/>
      <c r="U248" t="str">
        <f>IF(COUNTA(Table211[[#This Row],[Employee Name]:[13. Skin is intact without open wounds or rashes]])=0,"",COUNTIF(Table211[[#This Row],[1. Checks that sink areas are supplied with soap and paper towels]:[13. Skin is intact without open wounds or rashes]],"NO"))</f>
        <v/>
      </c>
    </row>
    <row r="249" spans="2:21">
      <c r="B249" s="17"/>
      <c r="C249" s="17"/>
      <c r="D249" s="17"/>
      <c r="E249" s="18"/>
      <c r="F249" s="44"/>
      <c r="G249" s="17"/>
      <c r="H249" s="17"/>
      <c r="I249" s="17"/>
      <c r="J249" s="17"/>
      <c r="K249" s="17"/>
      <c r="L249" s="17"/>
      <c r="M249" s="17"/>
      <c r="N249" s="17"/>
      <c r="O249" s="17"/>
      <c r="P249" s="17"/>
      <c r="Q249" s="17"/>
      <c r="R249" s="17"/>
      <c r="S249" s="17"/>
      <c r="T249" s="17"/>
      <c r="U249" t="str">
        <f>IF(COUNTA(Table211[[#This Row],[Employee Name]:[13. Skin is intact without open wounds or rashes]])=0,"",COUNTIF(Table211[[#This Row],[1. Checks that sink areas are supplied with soap and paper towels]:[13. Skin is intact without open wounds or rashes]],"NO"))</f>
        <v/>
      </c>
    </row>
    <row r="250" spans="2:21">
      <c r="B250" s="17"/>
      <c r="C250" s="17"/>
      <c r="D250" s="17"/>
      <c r="E250" s="18"/>
      <c r="F250" s="44"/>
      <c r="G250" s="17"/>
      <c r="H250" s="17"/>
      <c r="I250" s="17"/>
      <c r="J250" s="17"/>
      <c r="K250" s="17"/>
      <c r="L250" s="17"/>
      <c r="M250" s="17"/>
      <c r="N250" s="17"/>
      <c r="O250" s="17"/>
      <c r="P250" s="17"/>
      <c r="Q250" s="17"/>
      <c r="R250" s="17"/>
      <c r="S250" s="17"/>
      <c r="T250" s="17"/>
      <c r="U250" t="str">
        <f>IF(COUNTA(Table211[[#This Row],[Employee Name]:[13. Skin is intact without open wounds or rashes]])=0,"",COUNTIF(Table211[[#This Row],[1. Checks that sink areas are supplied with soap and paper towels]:[13. Skin is intact without open wounds or rashes]],"NO"))</f>
        <v/>
      </c>
    </row>
  </sheetData>
  <sheetProtection sheet="1" objects="1" scenarios="1"/>
  <mergeCells count="5">
    <mergeCell ref="A1:G1"/>
    <mergeCell ref="B2:G2"/>
    <mergeCell ref="H2:O2"/>
    <mergeCell ref="P2:Q2"/>
    <mergeCell ref="R2:T2"/>
  </mergeCells>
  <dataValidations count="3">
    <dataValidation type="list" allowBlank="1" showInputMessage="1" showErrorMessage="1" sqref="H4:T250" xr:uid="{12AB6381-ED63-4EC2-862A-AFDC3FDEA047}">
      <formula1>"YES,NO"</formula1>
    </dataValidation>
    <dataValidation type="list" allowBlank="1" showInputMessage="1" showErrorMessage="1" sqref="G4:G250" xr:uid="{E0A2F929-DFB2-4075-8183-F3DB2E3CBF78}">
      <formula1>"Orientation,Annual,Other"</formula1>
    </dataValidation>
    <dataValidation type="list" allowBlank="1" showInputMessage="1" showErrorMessage="1" sqref="F4:F250" xr:uid="{85E0E1C6-87F6-4AEF-9D71-CD7815071715}">
      <formula1>"7a - 11a,11a - 3p,3p - 7p,7p - 11p,11p - 3a,3a - 7a"</formula1>
    </dataValidation>
  </dataValidations>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19634-03B1-4DFE-9E67-6A1CC1EF9BE3}">
  <dimension ref="A1:U250"/>
  <sheetViews>
    <sheetView workbookViewId="0">
      <pane xSplit="7" ySplit="3" topLeftCell="H4" activePane="bottomRight" state="frozen"/>
      <selection sqref="A1:G1"/>
      <selection pane="topRight" sqref="A1:G1"/>
      <selection pane="bottomLeft" sqref="A1:G1"/>
      <selection pane="bottomRight" activeCell="B2" sqref="B2:G2"/>
    </sheetView>
  </sheetViews>
  <sheetFormatPr defaultRowHeight="15"/>
  <cols>
    <col min="1" max="1" width="1.7109375" style="14" customWidth="1"/>
    <col min="2" max="2" width="22.28515625" customWidth="1"/>
    <col min="3" max="3" width="9.7109375" customWidth="1"/>
    <col min="4" max="4" width="11.7109375" customWidth="1"/>
    <col min="5" max="7" width="16.7109375" customWidth="1"/>
    <col min="8" max="8" width="17.7109375" customWidth="1"/>
    <col min="9" max="9" width="16.28515625" customWidth="1"/>
    <col min="10" max="10" width="19.7109375" customWidth="1"/>
    <col min="11" max="11" width="28.85546875" customWidth="1"/>
    <col min="12" max="12" width="18" customWidth="1"/>
    <col min="13" max="13" width="18.5703125" customWidth="1"/>
    <col min="14" max="14" width="15.42578125" customWidth="1"/>
    <col min="15" max="15" width="22.140625" customWidth="1"/>
    <col min="16" max="16" width="18.42578125" customWidth="1"/>
    <col min="17" max="17" width="22.85546875" customWidth="1"/>
    <col min="18" max="18" width="15.28515625" customWidth="1"/>
    <col min="19" max="19" width="18.42578125" customWidth="1"/>
    <col min="20" max="20" width="18.85546875" customWidth="1"/>
  </cols>
  <sheetData>
    <row r="1" spans="1:21" ht="33.75">
      <c r="A1" s="83" t="str">
        <f>IF('SUMMARY Rates'!M4="","MONTH 1",'SUMMARY Rates'!M4)</f>
        <v>Month_10</v>
      </c>
      <c r="B1" s="83"/>
      <c r="C1" s="83"/>
      <c r="D1" s="83"/>
      <c r="E1" s="83"/>
      <c r="F1" s="83"/>
      <c r="G1" s="83"/>
      <c r="H1" s="13" t="s">
        <v>2765</v>
      </c>
    </row>
    <row r="2" spans="1:21" ht="15.75">
      <c r="B2" s="82" t="s">
        <v>23</v>
      </c>
      <c r="C2" s="82"/>
      <c r="D2" s="82"/>
      <c r="E2" s="82"/>
      <c r="F2" s="82"/>
      <c r="G2" s="82"/>
      <c r="H2" s="79" t="s">
        <v>7</v>
      </c>
      <c r="I2" s="79"/>
      <c r="J2" s="79"/>
      <c r="K2" s="79"/>
      <c r="L2" s="79"/>
      <c r="M2" s="79"/>
      <c r="N2" s="79"/>
      <c r="O2" s="79"/>
      <c r="P2" s="80" t="s">
        <v>16</v>
      </c>
      <c r="Q2" s="80"/>
      <c r="R2" s="81" t="s">
        <v>18</v>
      </c>
      <c r="S2" s="81"/>
      <c r="T2" s="81"/>
      <c r="U2" s="16"/>
    </row>
    <row r="3" spans="1:21" s="10" customFormat="1" ht="75">
      <c r="A3" s="15"/>
      <c r="B3" s="11" t="s">
        <v>4</v>
      </c>
      <c r="C3" s="11" t="s">
        <v>5</v>
      </c>
      <c r="D3" s="11" t="s">
        <v>2734</v>
      </c>
      <c r="E3" s="11" t="s">
        <v>2743</v>
      </c>
      <c r="F3" s="11" t="s">
        <v>2752</v>
      </c>
      <c r="G3" s="11" t="s">
        <v>6</v>
      </c>
      <c r="H3" s="11" t="s">
        <v>8</v>
      </c>
      <c r="I3" s="11" t="s">
        <v>10</v>
      </c>
      <c r="J3" s="11" t="s">
        <v>9</v>
      </c>
      <c r="K3" s="11" t="s">
        <v>11</v>
      </c>
      <c r="L3" s="11" t="s">
        <v>12</v>
      </c>
      <c r="M3" s="11" t="s">
        <v>13</v>
      </c>
      <c r="N3" s="11" t="s">
        <v>14</v>
      </c>
      <c r="O3" s="11" t="s">
        <v>15</v>
      </c>
      <c r="P3" s="11" t="s">
        <v>17</v>
      </c>
      <c r="Q3" s="11" t="s">
        <v>22</v>
      </c>
      <c r="R3" s="11" t="s">
        <v>21</v>
      </c>
      <c r="S3" s="11" t="s">
        <v>20</v>
      </c>
      <c r="T3" s="11" t="s">
        <v>19</v>
      </c>
      <c r="U3" s="11" t="s">
        <v>47</v>
      </c>
    </row>
    <row r="4" spans="1:21">
      <c r="B4" s="17"/>
      <c r="C4" s="17"/>
      <c r="D4" s="17"/>
      <c r="E4" s="18"/>
      <c r="F4" s="44"/>
      <c r="G4" s="17"/>
      <c r="H4" s="17"/>
      <c r="I4" s="17"/>
      <c r="J4" s="17"/>
      <c r="K4" s="17"/>
      <c r="L4" s="17"/>
      <c r="M4" s="17"/>
      <c r="N4" s="17"/>
      <c r="O4" s="17"/>
      <c r="P4" s="17"/>
      <c r="Q4" s="17"/>
      <c r="R4" s="17"/>
      <c r="S4" s="17"/>
      <c r="T4" s="17"/>
      <c r="U4" t="str">
        <f>IF(COUNTA(Table212[[#This Row],[Employee Name]:[13. Skin is intact without open wounds or rashes]])=0,"",COUNTIF(Table212[[#This Row],[1. Checks that sink areas are supplied with soap and paper towels]:[13. Skin is intact without open wounds or rashes]],"NO"))</f>
        <v/>
      </c>
    </row>
    <row r="5" spans="1:21">
      <c r="B5" s="17"/>
      <c r="C5" s="17"/>
      <c r="D5" s="17"/>
      <c r="E5" s="18"/>
      <c r="F5" s="44"/>
      <c r="G5" s="17"/>
      <c r="H5" s="17"/>
      <c r="I5" s="17"/>
      <c r="J5" s="17"/>
      <c r="K5" s="17"/>
      <c r="L5" s="17"/>
      <c r="M5" s="17"/>
      <c r="N5" s="17"/>
      <c r="O5" s="17"/>
      <c r="P5" s="17"/>
      <c r="Q5" s="17"/>
      <c r="R5" s="17"/>
      <c r="S5" s="17"/>
      <c r="T5" s="17"/>
      <c r="U5" t="str">
        <f>IF(COUNTA(Table212[[#This Row],[Employee Name]:[13. Skin is intact without open wounds or rashes]])=0,"",COUNTIF(Table212[[#This Row],[1. Checks that sink areas are supplied with soap and paper towels]:[13. Skin is intact without open wounds or rashes]],"NO"))</f>
        <v/>
      </c>
    </row>
    <row r="6" spans="1:21">
      <c r="B6" s="17"/>
      <c r="C6" s="17"/>
      <c r="D6" s="17"/>
      <c r="E6" s="18"/>
      <c r="F6" s="44"/>
      <c r="G6" s="17"/>
      <c r="H6" s="17"/>
      <c r="I6" s="17"/>
      <c r="J6" s="17"/>
      <c r="K6" s="17"/>
      <c r="L6" s="17"/>
      <c r="M6" s="17"/>
      <c r="N6" s="17"/>
      <c r="O6" s="17"/>
      <c r="P6" s="17"/>
      <c r="Q6" s="17"/>
      <c r="R6" s="17"/>
      <c r="S6" s="17"/>
      <c r="T6" s="17"/>
      <c r="U6" t="str">
        <f>IF(COUNTA(Table212[[#This Row],[Employee Name]:[13. Skin is intact without open wounds or rashes]])=0,"",COUNTIF(Table212[[#This Row],[1. Checks that sink areas are supplied with soap and paper towels]:[13. Skin is intact without open wounds or rashes]],"NO"))</f>
        <v/>
      </c>
    </row>
    <row r="7" spans="1:21">
      <c r="B7" s="17"/>
      <c r="C7" s="17"/>
      <c r="D7" s="17"/>
      <c r="E7" s="18"/>
      <c r="F7" s="44"/>
      <c r="G7" s="17"/>
      <c r="H7" s="17"/>
      <c r="I7" s="17"/>
      <c r="J7" s="17"/>
      <c r="K7" s="17"/>
      <c r="L7" s="17"/>
      <c r="M7" s="17"/>
      <c r="N7" s="17"/>
      <c r="O7" s="17"/>
      <c r="P7" s="17"/>
      <c r="Q7" s="17"/>
      <c r="R7" s="17"/>
      <c r="S7" s="17"/>
      <c r="T7" s="17"/>
      <c r="U7" t="str">
        <f>IF(COUNTA(Table212[[#This Row],[Employee Name]:[13. Skin is intact without open wounds or rashes]])=0,"",COUNTIF(Table212[[#This Row],[1. Checks that sink areas are supplied with soap and paper towels]:[13. Skin is intact without open wounds or rashes]],"NO"))</f>
        <v/>
      </c>
    </row>
    <row r="8" spans="1:21">
      <c r="B8" s="17"/>
      <c r="C8" s="17"/>
      <c r="D8" s="17"/>
      <c r="E8" s="18"/>
      <c r="F8" s="44"/>
      <c r="G8" s="17"/>
      <c r="H8" s="17"/>
      <c r="I8" s="17"/>
      <c r="J8" s="17"/>
      <c r="K8" s="17"/>
      <c r="L8" s="17"/>
      <c r="M8" s="17"/>
      <c r="N8" s="17"/>
      <c r="O8" s="17"/>
      <c r="P8" s="17"/>
      <c r="Q8" s="17"/>
      <c r="R8" s="17"/>
      <c r="S8" s="17"/>
      <c r="T8" s="17"/>
      <c r="U8" t="str">
        <f>IF(COUNTA(Table212[[#This Row],[Employee Name]:[13. Skin is intact without open wounds or rashes]])=0,"",COUNTIF(Table212[[#This Row],[1. Checks that sink areas are supplied with soap and paper towels]:[13. Skin is intact without open wounds or rashes]],"NO"))</f>
        <v/>
      </c>
    </row>
    <row r="9" spans="1:21">
      <c r="B9" s="17"/>
      <c r="C9" s="17"/>
      <c r="D9" s="17"/>
      <c r="E9" s="18"/>
      <c r="F9" s="44"/>
      <c r="G9" s="17"/>
      <c r="H9" s="17"/>
      <c r="I9" s="17"/>
      <c r="J9" s="17"/>
      <c r="K9" s="17"/>
      <c r="L9" s="17"/>
      <c r="M9" s="17"/>
      <c r="N9" s="17"/>
      <c r="O9" s="17"/>
      <c r="P9" s="17"/>
      <c r="Q9" s="17"/>
      <c r="R9" s="17"/>
      <c r="S9" s="17"/>
      <c r="T9" s="17"/>
      <c r="U9" t="str">
        <f>IF(COUNTA(Table212[[#This Row],[Employee Name]:[13. Skin is intact without open wounds or rashes]])=0,"",COUNTIF(Table212[[#This Row],[1. Checks that sink areas are supplied with soap and paper towels]:[13. Skin is intact without open wounds or rashes]],"NO"))</f>
        <v/>
      </c>
    </row>
    <row r="10" spans="1:21">
      <c r="B10" s="17"/>
      <c r="C10" s="17"/>
      <c r="D10" s="17"/>
      <c r="E10" s="18"/>
      <c r="F10" s="44"/>
      <c r="G10" s="17"/>
      <c r="H10" s="17"/>
      <c r="I10" s="17"/>
      <c r="J10" s="17"/>
      <c r="K10" s="17"/>
      <c r="L10" s="17"/>
      <c r="M10" s="17"/>
      <c r="N10" s="17"/>
      <c r="O10" s="17"/>
      <c r="P10" s="17"/>
      <c r="Q10" s="17"/>
      <c r="R10" s="17"/>
      <c r="S10" s="17"/>
      <c r="T10" s="17"/>
      <c r="U10" t="str">
        <f>IF(COUNTA(Table212[[#This Row],[Employee Name]:[13. Skin is intact without open wounds or rashes]])=0,"",COUNTIF(Table212[[#This Row],[1. Checks that sink areas are supplied with soap and paper towels]:[13. Skin is intact without open wounds or rashes]],"NO"))</f>
        <v/>
      </c>
    </row>
    <row r="11" spans="1:21">
      <c r="B11" s="17"/>
      <c r="C11" s="17"/>
      <c r="D11" s="17"/>
      <c r="E11" s="18"/>
      <c r="F11" s="44"/>
      <c r="G11" s="17"/>
      <c r="H11" s="17"/>
      <c r="I11" s="17"/>
      <c r="J11" s="17"/>
      <c r="K11" s="17"/>
      <c r="L11" s="17"/>
      <c r="M11" s="17"/>
      <c r="N11" s="17"/>
      <c r="O11" s="17"/>
      <c r="P11" s="17"/>
      <c r="Q11" s="17"/>
      <c r="R11" s="17"/>
      <c r="S11" s="17"/>
      <c r="T11" s="17"/>
      <c r="U11" t="str">
        <f>IF(COUNTA(Table212[[#This Row],[Employee Name]:[13. Skin is intact without open wounds or rashes]])=0,"",COUNTIF(Table212[[#This Row],[1. Checks that sink areas are supplied with soap and paper towels]:[13. Skin is intact without open wounds or rashes]],"NO"))</f>
        <v/>
      </c>
    </row>
    <row r="12" spans="1:21">
      <c r="B12" s="17"/>
      <c r="C12" s="17"/>
      <c r="D12" s="17"/>
      <c r="E12" s="18"/>
      <c r="F12" s="44"/>
      <c r="G12" s="17"/>
      <c r="H12" s="17"/>
      <c r="I12" s="17"/>
      <c r="J12" s="17"/>
      <c r="K12" s="17"/>
      <c r="L12" s="17"/>
      <c r="M12" s="17"/>
      <c r="N12" s="17"/>
      <c r="O12" s="17"/>
      <c r="P12" s="17"/>
      <c r="Q12" s="17"/>
      <c r="R12" s="17"/>
      <c r="S12" s="17"/>
      <c r="T12" s="17"/>
      <c r="U12" t="str">
        <f>IF(COUNTA(Table212[[#This Row],[Employee Name]:[13. Skin is intact without open wounds or rashes]])=0,"",COUNTIF(Table212[[#This Row],[1. Checks that sink areas are supplied with soap and paper towels]:[13. Skin is intact without open wounds or rashes]],"NO"))</f>
        <v/>
      </c>
    </row>
    <row r="13" spans="1:21">
      <c r="B13" s="17"/>
      <c r="C13" s="17"/>
      <c r="D13" s="17"/>
      <c r="E13" s="18"/>
      <c r="F13" s="44"/>
      <c r="G13" s="17"/>
      <c r="H13" s="17"/>
      <c r="I13" s="17"/>
      <c r="J13" s="17"/>
      <c r="K13" s="17"/>
      <c r="L13" s="17"/>
      <c r="M13" s="17"/>
      <c r="N13" s="17"/>
      <c r="O13" s="17"/>
      <c r="P13" s="17"/>
      <c r="Q13" s="17"/>
      <c r="R13" s="17"/>
      <c r="S13" s="17"/>
      <c r="T13" s="17"/>
      <c r="U13" t="str">
        <f>IF(COUNTA(Table212[[#This Row],[Employee Name]:[13. Skin is intact without open wounds or rashes]])=0,"",COUNTIF(Table212[[#This Row],[1. Checks that sink areas are supplied with soap and paper towels]:[13. Skin is intact without open wounds or rashes]],"NO"))</f>
        <v/>
      </c>
    </row>
    <row r="14" spans="1:21">
      <c r="B14" s="17"/>
      <c r="C14" s="17"/>
      <c r="D14" s="17"/>
      <c r="E14" s="18"/>
      <c r="F14" s="44"/>
      <c r="G14" s="17"/>
      <c r="H14" s="17"/>
      <c r="I14" s="17"/>
      <c r="J14" s="17"/>
      <c r="K14" s="17"/>
      <c r="L14" s="17"/>
      <c r="M14" s="17"/>
      <c r="N14" s="17"/>
      <c r="O14" s="17"/>
      <c r="P14" s="17"/>
      <c r="Q14" s="17"/>
      <c r="R14" s="17"/>
      <c r="S14" s="17"/>
      <c r="T14" s="17"/>
      <c r="U14" t="str">
        <f>IF(COUNTA(Table212[[#This Row],[Employee Name]:[13. Skin is intact without open wounds or rashes]])=0,"",COUNTIF(Table212[[#This Row],[1. Checks that sink areas are supplied with soap and paper towels]:[13. Skin is intact without open wounds or rashes]],"NO"))</f>
        <v/>
      </c>
    </row>
    <row r="15" spans="1:21">
      <c r="B15" s="17"/>
      <c r="C15" s="17"/>
      <c r="D15" s="17"/>
      <c r="E15" s="18"/>
      <c r="F15" s="44"/>
      <c r="G15" s="17"/>
      <c r="H15" s="17"/>
      <c r="I15" s="17"/>
      <c r="J15" s="17"/>
      <c r="K15" s="17"/>
      <c r="L15" s="17"/>
      <c r="M15" s="17"/>
      <c r="N15" s="17"/>
      <c r="O15" s="17"/>
      <c r="P15" s="17"/>
      <c r="Q15" s="17"/>
      <c r="R15" s="17"/>
      <c r="S15" s="17"/>
      <c r="T15" s="17"/>
      <c r="U15" t="str">
        <f>IF(COUNTA(Table212[[#This Row],[Employee Name]:[13. Skin is intact without open wounds or rashes]])=0,"",COUNTIF(Table212[[#This Row],[1. Checks that sink areas are supplied with soap and paper towels]:[13. Skin is intact without open wounds or rashes]],"NO"))</f>
        <v/>
      </c>
    </row>
    <row r="16" spans="1:21">
      <c r="B16" s="17"/>
      <c r="C16" s="17"/>
      <c r="D16" s="17"/>
      <c r="E16" s="18"/>
      <c r="F16" s="44"/>
      <c r="G16" s="17"/>
      <c r="H16" s="17"/>
      <c r="I16" s="17"/>
      <c r="J16" s="17"/>
      <c r="K16" s="17"/>
      <c r="L16" s="17"/>
      <c r="M16" s="17"/>
      <c r="N16" s="17"/>
      <c r="O16" s="17"/>
      <c r="P16" s="17"/>
      <c r="Q16" s="17"/>
      <c r="R16" s="17"/>
      <c r="S16" s="17"/>
      <c r="T16" s="17"/>
      <c r="U16" t="str">
        <f>IF(COUNTA(Table212[[#This Row],[Employee Name]:[13. Skin is intact without open wounds or rashes]])=0,"",COUNTIF(Table212[[#This Row],[1. Checks that sink areas are supplied with soap and paper towels]:[13. Skin is intact without open wounds or rashes]],"NO"))</f>
        <v/>
      </c>
    </row>
    <row r="17" spans="2:21">
      <c r="B17" s="17"/>
      <c r="C17" s="17"/>
      <c r="D17" s="17"/>
      <c r="E17" s="18"/>
      <c r="F17" s="44"/>
      <c r="G17" s="17"/>
      <c r="H17" s="17"/>
      <c r="I17" s="17"/>
      <c r="J17" s="17"/>
      <c r="K17" s="17"/>
      <c r="L17" s="17"/>
      <c r="M17" s="17"/>
      <c r="N17" s="17"/>
      <c r="O17" s="17"/>
      <c r="P17" s="17"/>
      <c r="Q17" s="17"/>
      <c r="R17" s="17"/>
      <c r="S17" s="17"/>
      <c r="T17" s="17"/>
      <c r="U17" t="str">
        <f>IF(COUNTA(Table212[[#This Row],[Employee Name]:[13. Skin is intact without open wounds or rashes]])=0,"",COUNTIF(Table212[[#This Row],[1. Checks that sink areas are supplied with soap and paper towels]:[13. Skin is intact without open wounds or rashes]],"NO"))</f>
        <v/>
      </c>
    </row>
    <row r="18" spans="2:21">
      <c r="B18" s="17"/>
      <c r="C18" s="17"/>
      <c r="D18" s="17"/>
      <c r="E18" s="18"/>
      <c r="F18" s="44"/>
      <c r="G18" s="17"/>
      <c r="H18" s="17"/>
      <c r="I18" s="17"/>
      <c r="J18" s="17"/>
      <c r="K18" s="17"/>
      <c r="L18" s="17"/>
      <c r="M18" s="17"/>
      <c r="N18" s="17"/>
      <c r="O18" s="17"/>
      <c r="P18" s="17"/>
      <c r="Q18" s="17"/>
      <c r="R18" s="17"/>
      <c r="S18" s="17"/>
      <c r="T18" s="17"/>
      <c r="U18" t="str">
        <f>IF(COUNTA(Table212[[#This Row],[Employee Name]:[13. Skin is intact without open wounds or rashes]])=0,"",COUNTIF(Table212[[#This Row],[1. Checks that sink areas are supplied with soap and paper towels]:[13. Skin is intact without open wounds or rashes]],"NO"))</f>
        <v/>
      </c>
    </row>
    <row r="19" spans="2:21">
      <c r="B19" s="17"/>
      <c r="C19" s="17"/>
      <c r="D19" s="17"/>
      <c r="E19" s="18"/>
      <c r="F19" s="44"/>
      <c r="G19" s="17"/>
      <c r="H19" s="17"/>
      <c r="I19" s="17"/>
      <c r="J19" s="17"/>
      <c r="K19" s="17"/>
      <c r="L19" s="17"/>
      <c r="M19" s="17"/>
      <c r="N19" s="17"/>
      <c r="O19" s="17"/>
      <c r="P19" s="17"/>
      <c r="Q19" s="17"/>
      <c r="R19" s="17"/>
      <c r="S19" s="17"/>
      <c r="T19" s="17"/>
      <c r="U19" t="str">
        <f>IF(COUNTA(Table212[[#This Row],[Employee Name]:[13. Skin is intact without open wounds or rashes]])=0,"",COUNTIF(Table212[[#This Row],[1. Checks that sink areas are supplied with soap and paper towels]:[13. Skin is intact without open wounds or rashes]],"NO"))</f>
        <v/>
      </c>
    </row>
    <row r="20" spans="2:21">
      <c r="B20" s="17"/>
      <c r="C20" s="17"/>
      <c r="D20" s="17"/>
      <c r="E20" s="18"/>
      <c r="F20" s="44"/>
      <c r="G20" s="17"/>
      <c r="H20" s="17"/>
      <c r="I20" s="17"/>
      <c r="J20" s="17"/>
      <c r="K20" s="17"/>
      <c r="L20" s="17"/>
      <c r="M20" s="17"/>
      <c r="N20" s="17"/>
      <c r="O20" s="17"/>
      <c r="P20" s="17"/>
      <c r="Q20" s="17"/>
      <c r="R20" s="17"/>
      <c r="S20" s="17"/>
      <c r="T20" s="17"/>
      <c r="U20" t="str">
        <f>IF(COUNTA(Table212[[#This Row],[Employee Name]:[13. Skin is intact without open wounds or rashes]])=0,"",COUNTIF(Table212[[#This Row],[1. Checks that sink areas are supplied with soap and paper towels]:[13. Skin is intact without open wounds or rashes]],"NO"))</f>
        <v/>
      </c>
    </row>
    <row r="21" spans="2:21">
      <c r="B21" s="17"/>
      <c r="C21" s="17"/>
      <c r="D21" s="17"/>
      <c r="E21" s="18"/>
      <c r="F21" s="44"/>
      <c r="G21" s="17"/>
      <c r="H21" s="17"/>
      <c r="I21" s="17"/>
      <c r="J21" s="17"/>
      <c r="K21" s="17"/>
      <c r="L21" s="17"/>
      <c r="M21" s="17"/>
      <c r="N21" s="17"/>
      <c r="O21" s="17"/>
      <c r="P21" s="17"/>
      <c r="Q21" s="17"/>
      <c r="R21" s="17"/>
      <c r="S21" s="17"/>
      <c r="T21" s="17"/>
      <c r="U21" t="str">
        <f>IF(COUNTA(Table212[[#This Row],[Employee Name]:[13. Skin is intact without open wounds or rashes]])=0,"",COUNTIF(Table212[[#This Row],[1. Checks that sink areas are supplied with soap and paper towels]:[13. Skin is intact without open wounds or rashes]],"NO"))</f>
        <v/>
      </c>
    </row>
    <row r="22" spans="2:21">
      <c r="B22" s="17"/>
      <c r="C22" s="17"/>
      <c r="D22" s="17"/>
      <c r="E22" s="18"/>
      <c r="F22" s="44"/>
      <c r="G22" s="17"/>
      <c r="H22" s="17"/>
      <c r="I22" s="17"/>
      <c r="J22" s="17"/>
      <c r="K22" s="17"/>
      <c r="L22" s="17"/>
      <c r="M22" s="17"/>
      <c r="N22" s="17"/>
      <c r="O22" s="17"/>
      <c r="P22" s="17"/>
      <c r="Q22" s="17"/>
      <c r="R22" s="17"/>
      <c r="S22" s="17"/>
      <c r="T22" s="17"/>
      <c r="U22" t="str">
        <f>IF(COUNTA(Table212[[#This Row],[Employee Name]:[13. Skin is intact without open wounds or rashes]])=0,"",COUNTIF(Table212[[#This Row],[1. Checks that sink areas are supplied with soap and paper towels]:[13. Skin is intact without open wounds or rashes]],"NO"))</f>
        <v/>
      </c>
    </row>
    <row r="23" spans="2:21">
      <c r="B23" s="17"/>
      <c r="C23" s="17"/>
      <c r="D23" s="17"/>
      <c r="E23" s="18"/>
      <c r="F23" s="44"/>
      <c r="G23" s="17"/>
      <c r="H23" s="17"/>
      <c r="I23" s="17"/>
      <c r="J23" s="17"/>
      <c r="K23" s="17"/>
      <c r="L23" s="17"/>
      <c r="M23" s="17"/>
      <c r="N23" s="17"/>
      <c r="O23" s="17"/>
      <c r="P23" s="17"/>
      <c r="Q23" s="17"/>
      <c r="R23" s="17"/>
      <c r="S23" s="17"/>
      <c r="T23" s="17"/>
      <c r="U23" t="str">
        <f>IF(COUNTA(Table212[[#This Row],[Employee Name]:[13. Skin is intact without open wounds or rashes]])=0,"",COUNTIF(Table212[[#This Row],[1. Checks that sink areas are supplied with soap and paper towels]:[13. Skin is intact without open wounds or rashes]],"NO"))</f>
        <v/>
      </c>
    </row>
    <row r="24" spans="2:21">
      <c r="B24" s="17"/>
      <c r="C24" s="17"/>
      <c r="D24" s="17"/>
      <c r="E24" s="18"/>
      <c r="F24" s="44"/>
      <c r="G24" s="17"/>
      <c r="H24" s="17"/>
      <c r="I24" s="17"/>
      <c r="J24" s="17"/>
      <c r="K24" s="17"/>
      <c r="L24" s="17"/>
      <c r="M24" s="17"/>
      <c r="N24" s="17"/>
      <c r="O24" s="17"/>
      <c r="P24" s="17"/>
      <c r="Q24" s="17"/>
      <c r="R24" s="17"/>
      <c r="S24" s="17"/>
      <c r="T24" s="17"/>
      <c r="U24" t="str">
        <f>IF(COUNTA(Table212[[#This Row],[Employee Name]:[13. Skin is intact without open wounds or rashes]])=0,"",COUNTIF(Table212[[#This Row],[1. Checks that sink areas are supplied with soap and paper towels]:[13. Skin is intact without open wounds or rashes]],"NO"))</f>
        <v/>
      </c>
    </row>
    <row r="25" spans="2:21">
      <c r="B25" s="17"/>
      <c r="C25" s="17"/>
      <c r="D25" s="17"/>
      <c r="E25" s="18"/>
      <c r="F25" s="44"/>
      <c r="G25" s="17"/>
      <c r="H25" s="17"/>
      <c r="I25" s="17"/>
      <c r="J25" s="17"/>
      <c r="K25" s="17"/>
      <c r="L25" s="17"/>
      <c r="M25" s="17"/>
      <c r="N25" s="17"/>
      <c r="O25" s="17"/>
      <c r="P25" s="17"/>
      <c r="Q25" s="17"/>
      <c r="R25" s="17"/>
      <c r="S25" s="17"/>
      <c r="T25" s="17"/>
      <c r="U25" t="str">
        <f>IF(COUNTA(Table212[[#This Row],[Employee Name]:[13. Skin is intact without open wounds or rashes]])=0,"",COUNTIF(Table212[[#This Row],[1. Checks that sink areas are supplied with soap and paper towels]:[13. Skin is intact without open wounds or rashes]],"NO"))</f>
        <v/>
      </c>
    </row>
    <row r="26" spans="2:21">
      <c r="B26" s="17"/>
      <c r="C26" s="17"/>
      <c r="D26" s="17"/>
      <c r="E26" s="18"/>
      <c r="F26" s="44"/>
      <c r="G26" s="17"/>
      <c r="H26" s="17"/>
      <c r="I26" s="17"/>
      <c r="J26" s="17"/>
      <c r="K26" s="17"/>
      <c r="L26" s="17"/>
      <c r="M26" s="17"/>
      <c r="N26" s="17"/>
      <c r="O26" s="17"/>
      <c r="P26" s="17"/>
      <c r="Q26" s="17"/>
      <c r="R26" s="17"/>
      <c r="S26" s="17"/>
      <c r="T26" s="17"/>
      <c r="U26" t="str">
        <f>IF(COUNTA(Table212[[#This Row],[Employee Name]:[13. Skin is intact without open wounds or rashes]])=0,"",COUNTIF(Table212[[#This Row],[1. Checks that sink areas are supplied with soap and paper towels]:[13. Skin is intact without open wounds or rashes]],"NO"))</f>
        <v/>
      </c>
    </row>
    <row r="27" spans="2:21">
      <c r="B27" s="17"/>
      <c r="C27" s="17"/>
      <c r="D27" s="17"/>
      <c r="E27" s="18"/>
      <c r="F27" s="44"/>
      <c r="G27" s="17"/>
      <c r="H27" s="17"/>
      <c r="I27" s="17"/>
      <c r="J27" s="17"/>
      <c r="K27" s="17"/>
      <c r="L27" s="17"/>
      <c r="M27" s="17"/>
      <c r="N27" s="17"/>
      <c r="O27" s="17"/>
      <c r="P27" s="17"/>
      <c r="Q27" s="17"/>
      <c r="R27" s="17"/>
      <c r="S27" s="17"/>
      <c r="T27" s="17"/>
      <c r="U27" t="str">
        <f>IF(COUNTA(Table212[[#This Row],[Employee Name]:[13. Skin is intact without open wounds or rashes]])=0,"",COUNTIF(Table212[[#This Row],[1. Checks that sink areas are supplied with soap and paper towels]:[13. Skin is intact without open wounds or rashes]],"NO"))</f>
        <v/>
      </c>
    </row>
    <row r="28" spans="2:21">
      <c r="B28" s="17"/>
      <c r="C28" s="17"/>
      <c r="D28" s="17"/>
      <c r="E28" s="18"/>
      <c r="F28" s="44"/>
      <c r="G28" s="17"/>
      <c r="H28" s="17"/>
      <c r="I28" s="17"/>
      <c r="J28" s="17"/>
      <c r="K28" s="17"/>
      <c r="L28" s="17"/>
      <c r="M28" s="17"/>
      <c r="N28" s="17"/>
      <c r="O28" s="17"/>
      <c r="P28" s="17"/>
      <c r="Q28" s="17"/>
      <c r="R28" s="17"/>
      <c r="S28" s="17"/>
      <c r="T28" s="17"/>
      <c r="U28" t="str">
        <f>IF(COUNTA(Table212[[#This Row],[Employee Name]:[13. Skin is intact without open wounds or rashes]])=0,"",COUNTIF(Table212[[#This Row],[1. Checks that sink areas are supplied with soap and paper towels]:[13. Skin is intact without open wounds or rashes]],"NO"))</f>
        <v/>
      </c>
    </row>
    <row r="29" spans="2:21">
      <c r="B29" s="17"/>
      <c r="C29" s="17"/>
      <c r="D29" s="17"/>
      <c r="E29" s="18"/>
      <c r="F29" s="44"/>
      <c r="G29" s="17"/>
      <c r="H29" s="17"/>
      <c r="I29" s="17"/>
      <c r="J29" s="17"/>
      <c r="K29" s="17"/>
      <c r="L29" s="17"/>
      <c r="M29" s="17"/>
      <c r="N29" s="17"/>
      <c r="O29" s="17"/>
      <c r="P29" s="17"/>
      <c r="Q29" s="17"/>
      <c r="R29" s="17"/>
      <c r="S29" s="17"/>
      <c r="T29" s="17"/>
      <c r="U29" t="str">
        <f>IF(COUNTA(Table212[[#This Row],[Employee Name]:[13. Skin is intact without open wounds or rashes]])=0,"",COUNTIF(Table212[[#This Row],[1. Checks that sink areas are supplied with soap and paper towels]:[13. Skin is intact without open wounds or rashes]],"NO"))</f>
        <v/>
      </c>
    </row>
    <row r="30" spans="2:21">
      <c r="B30" s="17"/>
      <c r="C30" s="17"/>
      <c r="D30" s="17"/>
      <c r="E30" s="18"/>
      <c r="F30" s="44"/>
      <c r="G30" s="17"/>
      <c r="H30" s="17"/>
      <c r="I30" s="17"/>
      <c r="J30" s="17"/>
      <c r="K30" s="17"/>
      <c r="L30" s="17"/>
      <c r="M30" s="17"/>
      <c r="N30" s="17"/>
      <c r="O30" s="17"/>
      <c r="P30" s="17"/>
      <c r="Q30" s="17"/>
      <c r="R30" s="17"/>
      <c r="S30" s="17"/>
      <c r="T30" s="17"/>
      <c r="U30" t="str">
        <f>IF(COUNTA(Table212[[#This Row],[Employee Name]:[13. Skin is intact without open wounds or rashes]])=0,"",COUNTIF(Table212[[#This Row],[1. Checks that sink areas are supplied with soap and paper towels]:[13. Skin is intact without open wounds or rashes]],"NO"))</f>
        <v/>
      </c>
    </row>
    <row r="31" spans="2:21">
      <c r="B31" s="17"/>
      <c r="C31" s="17"/>
      <c r="D31" s="17"/>
      <c r="E31" s="18"/>
      <c r="F31" s="44"/>
      <c r="G31" s="17"/>
      <c r="H31" s="17"/>
      <c r="I31" s="17"/>
      <c r="J31" s="17"/>
      <c r="K31" s="17"/>
      <c r="L31" s="17"/>
      <c r="M31" s="17"/>
      <c r="N31" s="17"/>
      <c r="O31" s="17"/>
      <c r="P31" s="17"/>
      <c r="Q31" s="17"/>
      <c r="R31" s="17"/>
      <c r="S31" s="17"/>
      <c r="T31" s="17"/>
      <c r="U31" t="str">
        <f>IF(COUNTA(Table212[[#This Row],[Employee Name]:[13. Skin is intact without open wounds or rashes]])=0,"",COUNTIF(Table212[[#This Row],[1. Checks that sink areas are supplied with soap and paper towels]:[13. Skin is intact without open wounds or rashes]],"NO"))</f>
        <v/>
      </c>
    </row>
    <row r="32" spans="2:21">
      <c r="B32" s="17"/>
      <c r="C32" s="17"/>
      <c r="D32" s="17"/>
      <c r="E32" s="18"/>
      <c r="F32" s="44"/>
      <c r="G32" s="17"/>
      <c r="H32" s="17"/>
      <c r="I32" s="17"/>
      <c r="J32" s="17"/>
      <c r="K32" s="17"/>
      <c r="L32" s="17"/>
      <c r="M32" s="17"/>
      <c r="N32" s="17"/>
      <c r="O32" s="17"/>
      <c r="P32" s="17"/>
      <c r="Q32" s="17"/>
      <c r="R32" s="17"/>
      <c r="S32" s="17"/>
      <c r="T32" s="17"/>
      <c r="U32" t="str">
        <f>IF(COUNTA(Table212[[#This Row],[Employee Name]:[13. Skin is intact without open wounds or rashes]])=0,"",COUNTIF(Table212[[#This Row],[1. Checks that sink areas are supplied with soap and paper towels]:[13. Skin is intact without open wounds or rashes]],"NO"))</f>
        <v/>
      </c>
    </row>
    <row r="33" spans="2:21">
      <c r="B33" s="17"/>
      <c r="C33" s="17"/>
      <c r="D33" s="17"/>
      <c r="E33" s="18"/>
      <c r="F33" s="44"/>
      <c r="G33" s="17"/>
      <c r="H33" s="17"/>
      <c r="I33" s="17"/>
      <c r="J33" s="17"/>
      <c r="K33" s="17"/>
      <c r="L33" s="17"/>
      <c r="M33" s="17"/>
      <c r="N33" s="17"/>
      <c r="O33" s="17"/>
      <c r="P33" s="17"/>
      <c r="Q33" s="17"/>
      <c r="R33" s="17"/>
      <c r="S33" s="17"/>
      <c r="T33" s="17"/>
      <c r="U33" t="str">
        <f>IF(COUNTA(Table212[[#This Row],[Employee Name]:[13. Skin is intact without open wounds or rashes]])=0,"",COUNTIF(Table212[[#This Row],[1. Checks that sink areas are supplied with soap and paper towels]:[13. Skin is intact without open wounds or rashes]],"NO"))</f>
        <v/>
      </c>
    </row>
    <row r="34" spans="2:21">
      <c r="B34" s="17"/>
      <c r="C34" s="17"/>
      <c r="D34" s="17"/>
      <c r="E34" s="18"/>
      <c r="F34" s="44"/>
      <c r="G34" s="17"/>
      <c r="H34" s="17"/>
      <c r="I34" s="17"/>
      <c r="J34" s="17"/>
      <c r="K34" s="17"/>
      <c r="L34" s="17"/>
      <c r="M34" s="17"/>
      <c r="N34" s="17"/>
      <c r="O34" s="17"/>
      <c r="P34" s="17"/>
      <c r="Q34" s="17"/>
      <c r="R34" s="17"/>
      <c r="S34" s="17"/>
      <c r="T34" s="17"/>
      <c r="U34" t="str">
        <f>IF(COUNTA(Table212[[#This Row],[Employee Name]:[13. Skin is intact without open wounds or rashes]])=0,"",COUNTIF(Table212[[#This Row],[1. Checks that sink areas are supplied with soap and paper towels]:[13. Skin is intact without open wounds or rashes]],"NO"))</f>
        <v/>
      </c>
    </row>
    <row r="35" spans="2:21">
      <c r="B35" s="17"/>
      <c r="C35" s="17"/>
      <c r="D35" s="17"/>
      <c r="E35" s="18"/>
      <c r="F35" s="44"/>
      <c r="G35" s="17"/>
      <c r="H35" s="17"/>
      <c r="I35" s="17"/>
      <c r="J35" s="17"/>
      <c r="K35" s="17"/>
      <c r="L35" s="17"/>
      <c r="M35" s="17"/>
      <c r="N35" s="17"/>
      <c r="O35" s="17"/>
      <c r="P35" s="17"/>
      <c r="Q35" s="17"/>
      <c r="R35" s="17"/>
      <c r="S35" s="17"/>
      <c r="T35" s="17"/>
      <c r="U35" t="str">
        <f>IF(COUNTA(Table212[[#This Row],[Employee Name]:[13. Skin is intact without open wounds or rashes]])=0,"",COUNTIF(Table212[[#This Row],[1. Checks that sink areas are supplied with soap and paper towels]:[13. Skin is intact without open wounds or rashes]],"NO"))</f>
        <v/>
      </c>
    </row>
    <row r="36" spans="2:21">
      <c r="B36" s="17"/>
      <c r="C36" s="17"/>
      <c r="D36" s="17"/>
      <c r="E36" s="18"/>
      <c r="F36" s="44"/>
      <c r="G36" s="17"/>
      <c r="H36" s="17"/>
      <c r="I36" s="17"/>
      <c r="J36" s="17"/>
      <c r="K36" s="17"/>
      <c r="L36" s="17"/>
      <c r="M36" s="17"/>
      <c r="N36" s="17"/>
      <c r="O36" s="17"/>
      <c r="P36" s="17"/>
      <c r="Q36" s="17"/>
      <c r="R36" s="17"/>
      <c r="S36" s="17"/>
      <c r="T36" s="17"/>
      <c r="U36" t="str">
        <f>IF(COUNTA(Table212[[#This Row],[Employee Name]:[13. Skin is intact without open wounds or rashes]])=0,"",COUNTIF(Table212[[#This Row],[1. Checks that sink areas are supplied with soap and paper towels]:[13. Skin is intact without open wounds or rashes]],"NO"))</f>
        <v/>
      </c>
    </row>
    <row r="37" spans="2:21">
      <c r="B37" s="17"/>
      <c r="C37" s="17"/>
      <c r="D37" s="17"/>
      <c r="E37" s="18"/>
      <c r="F37" s="44"/>
      <c r="G37" s="17"/>
      <c r="H37" s="17"/>
      <c r="I37" s="17"/>
      <c r="J37" s="17"/>
      <c r="K37" s="17"/>
      <c r="L37" s="17"/>
      <c r="M37" s="17"/>
      <c r="N37" s="17"/>
      <c r="O37" s="17"/>
      <c r="P37" s="17"/>
      <c r="Q37" s="17"/>
      <c r="R37" s="17"/>
      <c r="S37" s="17"/>
      <c r="T37" s="17"/>
      <c r="U37" t="str">
        <f>IF(COUNTA(Table212[[#This Row],[Employee Name]:[13. Skin is intact without open wounds or rashes]])=0,"",COUNTIF(Table212[[#This Row],[1. Checks that sink areas are supplied with soap and paper towels]:[13. Skin is intact without open wounds or rashes]],"NO"))</f>
        <v/>
      </c>
    </row>
    <row r="38" spans="2:21">
      <c r="B38" s="17"/>
      <c r="C38" s="17"/>
      <c r="D38" s="17"/>
      <c r="E38" s="18"/>
      <c r="F38" s="44"/>
      <c r="G38" s="17"/>
      <c r="H38" s="17"/>
      <c r="I38" s="17"/>
      <c r="J38" s="17"/>
      <c r="K38" s="17"/>
      <c r="L38" s="17"/>
      <c r="M38" s="17"/>
      <c r="N38" s="17"/>
      <c r="O38" s="17"/>
      <c r="P38" s="17"/>
      <c r="Q38" s="17"/>
      <c r="R38" s="17"/>
      <c r="S38" s="17"/>
      <c r="T38" s="17"/>
      <c r="U38" t="str">
        <f>IF(COUNTA(Table212[[#This Row],[Employee Name]:[13. Skin is intact without open wounds or rashes]])=0,"",COUNTIF(Table212[[#This Row],[1. Checks that sink areas are supplied with soap and paper towels]:[13. Skin is intact without open wounds or rashes]],"NO"))</f>
        <v/>
      </c>
    </row>
    <row r="39" spans="2:21">
      <c r="B39" s="17"/>
      <c r="C39" s="17"/>
      <c r="D39" s="17"/>
      <c r="E39" s="18"/>
      <c r="F39" s="44"/>
      <c r="G39" s="17"/>
      <c r="H39" s="17"/>
      <c r="I39" s="17"/>
      <c r="J39" s="17"/>
      <c r="K39" s="17"/>
      <c r="L39" s="17"/>
      <c r="M39" s="17"/>
      <c r="N39" s="17"/>
      <c r="O39" s="17"/>
      <c r="P39" s="17"/>
      <c r="Q39" s="17"/>
      <c r="R39" s="17"/>
      <c r="S39" s="17"/>
      <c r="T39" s="17"/>
      <c r="U39" t="str">
        <f>IF(COUNTA(Table212[[#This Row],[Employee Name]:[13. Skin is intact without open wounds or rashes]])=0,"",COUNTIF(Table212[[#This Row],[1. Checks that sink areas are supplied with soap and paper towels]:[13. Skin is intact without open wounds or rashes]],"NO"))</f>
        <v/>
      </c>
    </row>
    <row r="40" spans="2:21">
      <c r="B40" s="17"/>
      <c r="C40" s="17"/>
      <c r="D40" s="17"/>
      <c r="E40" s="18"/>
      <c r="F40" s="44"/>
      <c r="G40" s="17"/>
      <c r="H40" s="17"/>
      <c r="I40" s="17"/>
      <c r="J40" s="17"/>
      <c r="K40" s="17"/>
      <c r="L40" s="17"/>
      <c r="M40" s="17"/>
      <c r="N40" s="17"/>
      <c r="O40" s="17"/>
      <c r="P40" s="17"/>
      <c r="Q40" s="17"/>
      <c r="R40" s="17"/>
      <c r="S40" s="17"/>
      <c r="T40" s="17"/>
      <c r="U40" t="str">
        <f>IF(COUNTA(Table212[[#This Row],[Employee Name]:[13. Skin is intact without open wounds or rashes]])=0,"",COUNTIF(Table212[[#This Row],[1. Checks that sink areas are supplied with soap and paper towels]:[13. Skin is intact without open wounds or rashes]],"NO"))</f>
        <v/>
      </c>
    </row>
    <row r="41" spans="2:21">
      <c r="B41" s="17"/>
      <c r="C41" s="17"/>
      <c r="D41" s="17"/>
      <c r="E41" s="18"/>
      <c r="F41" s="44"/>
      <c r="G41" s="17"/>
      <c r="H41" s="17"/>
      <c r="I41" s="17"/>
      <c r="J41" s="17"/>
      <c r="K41" s="17"/>
      <c r="L41" s="17"/>
      <c r="M41" s="17"/>
      <c r="N41" s="17"/>
      <c r="O41" s="17"/>
      <c r="P41" s="17"/>
      <c r="Q41" s="17"/>
      <c r="R41" s="17"/>
      <c r="S41" s="17"/>
      <c r="T41" s="17"/>
      <c r="U41" t="str">
        <f>IF(COUNTA(Table212[[#This Row],[Employee Name]:[13. Skin is intact without open wounds or rashes]])=0,"",COUNTIF(Table212[[#This Row],[1. Checks that sink areas are supplied with soap and paper towels]:[13. Skin is intact without open wounds or rashes]],"NO"))</f>
        <v/>
      </c>
    </row>
    <row r="42" spans="2:21">
      <c r="B42" s="17"/>
      <c r="C42" s="17"/>
      <c r="D42" s="17"/>
      <c r="E42" s="18"/>
      <c r="F42" s="44"/>
      <c r="G42" s="17"/>
      <c r="H42" s="17"/>
      <c r="I42" s="17"/>
      <c r="J42" s="17"/>
      <c r="K42" s="17"/>
      <c r="L42" s="17"/>
      <c r="M42" s="17"/>
      <c r="N42" s="17"/>
      <c r="O42" s="17"/>
      <c r="P42" s="17"/>
      <c r="Q42" s="17"/>
      <c r="R42" s="17"/>
      <c r="S42" s="17"/>
      <c r="T42" s="17"/>
      <c r="U42" t="str">
        <f>IF(COUNTA(Table212[[#This Row],[Employee Name]:[13. Skin is intact without open wounds or rashes]])=0,"",COUNTIF(Table212[[#This Row],[1. Checks that sink areas are supplied with soap and paper towels]:[13. Skin is intact without open wounds or rashes]],"NO"))</f>
        <v/>
      </c>
    </row>
    <row r="43" spans="2:21">
      <c r="B43" s="17"/>
      <c r="C43" s="17"/>
      <c r="D43" s="17"/>
      <c r="E43" s="18"/>
      <c r="F43" s="44"/>
      <c r="G43" s="17"/>
      <c r="H43" s="17"/>
      <c r="I43" s="17"/>
      <c r="J43" s="17"/>
      <c r="K43" s="17"/>
      <c r="L43" s="17"/>
      <c r="M43" s="17"/>
      <c r="N43" s="17"/>
      <c r="O43" s="17"/>
      <c r="P43" s="17"/>
      <c r="Q43" s="17"/>
      <c r="R43" s="17"/>
      <c r="S43" s="17"/>
      <c r="T43" s="17"/>
      <c r="U43" t="str">
        <f>IF(COUNTA(Table212[[#This Row],[Employee Name]:[13. Skin is intact without open wounds or rashes]])=0,"",COUNTIF(Table212[[#This Row],[1. Checks that sink areas are supplied with soap and paper towels]:[13. Skin is intact without open wounds or rashes]],"NO"))</f>
        <v/>
      </c>
    </row>
    <row r="44" spans="2:21">
      <c r="B44" s="17"/>
      <c r="C44" s="17"/>
      <c r="D44" s="17"/>
      <c r="E44" s="18"/>
      <c r="F44" s="44"/>
      <c r="G44" s="17"/>
      <c r="H44" s="17"/>
      <c r="I44" s="17"/>
      <c r="J44" s="17"/>
      <c r="K44" s="17"/>
      <c r="L44" s="17"/>
      <c r="M44" s="17"/>
      <c r="N44" s="17"/>
      <c r="O44" s="17"/>
      <c r="P44" s="17"/>
      <c r="Q44" s="17"/>
      <c r="R44" s="17"/>
      <c r="S44" s="17"/>
      <c r="T44" s="17"/>
      <c r="U44" t="str">
        <f>IF(COUNTA(Table212[[#This Row],[Employee Name]:[13. Skin is intact without open wounds or rashes]])=0,"",COUNTIF(Table212[[#This Row],[1. Checks that sink areas are supplied with soap and paper towels]:[13. Skin is intact without open wounds or rashes]],"NO"))</f>
        <v/>
      </c>
    </row>
    <row r="45" spans="2:21">
      <c r="B45" s="17"/>
      <c r="C45" s="17"/>
      <c r="D45" s="17"/>
      <c r="E45" s="18"/>
      <c r="F45" s="44"/>
      <c r="G45" s="17"/>
      <c r="H45" s="17"/>
      <c r="I45" s="17"/>
      <c r="J45" s="17"/>
      <c r="K45" s="17"/>
      <c r="L45" s="17"/>
      <c r="M45" s="17"/>
      <c r="N45" s="17"/>
      <c r="O45" s="17"/>
      <c r="P45" s="17"/>
      <c r="Q45" s="17"/>
      <c r="R45" s="17"/>
      <c r="S45" s="17"/>
      <c r="T45" s="17"/>
      <c r="U45" t="str">
        <f>IF(COUNTA(Table212[[#This Row],[Employee Name]:[13. Skin is intact without open wounds or rashes]])=0,"",COUNTIF(Table212[[#This Row],[1. Checks that sink areas are supplied with soap and paper towels]:[13. Skin is intact without open wounds or rashes]],"NO"))</f>
        <v/>
      </c>
    </row>
    <row r="46" spans="2:21">
      <c r="B46" s="17"/>
      <c r="C46" s="17"/>
      <c r="D46" s="17"/>
      <c r="E46" s="18"/>
      <c r="F46" s="44"/>
      <c r="G46" s="17"/>
      <c r="H46" s="17"/>
      <c r="I46" s="17"/>
      <c r="J46" s="17"/>
      <c r="K46" s="17"/>
      <c r="L46" s="17"/>
      <c r="M46" s="17"/>
      <c r="N46" s="17"/>
      <c r="O46" s="17"/>
      <c r="P46" s="17"/>
      <c r="Q46" s="17"/>
      <c r="R46" s="17"/>
      <c r="S46" s="17"/>
      <c r="T46" s="17"/>
      <c r="U46" t="str">
        <f>IF(COUNTA(Table212[[#This Row],[Employee Name]:[13. Skin is intact without open wounds or rashes]])=0,"",COUNTIF(Table212[[#This Row],[1. Checks that sink areas are supplied with soap and paper towels]:[13. Skin is intact without open wounds or rashes]],"NO"))</f>
        <v/>
      </c>
    </row>
    <row r="47" spans="2:21">
      <c r="B47" s="17"/>
      <c r="C47" s="17"/>
      <c r="D47" s="17"/>
      <c r="E47" s="18"/>
      <c r="F47" s="44"/>
      <c r="G47" s="17"/>
      <c r="H47" s="17"/>
      <c r="I47" s="17"/>
      <c r="J47" s="17"/>
      <c r="K47" s="17"/>
      <c r="L47" s="17"/>
      <c r="M47" s="17"/>
      <c r="N47" s="17"/>
      <c r="O47" s="17"/>
      <c r="P47" s="17"/>
      <c r="Q47" s="17"/>
      <c r="R47" s="17"/>
      <c r="S47" s="17"/>
      <c r="T47" s="17"/>
      <c r="U47" t="str">
        <f>IF(COUNTA(Table212[[#This Row],[Employee Name]:[13. Skin is intact without open wounds or rashes]])=0,"",COUNTIF(Table212[[#This Row],[1. Checks that sink areas are supplied with soap and paper towels]:[13. Skin is intact without open wounds or rashes]],"NO"))</f>
        <v/>
      </c>
    </row>
    <row r="48" spans="2:21">
      <c r="B48" s="17"/>
      <c r="C48" s="17"/>
      <c r="D48" s="17"/>
      <c r="E48" s="18"/>
      <c r="F48" s="44"/>
      <c r="G48" s="17"/>
      <c r="H48" s="17"/>
      <c r="I48" s="17"/>
      <c r="J48" s="17"/>
      <c r="K48" s="17"/>
      <c r="L48" s="17"/>
      <c r="M48" s="17"/>
      <c r="N48" s="17"/>
      <c r="O48" s="17"/>
      <c r="P48" s="17"/>
      <c r="Q48" s="17"/>
      <c r="R48" s="17"/>
      <c r="S48" s="17"/>
      <c r="T48" s="17"/>
      <c r="U48" t="str">
        <f>IF(COUNTA(Table212[[#This Row],[Employee Name]:[13. Skin is intact without open wounds or rashes]])=0,"",COUNTIF(Table212[[#This Row],[1. Checks that sink areas are supplied with soap and paper towels]:[13. Skin is intact without open wounds or rashes]],"NO"))</f>
        <v/>
      </c>
    </row>
    <row r="49" spans="2:21">
      <c r="B49" s="17"/>
      <c r="C49" s="17"/>
      <c r="D49" s="17"/>
      <c r="E49" s="18"/>
      <c r="F49" s="44"/>
      <c r="G49" s="17"/>
      <c r="H49" s="17"/>
      <c r="I49" s="17"/>
      <c r="J49" s="17"/>
      <c r="K49" s="17"/>
      <c r="L49" s="17"/>
      <c r="M49" s="17"/>
      <c r="N49" s="17"/>
      <c r="O49" s="17"/>
      <c r="P49" s="17"/>
      <c r="Q49" s="17"/>
      <c r="R49" s="17"/>
      <c r="S49" s="17"/>
      <c r="T49" s="17"/>
      <c r="U49" t="str">
        <f>IF(COUNTA(Table212[[#This Row],[Employee Name]:[13. Skin is intact without open wounds or rashes]])=0,"",COUNTIF(Table212[[#This Row],[1. Checks that sink areas are supplied with soap and paper towels]:[13. Skin is intact without open wounds or rashes]],"NO"))</f>
        <v/>
      </c>
    </row>
    <row r="50" spans="2:21">
      <c r="B50" s="17"/>
      <c r="C50" s="17"/>
      <c r="D50" s="17"/>
      <c r="E50" s="18"/>
      <c r="F50" s="44"/>
      <c r="G50" s="17"/>
      <c r="H50" s="17"/>
      <c r="I50" s="17"/>
      <c r="J50" s="17"/>
      <c r="K50" s="17"/>
      <c r="L50" s="17"/>
      <c r="M50" s="17"/>
      <c r="N50" s="17"/>
      <c r="O50" s="17"/>
      <c r="P50" s="17"/>
      <c r="Q50" s="17"/>
      <c r="R50" s="17"/>
      <c r="S50" s="17"/>
      <c r="T50" s="17"/>
      <c r="U50" t="str">
        <f>IF(COUNTA(Table212[[#This Row],[Employee Name]:[13. Skin is intact without open wounds or rashes]])=0,"",COUNTIF(Table212[[#This Row],[1. Checks that sink areas are supplied with soap and paper towels]:[13. Skin is intact without open wounds or rashes]],"NO"))</f>
        <v/>
      </c>
    </row>
    <row r="51" spans="2:21">
      <c r="B51" s="17"/>
      <c r="C51" s="17"/>
      <c r="D51" s="17"/>
      <c r="E51" s="18"/>
      <c r="F51" s="44"/>
      <c r="G51" s="17"/>
      <c r="H51" s="17"/>
      <c r="I51" s="17"/>
      <c r="J51" s="17"/>
      <c r="K51" s="17"/>
      <c r="L51" s="17"/>
      <c r="M51" s="17"/>
      <c r="N51" s="17"/>
      <c r="O51" s="17"/>
      <c r="P51" s="17"/>
      <c r="Q51" s="17"/>
      <c r="R51" s="17"/>
      <c r="S51" s="17"/>
      <c r="T51" s="17"/>
      <c r="U51" t="str">
        <f>IF(COUNTA(Table212[[#This Row],[Employee Name]:[13. Skin is intact without open wounds or rashes]])=0,"",COUNTIF(Table212[[#This Row],[1. Checks that sink areas are supplied with soap and paper towels]:[13. Skin is intact without open wounds or rashes]],"NO"))</f>
        <v/>
      </c>
    </row>
    <row r="52" spans="2:21">
      <c r="B52" s="17"/>
      <c r="C52" s="17"/>
      <c r="D52" s="17"/>
      <c r="E52" s="18"/>
      <c r="F52" s="44"/>
      <c r="G52" s="17"/>
      <c r="H52" s="17"/>
      <c r="I52" s="17"/>
      <c r="J52" s="17"/>
      <c r="K52" s="17"/>
      <c r="L52" s="17"/>
      <c r="M52" s="17"/>
      <c r="N52" s="17"/>
      <c r="O52" s="17"/>
      <c r="P52" s="17"/>
      <c r="Q52" s="17"/>
      <c r="R52" s="17"/>
      <c r="S52" s="17"/>
      <c r="T52" s="17"/>
      <c r="U52" t="str">
        <f>IF(COUNTA(Table212[[#This Row],[Employee Name]:[13. Skin is intact without open wounds or rashes]])=0,"",COUNTIF(Table212[[#This Row],[1. Checks that sink areas are supplied with soap and paper towels]:[13. Skin is intact without open wounds or rashes]],"NO"))</f>
        <v/>
      </c>
    </row>
    <row r="53" spans="2:21">
      <c r="B53" s="17"/>
      <c r="C53" s="17"/>
      <c r="D53" s="17"/>
      <c r="E53" s="18"/>
      <c r="F53" s="44"/>
      <c r="G53" s="17"/>
      <c r="H53" s="17"/>
      <c r="I53" s="17"/>
      <c r="J53" s="17"/>
      <c r="K53" s="17"/>
      <c r="L53" s="17"/>
      <c r="M53" s="17"/>
      <c r="N53" s="17"/>
      <c r="O53" s="17"/>
      <c r="P53" s="17"/>
      <c r="Q53" s="17"/>
      <c r="R53" s="17"/>
      <c r="S53" s="17"/>
      <c r="T53" s="17"/>
      <c r="U53" t="str">
        <f>IF(COUNTA(Table212[[#This Row],[Employee Name]:[13. Skin is intact without open wounds or rashes]])=0,"",COUNTIF(Table212[[#This Row],[1. Checks that sink areas are supplied with soap and paper towels]:[13. Skin is intact without open wounds or rashes]],"NO"))</f>
        <v/>
      </c>
    </row>
    <row r="54" spans="2:21">
      <c r="B54" s="17"/>
      <c r="C54" s="17"/>
      <c r="D54" s="17"/>
      <c r="E54" s="18"/>
      <c r="F54" s="44"/>
      <c r="G54" s="17"/>
      <c r="H54" s="17"/>
      <c r="I54" s="17"/>
      <c r="J54" s="17"/>
      <c r="K54" s="17"/>
      <c r="L54" s="17"/>
      <c r="M54" s="17"/>
      <c r="N54" s="17"/>
      <c r="O54" s="17"/>
      <c r="P54" s="17"/>
      <c r="Q54" s="17"/>
      <c r="R54" s="17"/>
      <c r="S54" s="17"/>
      <c r="T54" s="17"/>
      <c r="U54" t="str">
        <f>IF(COUNTA(Table212[[#This Row],[Employee Name]:[13. Skin is intact without open wounds or rashes]])=0,"",COUNTIF(Table212[[#This Row],[1. Checks that sink areas are supplied with soap and paper towels]:[13. Skin is intact without open wounds or rashes]],"NO"))</f>
        <v/>
      </c>
    </row>
    <row r="55" spans="2:21">
      <c r="B55" s="17"/>
      <c r="C55" s="17"/>
      <c r="D55" s="17"/>
      <c r="E55" s="18"/>
      <c r="F55" s="44"/>
      <c r="G55" s="17"/>
      <c r="H55" s="17"/>
      <c r="I55" s="17"/>
      <c r="J55" s="17"/>
      <c r="K55" s="17"/>
      <c r="L55" s="17"/>
      <c r="M55" s="17"/>
      <c r="N55" s="17"/>
      <c r="O55" s="17"/>
      <c r="P55" s="17"/>
      <c r="Q55" s="17"/>
      <c r="R55" s="17"/>
      <c r="S55" s="17"/>
      <c r="T55" s="17"/>
      <c r="U55" t="str">
        <f>IF(COUNTA(Table212[[#This Row],[Employee Name]:[13. Skin is intact without open wounds or rashes]])=0,"",COUNTIF(Table212[[#This Row],[1. Checks that sink areas are supplied with soap and paper towels]:[13. Skin is intact without open wounds or rashes]],"NO"))</f>
        <v/>
      </c>
    </row>
    <row r="56" spans="2:21">
      <c r="B56" s="17"/>
      <c r="C56" s="17"/>
      <c r="D56" s="17"/>
      <c r="E56" s="18"/>
      <c r="F56" s="44"/>
      <c r="G56" s="17"/>
      <c r="H56" s="17"/>
      <c r="I56" s="17"/>
      <c r="J56" s="17"/>
      <c r="K56" s="17"/>
      <c r="L56" s="17"/>
      <c r="M56" s="17"/>
      <c r="N56" s="17"/>
      <c r="O56" s="17"/>
      <c r="P56" s="17"/>
      <c r="Q56" s="17"/>
      <c r="R56" s="17"/>
      <c r="S56" s="17"/>
      <c r="T56" s="17"/>
      <c r="U56" t="str">
        <f>IF(COUNTA(Table212[[#This Row],[Employee Name]:[13. Skin is intact without open wounds or rashes]])=0,"",COUNTIF(Table212[[#This Row],[1. Checks that sink areas are supplied with soap and paper towels]:[13. Skin is intact without open wounds or rashes]],"NO"))</f>
        <v/>
      </c>
    </row>
    <row r="57" spans="2:21">
      <c r="B57" s="17"/>
      <c r="C57" s="17"/>
      <c r="D57" s="17"/>
      <c r="E57" s="18"/>
      <c r="F57" s="44"/>
      <c r="G57" s="17"/>
      <c r="H57" s="17"/>
      <c r="I57" s="17"/>
      <c r="J57" s="17"/>
      <c r="K57" s="17"/>
      <c r="L57" s="17"/>
      <c r="M57" s="17"/>
      <c r="N57" s="17"/>
      <c r="O57" s="17"/>
      <c r="P57" s="17"/>
      <c r="Q57" s="17"/>
      <c r="R57" s="17"/>
      <c r="S57" s="17"/>
      <c r="T57" s="17"/>
      <c r="U57" t="str">
        <f>IF(COUNTA(Table212[[#This Row],[Employee Name]:[13. Skin is intact without open wounds or rashes]])=0,"",COUNTIF(Table212[[#This Row],[1. Checks that sink areas are supplied with soap and paper towels]:[13. Skin is intact without open wounds or rashes]],"NO"))</f>
        <v/>
      </c>
    </row>
    <row r="58" spans="2:21">
      <c r="B58" s="17"/>
      <c r="C58" s="17"/>
      <c r="D58" s="17"/>
      <c r="E58" s="18"/>
      <c r="F58" s="44"/>
      <c r="G58" s="17"/>
      <c r="H58" s="17"/>
      <c r="I58" s="17"/>
      <c r="J58" s="17"/>
      <c r="K58" s="17"/>
      <c r="L58" s="17"/>
      <c r="M58" s="17"/>
      <c r="N58" s="17"/>
      <c r="O58" s="17"/>
      <c r="P58" s="17"/>
      <c r="Q58" s="17"/>
      <c r="R58" s="17"/>
      <c r="S58" s="17"/>
      <c r="T58" s="17"/>
      <c r="U58" t="str">
        <f>IF(COUNTA(Table212[[#This Row],[Employee Name]:[13. Skin is intact without open wounds or rashes]])=0,"",COUNTIF(Table212[[#This Row],[1. Checks that sink areas are supplied with soap and paper towels]:[13. Skin is intact without open wounds or rashes]],"NO"))</f>
        <v/>
      </c>
    </row>
    <row r="59" spans="2:21">
      <c r="B59" s="17"/>
      <c r="C59" s="17"/>
      <c r="D59" s="17"/>
      <c r="E59" s="18"/>
      <c r="F59" s="44"/>
      <c r="G59" s="17"/>
      <c r="H59" s="17"/>
      <c r="I59" s="17"/>
      <c r="J59" s="17"/>
      <c r="K59" s="17"/>
      <c r="L59" s="17"/>
      <c r="M59" s="17"/>
      <c r="N59" s="17"/>
      <c r="O59" s="17"/>
      <c r="P59" s="17"/>
      <c r="Q59" s="17"/>
      <c r="R59" s="17"/>
      <c r="S59" s="17"/>
      <c r="T59" s="17"/>
      <c r="U59" t="str">
        <f>IF(COUNTA(Table212[[#This Row],[Employee Name]:[13. Skin is intact without open wounds or rashes]])=0,"",COUNTIF(Table212[[#This Row],[1. Checks that sink areas are supplied with soap and paper towels]:[13. Skin is intact without open wounds or rashes]],"NO"))</f>
        <v/>
      </c>
    </row>
    <row r="60" spans="2:21">
      <c r="B60" s="17"/>
      <c r="C60" s="17"/>
      <c r="D60" s="17"/>
      <c r="E60" s="18"/>
      <c r="F60" s="44"/>
      <c r="G60" s="17"/>
      <c r="H60" s="17"/>
      <c r="I60" s="17"/>
      <c r="J60" s="17"/>
      <c r="K60" s="17"/>
      <c r="L60" s="17"/>
      <c r="M60" s="17"/>
      <c r="N60" s="17"/>
      <c r="O60" s="17"/>
      <c r="P60" s="17"/>
      <c r="Q60" s="17"/>
      <c r="R60" s="17"/>
      <c r="S60" s="17"/>
      <c r="T60" s="17"/>
      <c r="U60" t="str">
        <f>IF(COUNTA(Table212[[#This Row],[Employee Name]:[13. Skin is intact without open wounds or rashes]])=0,"",COUNTIF(Table212[[#This Row],[1. Checks that sink areas are supplied with soap and paper towels]:[13. Skin is intact without open wounds or rashes]],"NO"))</f>
        <v/>
      </c>
    </row>
    <row r="61" spans="2:21">
      <c r="B61" s="17"/>
      <c r="C61" s="17"/>
      <c r="D61" s="17"/>
      <c r="E61" s="18"/>
      <c r="F61" s="44"/>
      <c r="G61" s="17"/>
      <c r="H61" s="17"/>
      <c r="I61" s="17"/>
      <c r="J61" s="17"/>
      <c r="K61" s="17"/>
      <c r="L61" s="17"/>
      <c r="M61" s="17"/>
      <c r="N61" s="17"/>
      <c r="O61" s="17"/>
      <c r="P61" s="17"/>
      <c r="Q61" s="17"/>
      <c r="R61" s="17"/>
      <c r="S61" s="17"/>
      <c r="T61" s="17"/>
      <c r="U61" t="str">
        <f>IF(COUNTA(Table212[[#This Row],[Employee Name]:[13. Skin is intact without open wounds or rashes]])=0,"",COUNTIF(Table212[[#This Row],[1. Checks that sink areas are supplied with soap and paper towels]:[13. Skin is intact without open wounds or rashes]],"NO"))</f>
        <v/>
      </c>
    </row>
    <row r="62" spans="2:21">
      <c r="B62" s="17"/>
      <c r="C62" s="17"/>
      <c r="D62" s="17"/>
      <c r="E62" s="18"/>
      <c r="F62" s="44"/>
      <c r="G62" s="17"/>
      <c r="H62" s="17"/>
      <c r="I62" s="17"/>
      <c r="J62" s="17"/>
      <c r="K62" s="17"/>
      <c r="L62" s="17"/>
      <c r="M62" s="17"/>
      <c r="N62" s="17"/>
      <c r="O62" s="17"/>
      <c r="P62" s="17"/>
      <c r="Q62" s="17"/>
      <c r="R62" s="17"/>
      <c r="S62" s="17"/>
      <c r="T62" s="17"/>
      <c r="U62" t="str">
        <f>IF(COUNTA(Table212[[#This Row],[Employee Name]:[13. Skin is intact without open wounds or rashes]])=0,"",COUNTIF(Table212[[#This Row],[1. Checks that sink areas are supplied with soap and paper towels]:[13. Skin is intact without open wounds or rashes]],"NO"))</f>
        <v/>
      </c>
    </row>
    <row r="63" spans="2:21">
      <c r="B63" s="17"/>
      <c r="C63" s="17"/>
      <c r="D63" s="17"/>
      <c r="E63" s="18"/>
      <c r="F63" s="44"/>
      <c r="G63" s="17"/>
      <c r="H63" s="17"/>
      <c r="I63" s="17"/>
      <c r="J63" s="17"/>
      <c r="K63" s="17"/>
      <c r="L63" s="17"/>
      <c r="M63" s="17"/>
      <c r="N63" s="17"/>
      <c r="O63" s="17"/>
      <c r="P63" s="17"/>
      <c r="Q63" s="17"/>
      <c r="R63" s="17"/>
      <c r="S63" s="17"/>
      <c r="T63" s="17"/>
      <c r="U63" t="str">
        <f>IF(COUNTA(Table212[[#This Row],[Employee Name]:[13. Skin is intact without open wounds or rashes]])=0,"",COUNTIF(Table212[[#This Row],[1. Checks that sink areas are supplied with soap and paper towels]:[13. Skin is intact without open wounds or rashes]],"NO"))</f>
        <v/>
      </c>
    </row>
    <row r="64" spans="2:21">
      <c r="B64" s="17"/>
      <c r="C64" s="17"/>
      <c r="D64" s="17"/>
      <c r="E64" s="18"/>
      <c r="F64" s="44"/>
      <c r="G64" s="17"/>
      <c r="H64" s="17"/>
      <c r="I64" s="17"/>
      <c r="J64" s="17"/>
      <c r="K64" s="17"/>
      <c r="L64" s="17"/>
      <c r="M64" s="17"/>
      <c r="N64" s="17"/>
      <c r="O64" s="17"/>
      <c r="P64" s="17"/>
      <c r="Q64" s="17"/>
      <c r="R64" s="17"/>
      <c r="S64" s="17"/>
      <c r="T64" s="17"/>
      <c r="U64" t="str">
        <f>IF(COUNTA(Table212[[#This Row],[Employee Name]:[13. Skin is intact without open wounds or rashes]])=0,"",COUNTIF(Table212[[#This Row],[1. Checks that sink areas are supplied with soap and paper towels]:[13. Skin is intact without open wounds or rashes]],"NO"))</f>
        <v/>
      </c>
    </row>
    <row r="65" spans="2:21">
      <c r="B65" s="17"/>
      <c r="C65" s="17"/>
      <c r="D65" s="17"/>
      <c r="E65" s="18"/>
      <c r="F65" s="44"/>
      <c r="G65" s="17"/>
      <c r="H65" s="17"/>
      <c r="I65" s="17"/>
      <c r="J65" s="17"/>
      <c r="K65" s="17"/>
      <c r="L65" s="17"/>
      <c r="M65" s="17"/>
      <c r="N65" s="17"/>
      <c r="O65" s="17"/>
      <c r="P65" s="17"/>
      <c r="Q65" s="17"/>
      <c r="R65" s="17"/>
      <c r="S65" s="17"/>
      <c r="T65" s="17"/>
      <c r="U65" t="str">
        <f>IF(COUNTA(Table212[[#This Row],[Employee Name]:[13. Skin is intact without open wounds or rashes]])=0,"",COUNTIF(Table212[[#This Row],[1. Checks that sink areas are supplied with soap and paper towels]:[13. Skin is intact without open wounds or rashes]],"NO"))</f>
        <v/>
      </c>
    </row>
    <row r="66" spans="2:21">
      <c r="B66" s="17"/>
      <c r="C66" s="17"/>
      <c r="D66" s="17"/>
      <c r="E66" s="18"/>
      <c r="F66" s="44"/>
      <c r="G66" s="17"/>
      <c r="H66" s="17"/>
      <c r="I66" s="17"/>
      <c r="J66" s="17"/>
      <c r="K66" s="17"/>
      <c r="L66" s="17"/>
      <c r="M66" s="17"/>
      <c r="N66" s="17"/>
      <c r="O66" s="17"/>
      <c r="P66" s="17"/>
      <c r="Q66" s="17"/>
      <c r="R66" s="17"/>
      <c r="S66" s="17"/>
      <c r="T66" s="17"/>
      <c r="U66" t="str">
        <f>IF(COUNTA(Table212[[#This Row],[Employee Name]:[13. Skin is intact without open wounds or rashes]])=0,"",COUNTIF(Table212[[#This Row],[1. Checks that sink areas are supplied with soap and paper towels]:[13. Skin is intact without open wounds or rashes]],"NO"))</f>
        <v/>
      </c>
    </row>
    <row r="67" spans="2:21">
      <c r="B67" s="17"/>
      <c r="C67" s="17"/>
      <c r="D67" s="17"/>
      <c r="E67" s="18"/>
      <c r="F67" s="44"/>
      <c r="G67" s="17"/>
      <c r="H67" s="17"/>
      <c r="I67" s="17"/>
      <c r="J67" s="17"/>
      <c r="K67" s="17"/>
      <c r="L67" s="17"/>
      <c r="M67" s="17"/>
      <c r="N67" s="17"/>
      <c r="O67" s="17"/>
      <c r="P67" s="17"/>
      <c r="Q67" s="17"/>
      <c r="R67" s="17"/>
      <c r="S67" s="17"/>
      <c r="T67" s="17"/>
      <c r="U67" t="str">
        <f>IF(COUNTA(Table212[[#This Row],[Employee Name]:[13. Skin is intact without open wounds or rashes]])=0,"",COUNTIF(Table212[[#This Row],[1. Checks that sink areas are supplied with soap and paper towels]:[13. Skin is intact without open wounds or rashes]],"NO"))</f>
        <v/>
      </c>
    </row>
    <row r="68" spans="2:21">
      <c r="B68" s="17"/>
      <c r="C68" s="17"/>
      <c r="D68" s="17"/>
      <c r="E68" s="18"/>
      <c r="F68" s="44"/>
      <c r="G68" s="17"/>
      <c r="H68" s="17"/>
      <c r="I68" s="17"/>
      <c r="J68" s="17"/>
      <c r="K68" s="17"/>
      <c r="L68" s="17"/>
      <c r="M68" s="17"/>
      <c r="N68" s="17"/>
      <c r="O68" s="17"/>
      <c r="P68" s="17"/>
      <c r="Q68" s="17"/>
      <c r="R68" s="17"/>
      <c r="S68" s="17"/>
      <c r="T68" s="17"/>
      <c r="U68" t="str">
        <f>IF(COUNTA(Table212[[#This Row],[Employee Name]:[13. Skin is intact without open wounds or rashes]])=0,"",COUNTIF(Table212[[#This Row],[1. Checks that sink areas are supplied with soap and paper towels]:[13. Skin is intact without open wounds or rashes]],"NO"))</f>
        <v/>
      </c>
    </row>
    <row r="69" spans="2:21">
      <c r="B69" s="17"/>
      <c r="C69" s="17"/>
      <c r="D69" s="17"/>
      <c r="E69" s="18"/>
      <c r="F69" s="44"/>
      <c r="G69" s="17"/>
      <c r="H69" s="17"/>
      <c r="I69" s="17"/>
      <c r="J69" s="17"/>
      <c r="K69" s="17"/>
      <c r="L69" s="17"/>
      <c r="M69" s="17"/>
      <c r="N69" s="17"/>
      <c r="O69" s="17"/>
      <c r="P69" s="17"/>
      <c r="Q69" s="17"/>
      <c r="R69" s="17"/>
      <c r="S69" s="17"/>
      <c r="T69" s="17"/>
      <c r="U69" t="str">
        <f>IF(COUNTA(Table212[[#This Row],[Employee Name]:[13. Skin is intact without open wounds or rashes]])=0,"",COUNTIF(Table212[[#This Row],[1. Checks that sink areas are supplied with soap and paper towels]:[13. Skin is intact without open wounds or rashes]],"NO"))</f>
        <v/>
      </c>
    </row>
    <row r="70" spans="2:21">
      <c r="B70" s="17"/>
      <c r="C70" s="17"/>
      <c r="D70" s="17"/>
      <c r="E70" s="18"/>
      <c r="F70" s="44"/>
      <c r="G70" s="17"/>
      <c r="H70" s="17"/>
      <c r="I70" s="17"/>
      <c r="J70" s="17"/>
      <c r="K70" s="17"/>
      <c r="L70" s="17"/>
      <c r="M70" s="17"/>
      <c r="N70" s="17"/>
      <c r="O70" s="17"/>
      <c r="P70" s="17"/>
      <c r="Q70" s="17"/>
      <c r="R70" s="17"/>
      <c r="S70" s="17"/>
      <c r="T70" s="17"/>
      <c r="U70" t="str">
        <f>IF(COUNTA(Table212[[#This Row],[Employee Name]:[13. Skin is intact without open wounds or rashes]])=0,"",COUNTIF(Table212[[#This Row],[1. Checks that sink areas are supplied with soap and paper towels]:[13. Skin is intact without open wounds or rashes]],"NO"))</f>
        <v/>
      </c>
    </row>
    <row r="71" spans="2:21">
      <c r="B71" s="17"/>
      <c r="C71" s="17"/>
      <c r="D71" s="17"/>
      <c r="E71" s="18"/>
      <c r="F71" s="44"/>
      <c r="G71" s="17"/>
      <c r="H71" s="17"/>
      <c r="I71" s="17"/>
      <c r="J71" s="17"/>
      <c r="K71" s="17"/>
      <c r="L71" s="17"/>
      <c r="M71" s="17"/>
      <c r="N71" s="17"/>
      <c r="O71" s="17"/>
      <c r="P71" s="17"/>
      <c r="Q71" s="17"/>
      <c r="R71" s="17"/>
      <c r="S71" s="17"/>
      <c r="T71" s="17"/>
      <c r="U71" t="str">
        <f>IF(COUNTA(Table212[[#This Row],[Employee Name]:[13. Skin is intact without open wounds or rashes]])=0,"",COUNTIF(Table212[[#This Row],[1. Checks that sink areas are supplied with soap and paper towels]:[13. Skin is intact without open wounds or rashes]],"NO"))</f>
        <v/>
      </c>
    </row>
    <row r="72" spans="2:21">
      <c r="B72" s="17"/>
      <c r="C72" s="17"/>
      <c r="D72" s="17"/>
      <c r="E72" s="18"/>
      <c r="F72" s="44"/>
      <c r="G72" s="17"/>
      <c r="H72" s="17"/>
      <c r="I72" s="17"/>
      <c r="J72" s="17"/>
      <c r="K72" s="17"/>
      <c r="L72" s="17"/>
      <c r="M72" s="17"/>
      <c r="N72" s="17"/>
      <c r="O72" s="17"/>
      <c r="P72" s="17"/>
      <c r="Q72" s="17"/>
      <c r="R72" s="17"/>
      <c r="S72" s="17"/>
      <c r="T72" s="17"/>
      <c r="U72" t="str">
        <f>IF(COUNTA(Table212[[#This Row],[Employee Name]:[13. Skin is intact without open wounds or rashes]])=0,"",COUNTIF(Table212[[#This Row],[1. Checks that sink areas are supplied with soap and paper towels]:[13. Skin is intact without open wounds or rashes]],"NO"))</f>
        <v/>
      </c>
    </row>
    <row r="73" spans="2:21">
      <c r="B73" s="17"/>
      <c r="C73" s="17"/>
      <c r="D73" s="17"/>
      <c r="E73" s="18"/>
      <c r="F73" s="44"/>
      <c r="G73" s="17"/>
      <c r="H73" s="17"/>
      <c r="I73" s="17"/>
      <c r="J73" s="17"/>
      <c r="K73" s="17"/>
      <c r="L73" s="17"/>
      <c r="M73" s="17"/>
      <c r="N73" s="17"/>
      <c r="O73" s="17"/>
      <c r="P73" s="17"/>
      <c r="Q73" s="17"/>
      <c r="R73" s="17"/>
      <c r="S73" s="17"/>
      <c r="T73" s="17"/>
      <c r="U73" t="str">
        <f>IF(COUNTA(Table212[[#This Row],[Employee Name]:[13. Skin is intact without open wounds or rashes]])=0,"",COUNTIF(Table212[[#This Row],[1. Checks that sink areas are supplied with soap and paper towels]:[13. Skin is intact without open wounds or rashes]],"NO"))</f>
        <v/>
      </c>
    </row>
    <row r="74" spans="2:21">
      <c r="B74" s="17"/>
      <c r="C74" s="17"/>
      <c r="D74" s="17"/>
      <c r="E74" s="18"/>
      <c r="F74" s="44"/>
      <c r="G74" s="17"/>
      <c r="H74" s="17"/>
      <c r="I74" s="17"/>
      <c r="J74" s="17"/>
      <c r="K74" s="17"/>
      <c r="L74" s="17"/>
      <c r="M74" s="17"/>
      <c r="N74" s="17"/>
      <c r="O74" s="17"/>
      <c r="P74" s="17"/>
      <c r="Q74" s="17"/>
      <c r="R74" s="17"/>
      <c r="S74" s="17"/>
      <c r="T74" s="17"/>
      <c r="U74" t="str">
        <f>IF(COUNTA(Table212[[#This Row],[Employee Name]:[13. Skin is intact without open wounds or rashes]])=0,"",COUNTIF(Table212[[#This Row],[1. Checks that sink areas are supplied with soap and paper towels]:[13. Skin is intact without open wounds or rashes]],"NO"))</f>
        <v/>
      </c>
    </row>
    <row r="75" spans="2:21">
      <c r="B75" s="17"/>
      <c r="C75" s="17"/>
      <c r="D75" s="17"/>
      <c r="E75" s="18"/>
      <c r="F75" s="44"/>
      <c r="G75" s="17"/>
      <c r="H75" s="17"/>
      <c r="I75" s="17"/>
      <c r="J75" s="17"/>
      <c r="K75" s="17"/>
      <c r="L75" s="17"/>
      <c r="M75" s="17"/>
      <c r="N75" s="17"/>
      <c r="O75" s="17"/>
      <c r="P75" s="17"/>
      <c r="Q75" s="17"/>
      <c r="R75" s="17"/>
      <c r="S75" s="17"/>
      <c r="T75" s="17"/>
      <c r="U75" t="str">
        <f>IF(COUNTA(Table212[[#This Row],[Employee Name]:[13. Skin is intact without open wounds or rashes]])=0,"",COUNTIF(Table212[[#This Row],[1. Checks that sink areas are supplied with soap and paper towels]:[13. Skin is intact without open wounds or rashes]],"NO"))</f>
        <v/>
      </c>
    </row>
    <row r="76" spans="2:21">
      <c r="B76" s="17"/>
      <c r="C76" s="17"/>
      <c r="D76" s="17"/>
      <c r="E76" s="18"/>
      <c r="F76" s="44"/>
      <c r="G76" s="17"/>
      <c r="H76" s="17"/>
      <c r="I76" s="17"/>
      <c r="J76" s="17"/>
      <c r="K76" s="17"/>
      <c r="L76" s="17"/>
      <c r="M76" s="17"/>
      <c r="N76" s="17"/>
      <c r="O76" s="17"/>
      <c r="P76" s="17"/>
      <c r="Q76" s="17"/>
      <c r="R76" s="17"/>
      <c r="S76" s="17"/>
      <c r="T76" s="17"/>
      <c r="U76" t="str">
        <f>IF(COUNTA(Table212[[#This Row],[Employee Name]:[13. Skin is intact without open wounds or rashes]])=0,"",COUNTIF(Table212[[#This Row],[1. Checks that sink areas are supplied with soap and paper towels]:[13. Skin is intact without open wounds or rashes]],"NO"))</f>
        <v/>
      </c>
    </row>
    <row r="77" spans="2:21">
      <c r="B77" s="17"/>
      <c r="C77" s="17"/>
      <c r="D77" s="17"/>
      <c r="E77" s="18"/>
      <c r="F77" s="44"/>
      <c r="G77" s="17"/>
      <c r="H77" s="17"/>
      <c r="I77" s="17"/>
      <c r="J77" s="17"/>
      <c r="K77" s="17"/>
      <c r="L77" s="17"/>
      <c r="M77" s="17"/>
      <c r="N77" s="17"/>
      <c r="O77" s="17"/>
      <c r="P77" s="17"/>
      <c r="Q77" s="17"/>
      <c r="R77" s="17"/>
      <c r="S77" s="17"/>
      <c r="T77" s="17"/>
      <c r="U77" t="str">
        <f>IF(COUNTA(Table212[[#This Row],[Employee Name]:[13. Skin is intact without open wounds or rashes]])=0,"",COUNTIF(Table212[[#This Row],[1. Checks that sink areas are supplied with soap and paper towels]:[13. Skin is intact without open wounds or rashes]],"NO"))</f>
        <v/>
      </c>
    </row>
    <row r="78" spans="2:21">
      <c r="B78" s="17"/>
      <c r="C78" s="17"/>
      <c r="D78" s="17"/>
      <c r="E78" s="18"/>
      <c r="F78" s="44"/>
      <c r="G78" s="17"/>
      <c r="H78" s="17"/>
      <c r="I78" s="17"/>
      <c r="J78" s="17"/>
      <c r="K78" s="17"/>
      <c r="L78" s="17"/>
      <c r="M78" s="17"/>
      <c r="N78" s="17"/>
      <c r="O78" s="17"/>
      <c r="P78" s="17"/>
      <c r="Q78" s="17"/>
      <c r="R78" s="17"/>
      <c r="S78" s="17"/>
      <c r="T78" s="17"/>
      <c r="U78" t="str">
        <f>IF(COUNTA(Table212[[#This Row],[Employee Name]:[13. Skin is intact without open wounds or rashes]])=0,"",COUNTIF(Table212[[#This Row],[1. Checks that sink areas are supplied with soap and paper towels]:[13. Skin is intact without open wounds or rashes]],"NO"))</f>
        <v/>
      </c>
    </row>
    <row r="79" spans="2:21">
      <c r="B79" s="17"/>
      <c r="C79" s="17"/>
      <c r="D79" s="17"/>
      <c r="E79" s="18"/>
      <c r="F79" s="44"/>
      <c r="G79" s="17"/>
      <c r="H79" s="17"/>
      <c r="I79" s="17"/>
      <c r="J79" s="17"/>
      <c r="K79" s="17"/>
      <c r="L79" s="17"/>
      <c r="M79" s="17"/>
      <c r="N79" s="17"/>
      <c r="O79" s="17"/>
      <c r="P79" s="17"/>
      <c r="Q79" s="17"/>
      <c r="R79" s="17"/>
      <c r="S79" s="17"/>
      <c r="T79" s="17"/>
      <c r="U79" t="str">
        <f>IF(COUNTA(Table212[[#This Row],[Employee Name]:[13. Skin is intact without open wounds or rashes]])=0,"",COUNTIF(Table212[[#This Row],[1. Checks that sink areas are supplied with soap and paper towels]:[13. Skin is intact without open wounds or rashes]],"NO"))</f>
        <v/>
      </c>
    </row>
    <row r="80" spans="2:21">
      <c r="B80" s="17"/>
      <c r="C80" s="17"/>
      <c r="D80" s="17"/>
      <c r="E80" s="18"/>
      <c r="F80" s="44"/>
      <c r="G80" s="17"/>
      <c r="H80" s="17"/>
      <c r="I80" s="17"/>
      <c r="J80" s="17"/>
      <c r="K80" s="17"/>
      <c r="L80" s="17"/>
      <c r="M80" s="17"/>
      <c r="N80" s="17"/>
      <c r="O80" s="17"/>
      <c r="P80" s="17"/>
      <c r="Q80" s="17"/>
      <c r="R80" s="17"/>
      <c r="S80" s="17"/>
      <c r="T80" s="17"/>
      <c r="U80" t="str">
        <f>IF(COUNTA(Table212[[#This Row],[Employee Name]:[13. Skin is intact without open wounds or rashes]])=0,"",COUNTIF(Table212[[#This Row],[1. Checks that sink areas are supplied with soap and paper towels]:[13. Skin is intact without open wounds or rashes]],"NO"))</f>
        <v/>
      </c>
    </row>
    <row r="81" spans="2:21">
      <c r="B81" s="17"/>
      <c r="C81" s="17"/>
      <c r="D81" s="17"/>
      <c r="E81" s="18"/>
      <c r="F81" s="44"/>
      <c r="G81" s="17"/>
      <c r="H81" s="17"/>
      <c r="I81" s="17"/>
      <c r="J81" s="17"/>
      <c r="K81" s="17"/>
      <c r="L81" s="17"/>
      <c r="M81" s="17"/>
      <c r="N81" s="17"/>
      <c r="O81" s="17"/>
      <c r="P81" s="17"/>
      <c r="Q81" s="17"/>
      <c r="R81" s="17"/>
      <c r="S81" s="17"/>
      <c r="T81" s="17"/>
      <c r="U81" t="str">
        <f>IF(COUNTA(Table212[[#This Row],[Employee Name]:[13. Skin is intact without open wounds or rashes]])=0,"",COUNTIF(Table212[[#This Row],[1. Checks that sink areas are supplied with soap and paper towels]:[13. Skin is intact without open wounds or rashes]],"NO"))</f>
        <v/>
      </c>
    </row>
    <row r="82" spans="2:21">
      <c r="B82" s="17"/>
      <c r="C82" s="17"/>
      <c r="D82" s="17"/>
      <c r="E82" s="18"/>
      <c r="F82" s="44"/>
      <c r="G82" s="17"/>
      <c r="H82" s="17"/>
      <c r="I82" s="17"/>
      <c r="J82" s="17"/>
      <c r="K82" s="17"/>
      <c r="L82" s="17"/>
      <c r="M82" s="17"/>
      <c r="N82" s="17"/>
      <c r="O82" s="17"/>
      <c r="P82" s="17"/>
      <c r="Q82" s="17"/>
      <c r="R82" s="17"/>
      <c r="S82" s="17"/>
      <c r="T82" s="17"/>
      <c r="U82" t="str">
        <f>IF(COUNTA(Table212[[#This Row],[Employee Name]:[13. Skin is intact without open wounds or rashes]])=0,"",COUNTIF(Table212[[#This Row],[1. Checks that sink areas are supplied with soap and paper towels]:[13. Skin is intact without open wounds or rashes]],"NO"))</f>
        <v/>
      </c>
    </row>
    <row r="83" spans="2:21">
      <c r="B83" s="17"/>
      <c r="C83" s="17"/>
      <c r="D83" s="17"/>
      <c r="E83" s="18"/>
      <c r="F83" s="44"/>
      <c r="G83" s="17"/>
      <c r="H83" s="17"/>
      <c r="I83" s="17"/>
      <c r="J83" s="17"/>
      <c r="K83" s="17"/>
      <c r="L83" s="17"/>
      <c r="M83" s="17"/>
      <c r="N83" s="17"/>
      <c r="O83" s="17"/>
      <c r="P83" s="17"/>
      <c r="Q83" s="17"/>
      <c r="R83" s="17"/>
      <c r="S83" s="17"/>
      <c r="T83" s="17"/>
      <c r="U83" t="str">
        <f>IF(COUNTA(Table212[[#This Row],[Employee Name]:[13. Skin is intact without open wounds or rashes]])=0,"",COUNTIF(Table212[[#This Row],[1. Checks that sink areas are supplied with soap and paper towels]:[13. Skin is intact without open wounds or rashes]],"NO"))</f>
        <v/>
      </c>
    </row>
    <row r="84" spans="2:21">
      <c r="B84" s="17"/>
      <c r="C84" s="17"/>
      <c r="D84" s="17"/>
      <c r="E84" s="18"/>
      <c r="F84" s="44"/>
      <c r="G84" s="17"/>
      <c r="H84" s="17"/>
      <c r="I84" s="17"/>
      <c r="J84" s="17"/>
      <c r="K84" s="17"/>
      <c r="L84" s="17"/>
      <c r="M84" s="17"/>
      <c r="N84" s="17"/>
      <c r="O84" s="17"/>
      <c r="P84" s="17"/>
      <c r="Q84" s="17"/>
      <c r="R84" s="17"/>
      <c r="S84" s="17"/>
      <c r="T84" s="17"/>
      <c r="U84" t="str">
        <f>IF(COUNTA(Table212[[#This Row],[Employee Name]:[13. Skin is intact without open wounds or rashes]])=0,"",COUNTIF(Table212[[#This Row],[1. Checks that sink areas are supplied with soap and paper towels]:[13. Skin is intact without open wounds or rashes]],"NO"))</f>
        <v/>
      </c>
    </row>
    <row r="85" spans="2:21">
      <c r="B85" s="17"/>
      <c r="C85" s="17"/>
      <c r="D85" s="17"/>
      <c r="E85" s="18"/>
      <c r="F85" s="44"/>
      <c r="G85" s="17"/>
      <c r="H85" s="17"/>
      <c r="I85" s="17"/>
      <c r="J85" s="17"/>
      <c r="K85" s="17"/>
      <c r="L85" s="17"/>
      <c r="M85" s="17"/>
      <c r="N85" s="17"/>
      <c r="O85" s="17"/>
      <c r="P85" s="17"/>
      <c r="Q85" s="17"/>
      <c r="R85" s="17"/>
      <c r="S85" s="17"/>
      <c r="T85" s="17"/>
      <c r="U85" t="str">
        <f>IF(COUNTA(Table212[[#This Row],[Employee Name]:[13. Skin is intact without open wounds or rashes]])=0,"",COUNTIF(Table212[[#This Row],[1. Checks that sink areas are supplied with soap and paper towels]:[13. Skin is intact without open wounds or rashes]],"NO"))</f>
        <v/>
      </c>
    </row>
    <row r="86" spans="2:21">
      <c r="B86" s="17"/>
      <c r="C86" s="17"/>
      <c r="D86" s="17"/>
      <c r="E86" s="18"/>
      <c r="F86" s="44"/>
      <c r="G86" s="17"/>
      <c r="H86" s="17"/>
      <c r="I86" s="17"/>
      <c r="J86" s="17"/>
      <c r="K86" s="17"/>
      <c r="L86" s="17"/>
      <c r="M86" s="17"/>
      <c r="N86" s="17"/>
      <c r="O86" s="17"/>
      <c r="P86" s="17"/>
      <c r="Q86" s="17"/>
      <c r="R86" s="17"/>
      <c r="S86" s="17"/>
      <c r="T86" s="17"/>
      <c r="U86" t="str">
        <f>IF(COUNTA(Table212[[#This Row],[Employee Name]:[13. Skin is intact without open wounds or rashes]])=0,"",COUNTIF(Table212[[#This Row],[1. Checks that sink areas are supplied with soap and paper towels]:[13. Skin is intact without open wounds or rashes]],"NO"))</f>
        <v/>
      </c>
    </row>
    <row r="87" spans="2:21">
      <c r="B87" s="17"/>
      <c r="C87" s="17"/>
      <c r="D87" s="17"/>
      <c r="E87" s="18"/>
      <c r="F87" s="44"/>
      <c r="G87" s="17"/>
      <c r="H87" s="17"/>
      <c r="I87" s="17"/>
      <c r="J87" s="17"/>
      <c r="K87" s="17"/>
      <c r="L87" s="17"/>
      <c r="M87" s="17"/>
      <c r="N87" s="17"/>
      <c r="O87" s="17"/>
      <c r="P87" s="17"/>
      <c r="Q87" s="17"/>
      <c r="R87" s="17"/>
      <c r="S87" s="17"/>
      <c r="T87" s="17"/>
      <c r="U87" t="str">
        <f>IF(COUNTA(Table212[[#This Row],[Employee Name]:[13. Skin is intact without open wounds or rashes]])=0,"",COUNTIF(Table212[[#This Row],[1. Checks that sink areas are supplied with soap and paper towels]:[13. Skin is intact without open wounds or rashes]],"NO"))</f>
        <v/>
      </c>
    </row>
    <row r="88" spans="2:21">
      <c r="B88" s="17"/>
      <c r="C88" s="17"/>
      <c r="D88" s="17"/>
      <c r="E88" s="18"/>
      <c r="F88" s="44"/>
      <c r="G88" s="17"/>
      <c r="H88" s="17"/>
      <c r="I88" s="17"/>
      <c r="J88" s="17"/>
      <c r="K88" s="17"/>
      <c r="L88" s="17"/>
      <c r="M88" s="17"/>
      <c r="N88" s="17"/>
      <c r="O88" s="17"/>
      <c r="P88" s="17"/>
      <c r="Q88" s="17"/>
      <c r="R88" s="17"/>
      <c r="S88" s="17"/>
      <c r="T88" s="17"/>
      <c r="U88" t="str">
        <f>IF(COUNTA(Table212[[#This Row],[Employee Name]:[13. Skin is intact without open wounds or rashes]])=0,"",COUNTIF(Table212[[#This Row],[1. Checks that sink areas are supplied with soap and paper towels]:[13. Skin is intact without open wounds or rashes]],"NO"))</f>
        <v/>
      </c>
    </row>
    <row r="89" spans="2:21">
      <c r="B89" s="17"/>
      <c r="C89" s="17"/>
      <c r="D89" s="17"/>
      <c r="E89" s="18"/>
      <c r="F89" s="44"/>
      <c r="G89" s="17"/>
      <c r="H89" s="17"/>
      <c r="I89" s="17"/>
      <c r="J89" s="17"/>
      <c r="K89" s="17"/>
      <c r="L89" s="17"/>
      <c r="M89" s="17"/>
      <c r="N89" s="17"/>
      <c r="O89" s="17"/>
      <c r="P89" s="17"/>
      <c r="Q89" s="17"/>
      <c r="R89" s="17"/>
      <c r="S89" s="17"/>
      <c r="T89" s="17"/>
      <c r="U89" t="str">
        <f>IF(COUNTA(Table212[[#This Row],[Employee Name]:[13. Skin is intact without open wounds or rashes]])=0,"",COUNTIF(Table212[[#This Row],[1. Checks that sink areas are supplied with soap and paper towels]:[13. Skin is intact without open wounds or rashes]],"NO"))</f>
        <v/>
      </c>
    </row>
    <row r="90" spans="2:21">
      <c r="B90" s="17"/>
      <c r="C90" s="17"/>
      <c r="D90" s="17"/>
      <c r="E90" s="18"/>
      <c r="F90" s="44"/>
      <c r="G90" s="17"/>
      <c r="H90" s="17"/>
      <c r="I90" s="17"/>
      <c r="J90" s="17"/>
      <c r="K90" s="17"/>
      <c r="L90" s="17"/>
      <c r="M90" s="17"/>
      <c r="N90" s="17"/>
      <c r="O90" s="17"/>
      <c r="P90" s="17"/>
      <c r="Q90" s="17"/>
      <c r="R90" s="17"/>
      <c r="S90" s="17"/>
      <c r="T90" s="17"/>
      <c r="U90" t="str">
        <f>IF(COUNTA(Table212[[#This Row],[Employee Name]:[13. Skin is intact without open wounds or rashes]])=0,"",COUNTIF(Table212[[#This Row],[1. Checks that sink areas are supplied with soap and paper towels]:[13. Skin is intact without open wounds or rashes]],"NO"))</f>
        <v/>
      </c>
    </row>
    <row r="91" spans="2:21">
      <c r="B91" s="17"/>
      <c r="C91" s="17"/>
      <c r="D91" s="17"/>
      <c r="E91" s="18"/>
      <c r="F91" s="44"/>
      <c r="G91" s="17"/>
      <c r="H91" s="17"/>
      <c r="I91" s="17"/>
      <c r="J91" s="17"/>
      <c r="K91" s="17"/>
      <c r="L91" s="17"/>
      <c r="M91" s="17"/>
      <c r="N91" s="17"/>
      <c r="O91" s="17"/>
      <c r="P91" s="17"/>
      <c r="Q91" s="17"/>
      <c r="R91" s="17"/>
      <c r="S91" s="17"/>
      <c r="T91" s="17"/>
      <c r="U91" t="str">
        <f>IF(COUNTA(Table212[[#This Row],[Employee Name]:[13. Skin is intact without open wounds or rashes]])=0,"",COUNTIF(Table212[[#This Row],[1. Checks that sink areas are supplied with soap and paper towels]:[13. Skin is intact without open wounds or rashes]],"NO"))</f>
        <v/>
      </c>
    </row>
    <row r="92" spans="2:21">
      <c r="B92" s="17"/>
      <c r="C92" s="17"/>
      <c r="D92" s="17"/>
      <c r="E92" s="18"/>
      <c r="F92" s="44"/>
      <c r="G92" s="17"/>
      <c r="H92" s="17"/>
      <c r="I92" s="17"/>
      <c r="J92" s="17"/>
      <c r="K92" s="17"/>
      <c r="L92" s="17"/>
      <c r="M92" s="17"/>
      <c r="N92" s="17"/>
      <c r="O92" s="17"/>
      <c r="P92" s="17"/>
      <c r="Q92" s="17"/>
      <c r="R92" s="17"/>
      <c r="S92" s="17"/>
      <c r="T92" s="17"/>
      <c r="U92" t="str">
        <f>IF(COUNTA(Table212[[#This Row],[Employee Name]:[13. Skin is intact without open wounds or rashes]])=0,"",COUNTIF(Table212[[#This Row],[1. Checks that sink areas are supplied with soap and paper towels]:[13. Skin is intact without open wounds or rashes]],"NO"))</f>
        <v/>
      </c>
    </row>
    <row r="93" spans="2:21">
      <c r="B93" s="17"/>
      <c r="C93" s="17"/>
      <c r="D93" s="17"/>
      <c r="E93" s="18"/>
      <c r="F93" s="44"/>
      <c r="G93" s="17"/>
      <c r="H93" s="17"/>
      <c r="I93" s="17"/>
      <c r="J93" s="17"/>
      <c r="K93" s="17"/>
      <c r="L93" s="17"/>
      <c r="M93" s="17"/>
      <c r="N93" s="17"/>
      <c r="O93" s="17"/>
      <c r="P93" s="17"/>
      <c r="Q93" s="17"/>
      <c r="R93" s="17"/>
      <c r="S93" s="17"/>
      <c r="T93" s="17"/>
      <c r="U93" t="str">
        <f>IF(COUNTA(Table212[[#This Row],[Employee Name]:[13. Skin is intact without open wounds or rashes]])=0,"",COUNTIF(Table212[[#This Row],[1. Checks that sink areas are supplied with soap and paper towels]:[13. Skin is intact without open wounds or rashes]],"NO"))</f>
        <v/>
      </c>
    </row>
    <row r="94" spans="2:21">
      <c r="B94" s="17"/>
      <c r="C94" s="17"/>
      <c r="D94" s="17"/>
      <c r="E94" s="18"/>
      <c r="F94" s="44"/>
      <c r="G94" s="17"/>
      <c r="H94" s="17"/>
      <c r="I94" s="17"/>
      <c r="J94" s="17"/>
      <c r="K94" s="17"/>
      <c r="L94" s="17"/>
      <c r="M94" s="17"/>
      <c r="N94" s="17"/>
      <c r="O94" s="17"/>
      <c r="P94" s="17"/>
      <c r="Q94" s="17"/>
      <c r="R94" s="17"/>
      <c r="S94" s="17"/>
      <c r="T94" s="17"/>
      <c r="U94" t="str">
        <f>IF(COUNTA(Table212[[#This Row],[Employee Name]:[13. Skin is intact without open wounds or rashes]])=0,"",COUNTIF(Table212[[#This Row],[1. Checks that sink areas are supplied with soap and paper towels]:[13. Skin is intact without open wounds or rashes]],"NO"))</f>
        <v/>
      </c>
    </row>
    <row r="95" spans="2:21">
      <c r="B95" s="17"/>
      <c r="C95" s="17"/>
      <c r="D95" s="17"/>
      <c r="E95" s="18"/>
      <c r="F95" s="44"/>
      <c r="G95" s="17"/>
      <c r="H95" s="17"/>
      <c r="I95" s="17"/>
      <c r="J95" s="17"/>
      <c r="K95" s="17"/>
      <c r="L95" s="17"/>
      <c r="M95" s="17"/>
      <c r="N95" s="17"/>
      <c r="O95" s="17"/>
      <c r="P95" s="17"/>
      <c r="Q95" s="17"/>
      <c r="R95" s="17"/>
      <c r="S95" s="17"/>
      <c r="T95" s="17"/>
      <c r="U95" t="str">
        <f>IF(COUNTA(Table212[[#This Row],[Employee Name]:[13. Skin is intact without open wounds or rashes]])=0,"",COUNTIF(Table212[[#This Row],[1. Checks that sink areas are supplied with soap and paper towels]:[13. Skin is intact without open wounds or rashes]],"NO"))</f>
        <v/>
      </c>
    </row>
    <row r="96" spans="2:21">
      <c r="B96" s="17"/>
      <c r="C96" s="17"/>
      <c r="D96" s="17"/>
      <c r="E96" s="18"/>
      <c r="F96" s="44"/>
      <c r="G96" s="17"/>
      <c r="H96" s="17"/>
      <c r="I96" s="17"/>
      <c r="J96" s="17"/>
      <c r="K96" s="17"/>
      <c r="L96" s="17"/>
      <c r="M96" s="17"/>
      <c r="N96" s="17"/>
      <c r="O96" s="17"/>
      <c r="P96" s="17"/>
      <c r="Q96" s="17"/>
      <c r="R96" s="17"/>
      <c r="S96" s="17"/>
      <c r="T96" s="17"/>
      <c r="U96" t="str">
        <f>IF(COUNTA(Table212[[#This Row],[Employee Name]:[13. Skin is intact without open wounds or rashes]])=0,"",COUNTIF(Table212[[#This Row],[1. Checks that sink areas are supplied with soap and paper towels]:[13. Skin is intact without open wounds or rashes]],"NO"))</f>
        <v/>
      </c>
    </row>
    <row r="97" spans="2:21">
      <c r="B97" s="17"/>
      <c r="C97" s="17"/>
      <c r="D97" s="17"/>
      <c r="E97" s="18"/>
      <c r="F97" s="44"/>
      <c r="G97" s="17"/>
      <c r="H97" s="17"/>
      <c r="I97" s="17"/>
      <c r="J97" s="17"/>
      <c r="K97" s="17"/>
      <c r="L97" s="17"/>
      <c r="M97" s="17"/>
      <c r="N97" s="17"/>
      <c r="O97" s="17"/>
      <c r="P97" s="17"/>
      <c r="Q97" s="17"/>
      <c r="R97" s="17"/>
      <c r="S97" s="17"/>
      <c r="T97" s="17"/>
      <c r="U97" t="str">
        <f>IF(COUNTA(Table212[[#This Row],[Employee Name]:[13. Skin is intact without open wounds or rashes]])=0,"",COUNTIF(Table212[[#This Row],[1. Checks that sink areas are supplied with soap and paper towels]:[13. Skin is intact without open wounds or rashes]],"NO"))</f>
        <v/>
      </c>
    </row>
    <row r="98" spans="2:21">
      <c r="B98" s="17"/>
      <c r="C98" s="17"/>
      <c r="D98" s="17"/>
      <c r="E98" s="18"/>
      <c r="F98" s="44"/>
      <c r="G98" s="17"/>
      <c r="H98" s="17"/>
      <c r="I98" s="17"/>
      <c r="J98" s="17"/>
      <c r="K98" s="17"/>
      <c r="L98" s="17"/>
      <c r="M98" s="17"/>
      <c r="N98" s="17"/>
      <c r="O98" s="17"/>
      <c r="P98" s="17"/>
      <c r="Q98" s="17"/>
      <c r="R98" s="17"/>
      <c r="S98" s="17"/>
      <c r="T98" s="17"/>
      <c r="U98" t="str">
        <f>IF(COUNTA(Table212[[#This Row],[Employee Name]:[13. Skin is intact without open wounds or rashes]])=0,"",COUNTIF(Table212[[#This Row],[1. Checks that sink areas are supplied with soap and paper towels]:[13. Skin is intact without open wounds or rashes]],"NO"))</f>
        <v/>
      </c>
    </row>
    <row r="99" spans="2:21">
      <c r="B99" s="17"/>
      <c r="C99" s="17"/>
      <c r="D99" s="17"/>
      <c r="E99" s="18"/>
      <c r="F99" s="44"/>
      <c r="G99" s="17"/>
      <c r="H99" s="17"/>
      <c r="I99" s="17"/>
      <c r="J99" s="17"/>
      <c r="K99" s="17"/>
      <c r="L99" s="17"/>
      <c r="M99" s="17"/>
      <c r="N99" s="17"/>
      <c r="O99" s="17"/>
      <c r="P99" s="17"/>
      <c r="Q99" s="17"/>
      <c r="R99" s="17"/>
      <c r="S99" s="17"/>
      <c r="T99" s="17"/>
      <c r="U99" t="str">
        <f>IF(COUNTA(Table212[[#This Row],[Employee Name]:[13. Skin is intact without open wounds or rashes]])=0,"",COUNTIF(Table212[[#This Row],[1. Checks that sink areas are supplied with soap and paper towels]:[13. Skin is intact without open wounds or rashes]],"NO"))</f>
        <v/>
      </c>
    </row>
    <row r="100" spans="2:21">
      <c r="B100" s="17"/>
      <c r="C100" s="17"/>
      <c r="D100" s="17"/>
      <c r="E100" s="18"/>
      <c r="F100" s="44"/>
      <c r="G100" s="17"/>
      <c r="H100" s="17"/>
      <c r="I100" s="17"/>
      <c r="J100" s="17"/>
      <c r="K100" s="17"/>
      <c r="L100" s="17"/>
      <c r="M100" s="17"/>
      <c r="N100" s="17"/>
      <c r="O100" s="17"/>
      <c r="P100" s="17"/>
      <c r="Q100" s="17"/>
      <c r="R100" s="17"/>
      <c r="S100" s="17"/>
      <c r="T100" s="17"/>
      <c r="U100" t="str">
        <f>IF(COUNTA(Table212[[#This Row],[Employee Name]:[13. Skin is intact without open wounds or rashes]])=0,"",COUNTIF(Table212[[#This Row],[1. Checks that sink areas are supplied with soap and paper towels]:[13. Skin is intact without open wounds or rashes]],"NO"))</f>
        <v/>
      </c>
    </row>
    <row r="101" spans="2:21">
      <c r="B101" s="17"/>
      <c r="C101" s="17"/>
      <c r="D101" s="17"/>
      <c r="E101" s="18"/>
      <c r="F101" s="44"/>
      <c r="G101" s="17"/>
      <c r="H101" s="17"/>
      <c r="I101" s="17"/>
      <c r="J101" s="17"/>
      <c r="K101" s="17"/>
      <c r="L101" s="17"/>
      <c r="M101" s="17"/>
      <c r="N101" s="17"/>
      <c r="O101" s="17"/>
      <c r="P101" s="17"/>
      <c r="Q101" s="17"/>
      <c r="R101" s="17"/>
      <c r="S101" s="17"/>
      <c r="T101" s="17"/>
      <c r="U101" t="str">
        <f>IF(COUNTA(Table212[[#This Row],[Employee Name]:[13. Skin is intact without open wounds or rashes]])=0,"",COUNTIF(Table212[[#This Row],[1. Checks that sink areas are supplied with soap and paper towels]:[13. Skin is intact without open wounds or rashes]],"NO"))</f>
        <v/>
      </c>
    </row>
    <row r="102" spans="2:21">
      <c r="B102" s="17"/>
      <c r="C102" s="17"/>
      <c r="D102" s="17"/>
      <c r="E102" s="18"/>
      <c r="F102" s="44"/>
      <c r="G102" s="17"/>
      <c r="H102" s="17"/>
      <c r="I102" s="17"/>
      <c r="J102" s="17"/>
      <c r="K102" s="17"/>
      <c r="L102" s="17"/>
      <c r="M102" s="17"/>
      <c r="N102" s="17"/>
      <c r="O102" s="17"/>
      <c r="P102" s="17"/>
      <c r="Q102" s="17"/>
      <c r="R102" s="17"/>
      <c r="S102" s="17"/>
      <c r="T102" s="17"/>
      <c r="U102" t="str">
        <f>IF(COUNTA(Table212[[#This Row],[Employee Name]:[13. Skin is intact without open wounds or rashes]])=0,"",COUNTIF(Table212[[#This Row],[1. Checks that sink areas are supplied with soap and paper towels]:[13. Skin is intact without open wounds or rashes]],"NO"))</f>
        <v/>
      </c>
    </row>
    <row r="103" spans="2:21">
      <c r="B103" s="17"/>
      <c r="C103" s="17"/>
      <c r="D103" s="17"/>
      <c r="E103" s="18"/>
      <c r="F103" s="44"/>
      <c r="G103" s="17"/>
      <c r="H103" s="17"/>
      <c r="I103" s="17"/>
      <c r="J103" s="17"/>
      <c r="K103" s="17"/>
      <c r="L103" s="17"/>
      <c r="M103" s="17"/>
      <c r="N103" s="17"/>
      <c r="O103" s="17"/>
      <c r="P103" s="17"/>
      <c r="Q103" s="17"/>
      <c r="R103" s="17"/>
      <c r="S103" s="17"/>
      <c r="T103" s="17"/>
      <c r="U103" t="str">
        <f>IF(COUNTA(Table212[[#This Row],[Employee Name]:[13. Skin is intact without open wounds or rashes]])=0,"",COUNTIF(Table212[[#This Row],[1. Checks that sink areas are supplied with soap and paper towels]:[13. Skin is intact without open wounds or rashes]],"NO"))</f>
        <v/>
      </c>
    </row>
    <row r="104" spans="2:21">
      <c r="B104" s="17"/>
      <c r="C104" s="17"/>
      <c r="D104" s="17"/>
      <c r="E104" s="18"/>
      <c r="F104" s="44"/>
      <c r="G104" s="17"/>
      <c r="H104" s="17"/>
      <c r="I104" s="17"/>
      <c r="J104" s="17"/>
      <c r="K104" s="17"/>
      <c r="L104" s="17"/>
      <c r="M104" s="17"/>
      <c r="N104" s="17"/>
      <c r="O104" s="17"/>
      <c r="P104" s="17"/>
      <c r="Q104" s="17"/>
      <c r="R104" s="17"/>
      <c r="S104" s="17"/>
      <c r="T104" s="17"/>
      <c r="U104" t="str">
        <f>IF(COUNTA(Table212[[#This Row],[Employee Name]:[13. Skin is intact without open wounds or rashes]])=0,"",COUNTIF(Table212[[#This Row],[1. Checks that sink areas are supplied with soap and paper towels]:[13. Skin is intact without open wounds or rashes]],"NO"))</f>
        <v/>
      </c>
    </row>
    <row r="105" spans="2:21">
      <c r="B105" s="17"/>
      <c r="C105" s="17"/>
      <c r="D105" s="17"/>
      <c r="E105" s="18"/>
      <c r="F105" s="44"/>
      <c r="G105" s="17"/>
      <c r="H105" s="17"/>
      <c r="I105" s="17"/>
      <c r="J105" s="17"/>
      <c r="K105" s="17"/>
      <c r="L105" s="17"/>
      <c r="M105" s="17"/>
      <c r="N105" s="17"/>
      <c r="O105" s="17"/>
      <c r="P105" s="17"/>
      <c r="Q105" s="17"/>
      <c r="R105" s="17"/>
      <c r="S105" s="17"/>
      <c r="T105" s="17"/>
      <c r="U105" t="str">
        <f>IF(COUNTA(Table212[[#This Row],[Employee Name]:[13. Skin is intact without open wounds or rashes]])=0,"",COUNTIF(Table212[[#This Row],[1. Checks that sink areas are supplied with soap and paper towels]:[13. Skin is intact without open wounds or rashes]],"NO"))</f>
        <v/>
      </c>
    </row>
    <row r="106" spans="2:21">
      <c r="B106" s="17"/>
      <c r="C106" s="17"/>
      <c r="D106" s="17"/>
      <c r="E106" s="18"/>
      <c r="F106" s="44"/>
      <c r="G106" s="17"/>
      <c r="H106" s="17"/>
      <c r="I106" s="17"/>
      <c r="J106" s="17"/>
      <c r="K106" s="17"/>
      <c r="L106" s="17"/>
      <c r="M106" s="17"/>
      <c r="N106" s="17"/>
      <c r="O106" s="17"/>
      <c r="P106" s="17"/>
      <c r="Q106" s="17"/>
      <c r="R106" s="17"/>
      <c r="S106" s="17"/>
      <c r="T106" s="17"/>
      <c r="U106" t="str">
        <f>IF(COUNTA(Table212[[#This Row],[Employee Name]:[13. Skin is intact without open wounds or rashes]])=0,"",COUNTIF(Table212[[#This Row],[1. Checks that sink areas are supplied with soap and paper towels]:[13. Skin is intact without open wounds or rashes]],"NO"))</f>
        <v/>
      </c>
    </row>
    <row r="107" spans="2:21">
      <c r="B107" s="17"/>
      <c r="C107" s="17"/>
      <c r="D107" s="17"/>
      <c r="E107" s="18"/>
      <c r="F107" s="44"/>
      <c r="G107" s="17"/>
      <c r="H107" s="17"/>
      <c r="I107" s="17"/>
      <c r="J107" s="17"/>
      <c r="K107" s="17"/>
      <c r="L107" s="17"/>
      <c r="M107" s="17"/>
      <c r="N107" s="17"/>
      <c r="O107" s="17"/>
      <c r="P107" s="17"/>
      <c r="Q107" s="17"/>
      <c r="R107" s="17"/>
      <c r="S107" s="17"/>
      <c r="T107" s="17"/>
      <c r="U107" t="str">
        <f>IF(COUNTA(Table212[[#This Row],[Employee Name]:[13. Skin is intact without open wounds or rashes]])=0,"",COUNTIF(Table212[[#This Row],[1. Checks that sink areas are supplied with soap and paper towels]:[13. Skin is intact without open wounds or rashes]],"NO"))</f>
        <v/>
      </c>
    </row>
    <row r="108" spans="2:21">
      <c r="B108" s="17"/>
      <c r="C108" s="17"/>
      <c r="D108" s="17"/>
      <c r="E108" s="18"/>
      <c r="F108" s="44"/>
      <c r="G108" s="17"/>
      <c r="H108" s="17"/>
      <c r="I108" s="17"/>
      <c r="J108" s="17"/>
      <c r="K108" s="17"/>
      <c r="L108" s="17"/>
      <c r="M108" s="17"/>
      <c r="N108" s="17"/>
      <c r="O108" s="17"/>
      <c r="P108" s="17"/>
      <c r="Q108" s="17"/>
      <c r="R108" s="17"/>
      <c r="S108" s="17"/>
      <c r="T108" s="17"/>
      <c r="U108" t="str">
        <f>IF(COUNTA(Table212[[#This Row],[Employee Name]:[13. Skin is intact without open wounds or rashes]])=0,"",COUNTIF(Table212[[#This Row],[1. Checks that sink areas are supplied with soap and paper towels]:[13. Skin is intact without open wounds or rashes]],"NO"))</f>
        <v/>
      </c>
    </row>
    <row r="109" spans="2:21">
      <c r="B109" s="17"/>
      <c r="C109" s="17"/>
      <c r="D109" s="17"/>
      <c r="E109" s="18"/>
      <c r="F109" s="44"/>
      <c r="G109" s="17"/>
      <c r="H109" s="17"/>
      <c r="I109" s="17"/>
      <c r="J109" s="17"/>
      <c r="K109" s="17"/>
      <c r="L109" s="17"/>
      <c r="M109" s="17"/>
      <c r="N109" s="17"/>
      <c r="O109" s="17"/>
      <c r="P109" s="17"/>
      <c r="Q109" s="17"/>
      <c r="R109" s="17"/>
      <c r="S109" s="17"/>
      <c r="T109" s="17"/>
      <c r="U109" t="str">
        <f>IF(COUNTA(Table212[[#This Row],[Employee Name]:[13. Skin is intact without open wounds or rashes]])=0,"",COUNTIF(Table212[[#This Row],[1. Checks that sink areas are supplied with soap and paper towels]:[13. Skin is intact without open wounds or rashes]],"NO"))</f>
        <v/>
      </c>
    </row>
    <row r="110" spans="2:21">
      <c r="B110" s="17"/>
      <c r="C110" s="17"/>
      <c r="D110" s="17"/>
      <c r="E110" s="18"/>
      <c r="F110" s="44"/>
      <c r="G110" s="17"/>
      <c r="H110" s="17"/>
      <c r="I110" s="17"/>
      <c r="J110" s="17"/>
      <c r="K110" s="17"/>
      <c r="L110" s="17"/>
      <c r="M110" s="17"/>
      <c r="N110" s="17"/>
      <c r="O110" s="17"/>
      <c r="P110" s="17"/>
      <c r="Q110" s="17"/>
      <c r="R110" s="17"/>
      <c r="S110" s="17"/>
      <c r="T110" s="17"/>
      <c r="U110" t="str">
        <f>IF(COUNTA(Table212[[#This Row],[Employee Name]:[13. Skin is intact without open wounds or rashes]])=0,"",COUNTIF(Table212[[#This Row],[1. Checks that sink areas are supplied with soap and paper towels]:[13. Skin is intact without open wounds or rashes]],"NO"))</f>
        <v/>
      </c>
    </row>
    <row r="111" spans="2:21">
      <c r="B111" s="17"/>
      <c r="C111" s="17"/>
      <c r="D111" s="17"/>
      <c r="E111" s="18"/>
      <c r="F111" s="44"/>
      <c r="G111" s="17"/>
      <c r="H111" s="17"/>
      <c r="I111" s="17"/>
      <c r="J111" s="17"/>
      <c r="K111" s="17"/>
      <c r="L111" s="17"/>
      <c r="M111" s="17"/>
      <c r="N111" s="17"/>
      <c r="O111" s="17"/>
      <c r="P111" s="17"/>
      <c r="Q111" s="17"/>
      <c r="R111" s="17"/>
      <c r="S111" s="17"/>
      <c r="T111" s="17"/>
      <c r="U111" t="str">
        <f>IF(COUNTA(Table212[[#This Row],[Employee Name]:[13. Skin is intact without open wounds or rashes]])=0,"",COUNTIF(Table212[[#This Row],[1. Checks that sink areas are supplied with soap and paper towels]:[13. Skin is intact without open wounds or rashes]],"NO"))</f>
        <v/>
      </c>
    </row>
    <row r="112" spans="2:21">
      <c r="B112" s="17"/>
      <c r="C112" s="17"/>
      <c r="D112" s="17"/>
      <c r="E112" s="18"/>
      <c r="F112" s="44"/>
      <c r="G112" s="17"/>
      <c r="H112" s="17"/>
      <c r="I112" s="17"/>
      <c r="J112" s="17"/>
      <c r="K112" s="17"/>
      <c r="L112" s="17"/>
      <c r="M112" s="17"/>
      <c r="N112" s="17"/>
      <c r="O112" s="17"/>
      <c r="P112" s="17"/>
      <c r="Q112" s="17"/>
      <c r="R112" s="17"/>
      <c r="S112" s="17"/>
      <c r="T112" s="17"/>
      <c r="U112" t="str">
        <f>IF(COUNTA(Table212[[#This Row],[Employee Name]:[13. Skin is intact without open wounds or rashes]])=0,"",COUNTIF(Table212[[#This Row],[1. Checks that sink areas are supplied with soap and paper towels]:[13. Skin is intact without open wounds or rashes]],"NO"))</f>
        <v/>
      </c>
    </row>
    <row r="113" spans="2:21">
      <c r="B113" s="17"/>
      <c r="C113" s="17"/>
      <c r="D113" s="17"/>
      <c r="E113" s="18"/>
      <c r="F113" s="44"/>
      <c r="G113" s="17"/>
      <c r="H113" s="17"/>
      <c r="I113" s="17"/>
      <c r="J113" s="17"/>
      <c r="K113" s="17"/>
      <c r="L113" s="17"/>
      <c r="M113" s="17"/>
      <c r="N113" s="17"/>
      <c r="O113" s="17"/>
      <c r="P113" s="17"/>
      <c r="Q113" s="17"/>
      <c r="R113" s="17"/>
      <c r="S113" s="17"/>
      <c r="T113" s="17"/>
      <c r="U113" t="str">
        <f>IF(COUNTA(Table212[[#This Row],[Employee Name]:[13. Skin is intact without open wounds or rashes]])=0,"",COUNTIF(Table212[[#This Row],[1. Checks that sink areas are supplied with soap and paper towels]:[13. Skin is intact without open wounds or rashes]],"NO"))</f>
        <v/>
      </c>
    </row>
    <row r="114" spans="2:21">
      <c r="B114" s="17"/>
      <c r="C114" s="17"/>
      <c r="D114" s="17"/>
      <c r="E114" s="18"/>
      <c r="F114" s="44"/>
      <c r="G114" s="17"/>
      <c r="H114" s="17"/>
      <c r="I114" s="17"/>
      <c r="J114" s="17"/>
      <c r="K114" s="17"/>
      <c r="L114" s="17"/>
      <c r="M114" s="17"/>
      <c r="N114" s="17"/>
      <c r="O114" s="17"/>
      <c r="P114" s="17"/>
      <c r="Q114" s="17"/>
      <c r="R114" s="17"/>
      <c r="S114" s="17"/>
      <c r="T114" s="17"/>
      <c r="U114" t="str">
        <f>IF(COUNTA(Table212[[#This Row],[Employee Name]:[13. Skin is intact without open wounds or rashes]])=0,"",COUNTIF(Table212[[#This Row],[1. Checks that sink areas are supplied with soap and paper towels]:[13. Skin is intact without open wounds or rashes]],"NO"))</f>
        <v/>
      </c>
    </row>
    <row r="115" spans="2:21">
      <c r="B115" s="17"/>
      <c r="C115" s="17"/>
      <c r="D115" s="17"/>
      <c r="E115" s="18"/>
      <c r="F115" s="44"/>
      <c r="G115" s="17"/>
      <c r="H115" s="17"/>
      <c r="I115" s="17"/>
      <c r="J115" s="17"/>
      <c r="K115" s="17"/>
      <c r="L115" s="17"/>
      <c r="M115" s="17"/>
      <c r="N115" s="17"/>
      <c r="O115" s="17"/>
      <c r="P115" s="17"/>
      <c r="Q115" s="17"/>
      <c r="R115" s="17"/>
      <c r="S115" s="17"/>
      <c r="T115" s="17"/>
      <c r="U115" t="str">
        <f>IF(COUNTA(Table212[[#This Row],[Employee Name]:[13. Skin is intact without open wounds or rashes]])=0,"",COUNTIF(Table212[[#This Row],[1. Checks that sink areas are supplied with soap and paper towels]:[13. Skin is intact without open wounds or rashes]],"NO"))</f>
        <v/>
      </c>
    </row>
    <row r="116" spans="2:21">
      <c r="B116" s="17"/>
      <c r="C116" s="17"/>
      <c r="D116" s="17"/>
      <c r="E116" s="18"/>
      <c r="F116" s="44"/>
      <c r="G116" s="17"/>
      <c r="H116" s="17"/>
      <c r="I116" s="17"/>
      <c r="J116" s="17"/>
      <c r="K116" s="17"/>
      <c r="L116" s="17"/>
      <c r="M116" s="17"/>
      <c r="N116" s="17"/>
      <c r="O116" s="17"/>
      <c r="P116" s="17"/>
      <c r="Q116" s="17"/>
      <c r="R116" s="17"/>
      <c r="S116" s="17"/>
      <c r="T116" s="17"/>
      <c r="U116" t="str">
        <f>IF(COUNTA(Table212[[#This Row],[Employee Name]:[13. Skin is intact without open wounds or rashes]])=0,"",COUNTIF(Table212[[#This Row],[1. Checks that sink areas are supplied with soap and paper towels]:[13. Skin is intact without open wounds or rashes]],"NO"))</f>
        <v/>
      </c>
    </row>
    <row r="117" spans="2:21">
      <c r="B117" s="17"/>
      <c r="C117" s="17"/>
      <c r="D117" s="17"/>
      <c r="E117" s="18"/>
      <c r="F117" s="44"/>
      <c r="G117" s="17"/>
      <c r="H117" s="17"/>
      <c r="I117" s="17"/>
      <c r="J117" s="17"/>
      <c r="K117" s="17"/>
      <c r="L117" s="17"/>
      <c r="M117" s="17"/>
      <c r="N117" s="17"/>
      <c r="O117" s="17"/>
      <c r="P117" s="17"/>
      <c r="Q117" s="17"/>
      <c r="R117" s="17"/>
      <c r="S117" s="17"/>
      <c r="T117" s="17"/>
      <c r="U117" t="str">
        <f>IF(COUNTA(Table212[[#This Row],[Employee Name]:[13. Skin is intact without open wounds or rashes]])=0,"",COUNTIF(Table212[[#This Row],[1. Checks that sink areas are supplied with soap and paper towels]:[13. Skin is intact without open wounds or rashes]],"NO"))</f>
        <v/>
      </c>
    </row>
    <row r="118" spans="2:21">
      <c r="B118" s="17"/>
      <c r="C118" s="17"/>
      <c r="D118" s="17"/>
      <c r="E118" s="18"/>
      <c r="F118" s="44"/>
      <c r="G118" s="17"/>
      <c r="H118" s="17"/>
      <c r="I118" s="17"/>
      <c r="J118" s="17"/>
      <c r="K118" s="17"/>
      <c r="L118" s="17"/>
      <c r="M118" s="17"/>
      <c r="N118" s="17"/>
      <c r="O118" s="17"/>
      <c r="P118" s="17"/>
      <c r="Q118" s="17"/>
      <c r="R118" s="17"/>
      <c r="S118" s="17"/>
      <c r="T118" s="17"/>
      <c r="U118" t="str">
        <f>IF(COUNTA(Table212[[#This Row],[Employee Name]:[13. Skin is intact without open wounds or rashes]])=0,"",COUNTIF(Table212[[#This Row],[1. Checks that sink areas are supplied with soap and paper towels]:[13. Skin is intact without open wounds or rashes]],"NO"))</f>
        <v/>
      </c>
    </row>
    <row r="119" spans="2:21">
      <c r="B119" s="17"/>
      <c r="C119" s="17"/>
      <c r="D119" s="17"/>
      <c r="E119" s="18"/>
      <c r="F119" s="44"/>
      <c r="G119" s="17"/>
      <c r="H119" s="17"/>
      <c r="I119" s="17"/>
      <c r="J119" s="17"/>
      <c r="K119" s="17"/>
      <c r="L119" s="17"/>
      <c r="M119" s="17"/>
      <c r="N119" s="17"/>
      <c r="O119" s="17"/>
      <c r="P119" s="17"/>
      <c r="Q119" s="17"/>
      <c r="R119" s="17"/>
      <c r="S119" s="17"/>
      <c r="T119" s="17"/>
      <c r="U119" t="str">
        <f>IF(COUNTA(Table212[[#This Row],[Employee Name]:[13. Skin is intact without open wounds or rashes]])=0,"",COUNTIF(Table212[[#This Row],[1. Checks that sink areas are supplied with soap and paper towels]:[13. Skin is intact without open wounds or rashes]],"NO"))</f>
        <v/>
      </c>
    </row>
    <row r="120" spans="2:21">
      <c r="B120" s="17"/>
      <c r="C120" s="17"/>
      <c r="D120" s="17"/>
      <c r="E120" s="18"/>
      <c r="F120" s="44"/>
      <c r="G120" s="17"/>
      <c r="H120" s="17"/>
      <c r="I120" s="17"/>
      <c r="J120" s="17"/>
      <c r="K120" s="17"/>
      <c r="L120" s="17"/>
      <c r="M120" s="17"/>
      <c r="N120" s="17"/>
      <c r="O120" s="17"/>
      <c r="P120" s="17"/>
      <c r="Q120" s="17"/>
      <c r="R120" s="17"/>
      <c r="S120" s="17"/>
      <c r="T120" s="17"/>
      <c r="U120" t="str">
        <f>IF(COUNTA(Table212[[#This Row],[Employee Name]:[13. Skin is intact without open wounds or rashes]])=0,"",COUNTIF(Table212[[#This Row],[1. Checks that sink areas are supplied with soap and paper towels]:[13. Skin is intact without open wounds or rashes]],"NO"))</f>
        <v/>
      </c>
    </row>
    <row r="121" spans="2:21">
      <c r="B121" s="17"/>
      <c r="C121" s="17"/>
      <c r="D121" s="17"/>
      <c r="E121" s="18"/>
      <c r="F121" s="44"/>
      <c r="G121" s="17"/>
      <c r="H121" s="17"/>
      <c r="I121" s="17"/>
      <c r="J121" s="17"/>
      <c r="K121" s="17"/>
      <c r="L121" s="17"/>
      <c r="M121" s="17"/>
      <c r="N121" s="17"/>
      <c r="O121" s="17"/>
      <c r="P121" s="17"/>
      <c r="Q121" s="17"/>
      <c r="R121" s="17"/>
      <c r="S121" s="17"/>
      <c r="T121" s="17"/>
      <c r="U121" t="str">
        <f>IF(COUNTA(Table212[[#This Row],[Employee Name]:[13. Skin is intact without open wounds or rashes]])=0,"",COUNTIF(Table212[[#This Row],[1. Checks that sink areas are supplied with soap and paper towels]:[13. Skin is intact without open wounds or rashes]],"NO"))</f>
        <v/>
      </c>
    </row>
    <row r="122" spans="2:21">
      <c r="B122" s="17"/>
      <c r="C122" s="17"/>
      <c r="D122" s="17"/>
      <c r="E122" s="18"/>
      <c r="F122" s="44"/>
      <c r="G122" s="17"/>
      <c r="H122" s="17"/>
      <c r="I122" s="17"/>
      <c r="J122" s="17"/>
      <c r="K122" s="17"/>
      <c r="L122" s="17"/>
      <c r="M122" s="17"/>
      <c r="N122" s="17"/>
      <c r="O122" s="17"/>
      <c r="P122" s="17"/>
      <c r="Q122" s="17"/>
      <c r="R122" s="17"/>
      <c r="S122" s="17"/>
      <c r="T122" s="17"/>
      <c r="U122" t="str">
        <f>IF(COUNTA(Table212[[#This Row],[Employee Name]:[13. Skin is intact without open wounds or rashes]])=0,"",COUNTIF(Table212[[#This Row],[1. Checks that sink areas are supplied with soap and paper towels]:[13. Skin is intact without open wounds or rashes]],"NO"))</f>
        <v/>
      </c>
    </row>
    <row r="123" spans="2:21">
      <c r="B123" s="17"/>
      <c r="C123" s="17"/>
      <c r="D123" s="17"/>
      <c r="E123" s="18"/>
      <c r="F123" s="44"/>
      <c r="G123" s="17"/>
      <c r="H123" s="17"/>
      <c r="I123" s="17"/>
      <c r="J123" s="17"/>
      <c r="K123" s="17"/>
      <c r="L123" s="17"/>
      <c r="M123" s="17"/>
      <c r="N123" s="17"/>
      <c r="O123" s="17"/>
      <c r="P123" s="17"/>
      <c r="Q123" s="17"/>
      <c r="R123" s="17"/>
      <c r="S123" s="17"/>
      <c r="T123" s="17"/>
      <c r="U123" t="str">
        <f>IF(COUNTA(Table212[[#This Row],[Employee Name]:[13. Skin is intact without open wounds or rashes]])=0,"",COUNTIF(Table212[[#This Row],[1. Checks that sink areas are supplied with soap and paper towels]:[13. Skin is intact without open wounds or rashes]],"NO"))</f>
        <v/>
      </c>
    </row>
    <row r="124" spans="2:21">
      <c r="B124" s="17"/>
      <c r="C124" s="17"/>
      <c r="D124" s="17"/>
      <c r="E124" s="18"/>
      <c r="F124" s="44"/>
      <c r="G124" s="17"/>
      <c r="H124" s="17"/>
      <c r="I124" s="17"/>
      <c r="J124" s="17"/>
      <c r="K124" s="17"/>
      <c r="L124" s="17"/>
      <c r="M124" s="17"/>
      <c r="N124" s="17"/>
      <c r="O124" s="17"/>
      <c r="P124" s="17"/>
      <c r="Q124" s="17"/>
      <c r="R124" s="17"/>
      <c r="S124" s="17"/>
      <c r="T124" s="17"/>
      <c r="U124" t="str">
        <f>IF(COUNTA(Table212[[#This Row],[Employee Name]:[13. Skin is intact without open wounds or rashes]])=0,"",COUNTIF(Table212[[#This Row],[1. Checks that sink areas are supplied with soap and paper towels]:[13. Skin is intact without open wounds or rashes]],"NO"))</f>
        <v/>
      </c>
    </row>
    <row r="125" spans="2:21">
      <c r="B125" s="17"/>
      <c r="C125" s="17"/>
      <c r="D125" s="17"/>
      <c r="E125" s="18"/>
      <c r="F125" s="44"/>
      <c r="G125" s="17"/>
      <c r="H125" s="17"/>
      <c r="I125" s="17"/>
      <c r="J125" s="17"/>
      <c r="K125" s="17"/>
      <c r="L125" s="17"/>
      <c r="M125" s="17"/>
      <c r="N125" s="17"/>
      <c r="O125" s="17"/>
      <c r="P125" s="17"/>
      <c r="Q125" s="17"/>
      <c r="R125" s="17"/>
      <c r="S125" s="17"/>
      <c r="T125" s="17"/>
      <c r="U125" t="str">
        <f>IF(COUNTA(Table212[[#This Row],[Employee Name]:[13. Skin is intact without open wounds or rashes]])=0,"",COUNTIF(Table212[[#This Row],[1. Checks that sink areas are supplied with soap and paper towels]:[13. Skin is intact without open wounds or rashes]],"NO"))</f>
        <v/>
      </c>
    </row>
    <row r="126" spans="2:21">
      <c r="B126" s="17"/>
      <c r="C126" s="17"/>
      <c r="D126" s="17"/>
      <c r="E126" s="18"/>
      <c r="F126" s="44"/>
      <c r="G126" s="17"/>
      <c r="H126" s="17"/>
      <c r="I126" s="17"/>
      <c r="J126" s="17"/>
      <c r="K126" s="17"/>
      <c r="L126" s="17"/>
      <c r="M126" s="17"/>
      <c r="N126" s="17"/>
      <c r="O126" s="17"/>
      <c r="P126" s="17"/>
      <c r="Q126" s="17"/>
      <c r="R126" s="17"/>
      <c r="S126" s="17"/>
      <c r="T126" s="17"/>
      <c r="U126" t="str">
        <f>IF(COUNTA(Table212[[#This Row],[Employee Name]:[13. Skin is intact without open wounds or rashes]])=0,"",COUNTIF(Table212[[#This Row],[1. Checks that sink areas are supplied with soap and paper towels]:[13. Skin is intact without open wounds or rashes]],"NO"))</f>
        <v/>
      </c>
    </row>
    <row r="127" spans="2:21">
      <c r="B127" s="17"/>
      <c r="C127" s="17"/>
      <c r="D127" s="17"/>
      <c r="E127" s="18"/>
      <c r="F127" s="44"/>
      <c r="G127" s="17"/>
      <c r="H127" s="17"/>
      <c r="I127" s="17"/>
      <c r="J127" s="17"/>
      <c r="K127" s="17"/>
      <c r="L127" s="17"/>
      <c r="M127" s="17"/>
      <c r="N127" s="17"/>
      <c r="O127" s="17"/>
      <c r="P127" s="17"/>
      <c r="Q127" s="17"/>
      <c r="R127" s="17"/>
      <c r="S127" s="17"/>
      <c r="T127" s="17"/>
      <c r="U127" t="str">
        <f>IF(COUNTA(Table212[[#This Row],[Employee Name]:[13. Skin is intact without open wounds or rashes]])=0,"",COUNTIF(Table212[[#This Row],[1. Checks that sink areas are supplied with soap and paper towels]:[13. Skin is intact without open wounds or rashes]],"NO"))</f>
        <v/>
      </c>
    </row>
    <row r="128" spans="2:21">
      <c r="B128" s="17"/>
      <c r="C128" s="17"/>
      <c r="D128" s="17"/>
      <c r="E128" s="18"/>
      <c r="F128" s="44"/>
      <c r="G128" s="17"/>
      <c r="H128" s="17"/>
      <c r="I128" s="17"/>
      <c r="J128" s="17"/>
      <c r="K128" s="17"/>
      <c r="L128" s="17"/>
      <c r="M128" s="17"/>
      <c r="N128" s="17"/>
      <c r="O128" s="17"/>
      <c r="P128" s="17"/>
      <c r="Q128" s="17"/>
      <c r="R128" s="17"/>
      <c r="S128" s="17"/>
      <c r="T128" s="17"/>
      <c r="U128" t="str">
        <f>IF(COUNTA(Table212[[#This Row],[Employee Name]:[13. Skin is intact without open wounds or rashes]])=0,"",COUNTIF(Table212[[#This Row],[1. Checks that sink areas are supplied with soap and paper towels]:[13. Skin is intact without open wounds or rashes]],"NO"))</f>
        <v/>
      </c>
    </row>
    <row r="129" spans="2:21">
      <c r="B129" s="17"/>
      <c r="C129" s="17"/>
      <c r="D129" s="17"/>
      <c r="E129" s="18"/>
      <c r="F129" s="44"/>
      <c r="G129" s="17"/>
      <c r="H129" s="17"/>
      <c r="I129" s="17"/>
      <c r="J129" s="17"/>
      <c r="K129" s="17"/>
      <c r="L129" s="17"/>
      <c r="M129" s="17"/>
      <c r="N129" s="17"/>
      <c r="O129" s="17"/>
      <c r="P129" s="17"/>
      <c r="Q129" s="17"/>
      <c r="R129" s="17"/>
      <c r="S129" s="17"/>
      <c r="T129" s="17"/>
      <c r="U129" t="str">
        <f>IF(COUNTA(Table212[[#This Row],[Employee Name]:[13. Skin is intact without open wounds or rashes]])=0,"",COUNTIF(Table212[[#This Row],[1. Checks that sink areas are supplied with soap and paper towels]:[13. Skin is intact without open wounds or rashes]],"NO"))</f>
        <v/>
      </c>
    </row>
    <row r="130" spans="2:21">
      <c r="B130" s="17"/>
      <c r="C130" s="17"/>
      <c r="D130" s="17"/>
      <c r="E130" s="18"/>
      <c r="F130" s="44"/>
      <c r="G130" s="17"/>
      <c r="H130" s="17"/>
      <c r="I130" s="17"/>
      <c r="J130" s="17"/>
      <c r="K130" s="17"/>
      <c r="L130" s="17"/>
      <c r="M130" s="17"/>
      <c r="N130" s="17"/>
      <c r="O130" s="17"/>
      <c r="P130" s="17"/>
      <c r="Q130" s="17"/>
      <c r="R130" s="17"/>
      <c r="S130" s="17"/>
      <c r="T130" s="17"/>
      <c r="U130" t="str">
        <f>IF(COUNTA(Table212[[#This Row],[Employee Name]:[13. Skin is intact without open wounds or rashes]])=0,"",COUNTIF(Table212[[#This Row],[1. Checks that sink areas are supplied with soap and paper towels]:[13. Skin is intact without open wounds or rashes]],"NO"))</f>
        <v/>
      </c>
    </row>
    <row r="131" spans="2:21">
      <c r="B131" s="17"/>
      <c r="C131" s="17"/>
      <c r="D131" s="17"/>
      <c r="E131" s="18"/>
      <c r="F131" s="44"/>
      <c r="G131" s="17"/>
      <c r="H131" s="17"/>
      <c r="I131" s="17"/>
      <c r="J131" s="17"/>
      <c r="K131" s="17"/>
      <c r="L131" s="17"/>
      <c r="M131" s="17"/>
      <c r="N131" s="17"/>
      <c r="O131" s="17"/>
      <c r="P131" s="17"/>
      <c r="Q131" s="17"/>
      <c r="R131" s="17"/>
      <c r="S131" s="17"/>
      <c r="T131" s="17"/>
      <c r="U131" t="str">
        <f>IF(COUNTA(Table212[[#This Row],[Employee Name]:[13. Skin is intact without open wounds or rashes]])=0,"",COUNTIF(Table212[[#This Row],[1. Checks that sink areas are supplied with soap and paper towels]:[13. Skin is intact without open wounds or rashes]],"NO"))</f>
        <v/>
      </c>
    </row>
    <row r="132" spans="2:21">
      <c r="B132" s="17"/>
      <c r="C132" s="17"/>
      <c r="D132" s="17"/>
      <c r="E132" s="18"/>
      <c r="F132" s="44"/>
      <c r="G132" s="17"/>
      <c r="H132" s="17"/>
      <c r="I132" s="17"/>
      <c r="J132" s="17"/>
      <c r="K132" s="17"/>
      <c r="L132" s="17"/>
      <c r="M132" s="17"/>
      <c r="N132" s="17"/>
      <c r="O132" s="17"/>
      <c r="P132" s="17"/>
      <c r="Q132" s="17"/>
      <c r="R132" s="17"/>
      <c r="S132" s="17"/>
      <c r="T132" s="17"/>
      <c r="U132" t="str">
        <f>IF(COUNTA(Table212[[#This Row],[Employee Name]:[13. Skin is intact without open wounds or rashes]])=0,"",COUNTIF(Table212[[#This Row],[1. Checks that sink areas are supplied with soap and paper towels]:[13. Skin is intact without open wounds or rashes]],"NO"))</f>
        <v/>
      </c>
    </row>
    <row r="133" spans="2:21">
      <c r="B133" s="17"/>
      <c r="C133" s="17"/>
      <c r="D133" s="17"/>
      <c r="E133" s="18"/>
      <c r="F133" s="44"/>
      <c r="G133" s="17"/>
      <c r="H133" s="17"/>
      <c r="I133" s="17"/>
      <c r="J133" s="17"/>
      <c r="K133" s="17"/>
      <c r="L133" s="17"/>
      <c r="M133" s="17"/>
      <c r="N133" s="17"/>
      <c r="O133" s="17"/>
      <c r="P133" s="17"/>
      <c r="Q133" s="17"/>
      <c r="R133" s="17"/>
      <c r="S133" s="17"/>
      <c r="T133" s="17"/>
      <c r="U133" t="str">
        <f>IF(COUNTA(Table212[[#This Row],[Employee Name]:[13. Skin is intact without open wounds or rashes]])=0,"",COUNTIF(Table212[[#This Row],[1. Checks that sink areas are supplied with soap and paper towels]:[13. Skin is intact without open wounds or rashes]],"NO"))</f>
        <v/>
      </c>
    </row>
    <row r="134" spans="2:21">
      <c r="B134" s="17"/>
      <c r="C134" s="17"/>
      <c r="D134" s="17"/>
      <c r="E134" s="18"/>
      <c r="F134" s="44"/>
      <c r="G134" s="17"/>
      <c r="H134" s="17"/>
      <c r="I134" s="17"/>
      <c r="J134" s="17"/>
      <c r="K134" s="17"/>
      <c r="L134" s="17"/>
      <c r="M134" s="17"/>
      <c r="N134" s="17"/>
      <c r="O134" s="17"/>
      <c r="P134" s="17"/>
      <c r="Q134" s="17"/>
      <c r="R134" s="17"/>
      <c r="S134" s="17"/>
      <c r="T134" s="17"/>
      <c r="U134" t="str">
        <f>IF(COUNTA(Table212[[#This Row],[Employee Name]:[13. Skin is intact without open wounds or rashes]])=0,"",COUNTIF(Table212[[#This Row],[1. Checks that sink areas are supplied with soap and paper towels]:[13. Skin is intact without open wounds or rashes]],"NO"))</f>
        <v/>
      </c>
    </row>
    <row r="135" spans="2:21">
      <c r="B135" s="17"/>
      <c r="C135" s="17"/>
      <c r="D135" s="17"/>
      <c r="E135" s="18"/>
      <c r="F135" s="44"/>
      <c r="G135" s="17"/>
      <c r="H135" s="17"/>
      <c r="I135" s="17"/>
      <c r="J135" s="17"/>
      <c r="K135" s="17"/>
      <c r="L135" s="17"/>
      <c r="M135" s="17"/>
      <c r="N135" s="17"/>
      <c r="O135" s="17"/>
      <c r="P135" s="17"/>
      <c r="Q135" s="17"/>
      <c r="R135" s="17"/>
      <c r="S135" s="17"/>
      <c r="T135" s="17"/>
      <c r="U135" t="str">
        <f>IF(COUNTA(Table212[[#This Row],[Employee Name]:[13. Skin is intact without open wounds or rashes]])=0,"",COUNTIF(Table212[[#This Row],[1. Checks that sink areas are supplied with soap and paper towels]:[13. Skin is intact without open wounds or rashes]],"NO"))</f>
        <v/>
      </c>
    </row>
    <row r="136" spans="2:21">
      <c r="B136" s="17"/>
      <c r="C136" s="17"/>
      <c r="D136" s="17"/>
      <c r="E136" s="18"/>
      <c r="F136" s="44"/>
      <c r="G136" s="17"/>
      <c r="H136" s="17"/>
      <c r="I136" s="17"/>
      <c r="J136" s="17"/>
      <c r="K136" s="17"/>
      <c r="L136" s="17"/>
      <c r="M136" s="17"/>
      <c r="N136" s="17"/>
      <c r="O136" s="17"/>
      <c r="P136" s="17"/>
      <c r="Q136" s="17"/>
      <c r="R136" s="17"/>
      <c r="S136" s="17"/>
      <c r="T136" s="17"/>
      <c r="U136" t="str">
        <f>IF(COUNTA(Table212[[#This Row],[Employee Name]:[13. Skin is intact without open wounds or rashes]])=0,"",COUNTIF(Table212[[#This Row],[1. Checks that sink areas are supplied with soap and paper towels]:[13. Skin is intact without open wounds or rashes]],"NO"))</f>
        <v/>
      </c>
    </row>
    <row r="137" spans="2:21">
      <c r="B137" s="17"/>
      <c r="C137" s="17"/>
      <c r="D137" s="17"/>
      <c r="E137" s="18"/>
      <c r="F137" s="44"/>
      <c r="G137" s="17"/>
      <c r="H137" s="17"/>
      <c r="I137" s="17"/>
      <c r="J137" s="17"/>
      <c r="K137" s="17"/>
      <c r="L137" s="17"/>
      <c r="M137" s="17"/>
      <c r="N137" s="17"/>
      <c r="O137" s="17"/>
      <c r="P137" s="17"/>
      <c r="Q137" s="17"/>
      <c r="R137" s="17"/>
      <c r="S137" s="17"/>
      <c r="T137" s="17"/>
      <c r="U137" t="str">
        <f>IF(COUNTA(Table212[[#This Row],[Employee Name]:[13. Skin is intact without open wounds or rashes]])=0,"",COUNTIF(Table212[[#This Row],[1. Checks that sink areas are supplied with soap and paper towels]:[13. Skin is intact without open wounds or rashes]],"NO"))</f>
        <v/>
      </c>
    </row>
    <row r="138" spans="2:21">
      <c r="B138" s="17"/>
      <c r="C138" s="17"/>
      <c r="D138" s="17"/>
      <c r="E138" s="18"/>
      <c r="F138" s="44"/>
      <c r="G138" s="17"/>
      <c r="H138" s="17"/>
      <c r="I138" s="17"/>
      <c r="J138" s="17"/>
      <c r="K138" s="17"/>
      <c r="L138" s="17"/>
      <c r="M138" s="17"/>
      <c r="N138" s="17"/>
      <c r="O138" s="17"/>
      <c r="P138" s="17"/>
      <c r="Q138" s="17"/>
      <c r="R138" s="17"/>
      <c r="S138" s="17"/>
      <c r="T138" s="17"/>
      <c r="U138" t="str">
        <f>IF(COUNTA(Table212[[#This Row],[Employee Name]:[13. Skin is intact without open wounds or rashes]])=0,"",COUNTIF(Table212[[#This Row],[1. Checks that sink areas are supplied with soap and paper towels]:[13. Skin is intact without open wounds or rashes]],"NO"))</f>
        <v/>
      </c>
    </row>
    <row r="139" spans="2:21">
      <c r="B139" s="17"/>
      <c r="C139" s="17"/>
      <c r="D139" s="17"/>
      <c r="E139" s="18"/>
      <c r="F139" s="44"/>
      <c r="G139" s="17"/>
      <c r="H139" s="17"/>
      <c r="I139" s="17"/>
      <c r="J139" s="17"/>
      <c r="K139" s="17"/>
      <c r="L139" s="17"/>
      <c r="M139" s="17"/>
      <c r="N139" s="17"/>
      <c r="O139" s="17"/>
      <c r="P139" s="17"/>
      <c r="Q139" s="17"/>
      <c r="R139" s="17"/>
      <c r="S139" s="17"/>
      <c r="T139" s="17"/>
      <c r="U139" t="str">
        <f>IF(COUNTA(Table212[[#This Row],[Employee Name]:[13. Skin is intact without open wounds or rashes]])=0,"",COUNTIF(Table212[[#This Row],[1. Checks that sink areas are supplied with soap and paper towels]:[13. Skin is intact without open wounds or rashes]],"NO"))</f>
        <v/>
      </c>
    </row>
    <row r="140" spans="2:21">
      <c r="B140" s="17"/>
      <c r="C140" s="17"/>
      <c r="D140" s="17"/>
      <c r="E140" s="18"/>
      <c r="F140" s="44"/>
      <c r="G140" s="17"/>
      <c r="H140" s="17"/>
      <c r="I140" s="17"/>
      <c r="J140" s="17"/>
      <c r="K140" s="17"/>
      <c r="L140" s="17"/>
      <c r="M140" s="17"/>
      <c r="N140" s="17"/>
      <c r="O140" s="17"/>
      <c r="P140" s="17"/>
      <c r="Q140" s="17"/>
      <c r="R140" s="17"/>
      <c r="S140" s="17"/>
      <c r="T140" s="17"/>
      <c r="U140" t="str">
        <f>IF(COUNTA(Table212[[#This Row],[Employee Name]:[13. Skin is intact without open wounds or rashes]])=0,"",COUNTIF(Table212[[#This Row],[1. Checks that sink areas are supplied with soap and paper towels]:[13. Skin is intact without open wounds or rashes]],"NO"))</f>
        <v/>
      </c>
    </row>
    <row r="141" spans="2:21">
      <c r="B141" s="17"/>
      <c r="C141" s="17"/>
      <c r="D141" s="17"/>
      <c r="E141" s="18"/>
      <c r="F141" s="44"/>
      <c r="G141" s="17"/>
      <c r="H141" s="17"/>
      <c r="I141" s="17"/>
      <c r="J141" s="17"/>
      <c r="K141" s="17"/>
      <c r="L141" s="17"/>
      <c r="M141" s="17"/>
      <c r="N141" s="17"/>
      <c r="O141" s="17"/>
      <c r="P141" s="17"/>
      <c r="Q141" s="17"/>
      <c r="R141" s="17"/>
      <c r="S141" s="17"/>
      <c r="T141" s="17"/>
      <c r="U141" t="str">
        <f>IF(COUNTA(Table212[[#This Row],[Employee Name]:[13. Skin is intact without open wounds or rashes]])=0,"",COUNTIF(Table212[[#This Row],[1. Checks that sink areas are supplied with soap and paper towels]:[13. Skin is intact without open wounds or rashes]],"NO"))</f>
        <v/>
      </c>
    </row>
    <row r="142" spans="2:21">
      <c r="B142" s="17"/>
      <c r="C142" s="17"/>
      <c r="D142" s="17"/>
      <c r="E142" s="18"/>
      <c r="F142" s="44"/>
      <c r="G142" s="17"/>
      <c r="H142" s="17"/>
      <c r="I142" s="17"/>
      <c r="J142" s="17"/>
      <c r="K142" s="17"/>
      <c r="L142" s="17"/>
      <c r="M142" s="17"/>
      <c r="N142" s="17"/>
      <c r="O142" s="17"/>
      <c r="P142" s="17"/>
      <c r="Q142" s="17"/>
      <c r="R142" s="17"/>
      <c r="S142" s="17"/>
      <c r="T142" s="17"/>
      <c r="U142" t="str">
        <f>IF(COUNTA(Table212[[#This Row],[Employee Name]:[13. Skin is intact without open wounds or rashes]])=0,"",COUNTIF(Table212[[#This Row],[1. Checks that sink areas are supplied with soap and paper towels]:[13. Skin is intact without open wounds or rashes]],"NO"))</f>
        <v/>
      </c>
    </row>
    <row r="143" spans="2:21">
      <c r="B143" s="17"/>
      <c r="C143" s="17"/>
      <c r="D143" s="17"/>
      <c r="E143" s="18"/>
      <c r="F143" s="44"/>
      <c r="G143" s="17"/>
      <c r="H143" s="17"/>
      <c r="I143" s="17"/>
      <c r="J143" s="17"/>
      <c r="K143" s="17"/>
      <c r="L143" s="17"/>
      <c r="M143" s="17"/>
      <c r="N143" s="17"/>
      <c r="O143" s="17"/>
      <c r="P143" s="17"/>
      <c r="Q143" s="17"/>
      <c r="R143" s="17"/>
      <c r="S143" s="17"/>
      <c r="T143" s="17"/>
      <c r="U143" t="str">
        <f>IF(COUNTA(Table212[[#This Row],[Employee Name]:[13. Skin is intact without open wounds or rashes]])=0,"",COUNTIF(Table212[[#This Row],[1. Checks that sink areas are supplied with soap and paper towels]:[13. Skin is intact without open wounds or rashes]],"NO"))</f>
        <v/>
      </c>
    </row>
    <row r="144" spans="2:21">
      <c r="B144" s="17"/>
      <c r="C144" s="17"/>
      <c r="D144" s="17"/>
      <c r="E144" s="18"/>
      <c r="F144" s="44"/>
      <c r="G144" s="17"/>
      <c r="H144" s="17"/>
      <c r="I144" s="17"/>
      <c r="J144" s="17"/>
      <c r="K144" s="17"/>
      <c r="L144" s="17"/>
      <c r="M144" s="17"/>
      <c r="N144" s="17"/>
      <c r="O144" s="17"/>
      <c r="P144" s="17"/>
      <c r="Q144" s="17"/>
      <c r="R144" s="17"/>
      <c r="S144" s="17"/>
      <c r="T144" s="17"/>
      <c r="U144" t="str">
        <f>IF(COUNTA(Table212[[#This Row],[Employee Name]:[13. Skin is intact without open wounds or rashes]])=0,"",COUNTIF(Table212[[#This Row],[1. Checks that sink areas are supplied with soap and paper towels]:[13. Skin is intact without open wounds or rashes]],"NO"))</f>
        <v/>
      </c>
    </row>
    <row r="145" spans="2:21">
      <c r="B145" s="17"/>
      <c r="C145" s="17"/>
      <c r="D145" s="17"/>
      <c r="E145" s="18"/>
      <c r="F145" s="44"/>
      <c r="G145" s="17"/>
      <c r="H145" s="17"/>
      <c r="I145" s="17"/>
      <c r="J145" s="17"/>
      <c r="K145" s="17"/>
      <c r="L145" s="17"/>
      <c r="M145" s="17"/>
      <c r="N145" s="17"/>
      <c r="O145" s="17"/>
      <c r="P145" s="17"/>
      <c r="Q145" s="17"/>
      <c r="R145" s="17"/>
      <c r="S145" s="17"/>
      <c r="T145" s="17"/>
      <c r="U145" t="str">
        <f>IF(COUNTA(Table212[[#This Row],[Employee Name]:[13. Skin is intact without open wounds or rashes]])=0,"",COUNTIF(Table212[[#This Row],[1. Checks that sink areas are supplied with soap and paper towels]:[13. Skin is intact without open wounds or rashes]],"NO"))</f>
        <v/>
      </c>
    </row>
    <row r="146" spans="2:21">
      <c r="B146" s="17"/>
      <c r="C146" s="17"/>
      <c r="D146" s="17"/>
      <c r="E146" s="18"/>
      <c r="F146" s="44"/>
      <c r="G146" s="17"/>
      <c r="H146" s="17"/>
      <c r="I146" s="17"/>
      <c r="J146" s="17"/>
      <c r="K146" s="17"/>
      <c r="L146" s="17"/>
      <c r="M146" s="17"/>
      <c r="N146" s="17"/>
      <c r="O146" s="17"/>
      <c r="P146" s="17"/>
      <c r="Q146" s="17"/>
      <c r="R146" s="17"/>
      <c r="S146" s="17"/>
      <c r="T146" s="17"/>
      <c r="U146" t="str">
        <f>IF(COUNTA(Table212[[#This Row],[Employee Name]:[13. Skin is intact without open wounds or rashes]])=0,"",COUNTIF(Table212[[#This Row],[1. Checks that sink areas are supplied with soap and paper towels]:[13. Skin is intact without open wounds or rashes]],"NO"))</f>
        <v/>
      </c>
    </row>
    <row r="147" spans="2:21">
      <c r="B147" s="17"/>
      <c r="C147" s="17"/>
      <c r="D147" s="17"/>
      <c r="E147" s="18"/>
      <c r="F147" s="44"/>
      <c r="G147" s="17"/>
      <c r="H147" s="17"/>
      <c r="I147" s="17"/>
      <c r="J147" s="17"/>
      <c r="K147" s="17"/>
      <c r="L147" s="17"/>
      <c r="M147" s="17"/>
      <c r="N147" s="17"/>
      <c r="O147" s="17"/>
      <c r="P147" s="17"/>
      <c r="Q147" s="17"/>
      <c r="R147" s="17"/>
      <c r="S147" s="17"/>
      <c r="T147" s="17"/>
      <c r="U147" t="str">
        <f>IF(COUNTA(Table212[[#This Row],[Employee Name]:[13. Skin is intact without open wounds or rashes]])=0,"",COUNTIF(Table212[[#This Row],[1. Checks that sink areas are supplied with soap and paper towels]:[13. Skin is intact without open wounds or rashes]],"NO"))</f>
        <v/>
      </c>
    </row>
    <row r="148" spans="2:21">
      <c r="B148" s="17"/>
      <c r="C148" s="17"/>
      <c r="D148" s="17"/>
      <c r="E148" s="18"/>
      <c r="F148" s="44"/>
      <c r="G148" s="17"/>
      <c r="H148" s="17"/>
      <c r="I148" s="17"/>
      <c r="J148" s="17"/>
      <c r="K148" s="17"/>
      <c r="L148" s="17"/>
      <c r="M148" s="17"/>
      <c r="N148" s="17"/>
      <c r="O148" s="17"/>
      <c r="P148" s="17"/>
      <c r="Q148" s="17"/>
      <c r="R148" s="17"/>
      <c r="S148" s="17"/>
      <c r="T148" s="17"/>
      <c r="U148" t="str">
        <f>IF(COUNTA(Table212[[#This Row],[Employee Name]:[13. Skin is intact without open wounds or rashes]])=0,"",COUNTIF(Table212[[#This Row],[1. Checks that sink areas are supplied with soap and paper towels]:[13. Skin is intact without open wounds or rashes]],"NO"))</f>
        <v/>
      </c>
    </row>
    <row r="149" spans="2:21">
      <c r="B149" s="17"/>
      <c r="C149" s="17"/>
      <c r="D149" s="17"/>
      <c r="E149" s="18"/>
      <c r="F149" s="44"/>
      <c r="G149" s="17"/>
      <c r="H149" s="17"/>
      <c r="I149" s="17"/>
      <c r="J149" s="17"/>
      <c r="K149" s="17"/>
      <c r="L149" s="17"/>
      <c r="M149" s="17"/>
      <c r="N149" s="17"/>
      <c r="O149" s="17"/>
      <c r="P149" s="17"/>
      <c r="Q149" s="17"/>
      <c r="R149" s="17"/>
      <c r="S149" s="17"/>
      <c r="T149" s="17"/>
      <c r="U149" t="str">
        <f>IF(COUNTA(Table212[[#This Row],[Employee Name]:[13. Skin is intact without open wounds or rashes]])=0,"",COUNTIF(Table212[[#This Row],[1. Checks that sink areas are supplied with soap and paper towels]:[13. Skin is intact without open wounds or rashes]],"NO"))</f>
        <v/>
      </c>
    </row>
    <row r="150" spans="2:21">
      <c r="B150" s="17"/>
      <c r="C150" s="17"/>
      <c r="D150" s="17"/>
      <c r="E150" s="18"/>
      <c r="F150" s="44"/>
      <c r="G150" s="17"/>
      <c r="H150" s="17"/>
      <c r="I150" s="17"/>
      <c r="J150" s="17"/>
      <c r="K150" s="17"/>
      <c r="L150" s="17"/>
      <c r="M150" s="17"/>
      <c r="N150" s="17"/>
      <c r="O150" s="17"/>
      <c r="P150" s="17"/>
      <c r="Q150" s="17"/>
      <c r="R150" s="17"/>
      <c r="S150" s="17"/>
      <c r="T150" s="17"/>
      <c r="U150" t="str">
        <f>IF(COUNTA(Table212[[#This Row],[Employee Name]:[13. Skin is intact without open wounds or rashes]])=0,"",COUNTIF(Table212[[#This Row],[1. Checks that sink areas are supplied with soap and paper towels]:[13. Skin is intact without open wounds or rashes]],"NO"))</f>
        <v/>
      </c>
    </row>
    <row r="151" spans="2:21">
      <c r="B151" s="17"/>
      <c r="C151" s="17"/>
      <c r="D151" s="17"/>
      <c r="E151" s="18"/>
      <c r="F151" s="44"/>
      <c r="G151" s="17"/>
      <c r="H151" s="17"/>
      <c r="I151" s="17"/>
      <c r="J151" s="17"/>
      <c r="K151" s="17"/>
      <c r="L151" s="17"/>
      <c r="M151" s="17"/>
      <c r="N151" s="17"/>
      <c r="O151" s="17"/>
      <c r="P151" s="17"/>
      <c r="Q151" s="17"/>
      <c r="R151" s="17"/>
      <c r="S151" s="17"/>
      <c r="T151" s="17"/>
      <c r="U151" t="str">
        <f>IF(COUNTA(Table212[[#This Row],[Employee Name]:[13. Skin is intact without open wounds or rashes]])=0,"",COUNTIF(Table212[[#This Row],[1. Checks that sink areas are supplied with soap and paper towels]:[13. Skin is intact without open wounds or rashes]],"NO"))</f>
        <v/>
      </c>
    </row>
    <row r="152" spans="2:21">
      <c r="B152" s="17"/>
      <c r="C152" s="17"/>
      <c r="D152" s="17"/>
      <c r="E152" s="18"/>
      <c r="F152" s="44"/>
      <c r="G152" s="17"/>
      <c r="H152" s="17"/>
      <c r="I152" s="17"/>
      <c r="J152" s="17"/>
      <c r="K152" s="17"/>
      <c r="L152" s="17"/>
      <c r="M152" s="17"/>
      <c r="N152" s="17"/>
      <c r="O152" s="17"/>
      <c r="P152" s="17"/>
      <c r="Q152" s="17"/>
      <c r="R152" s="17"/>
      <c r="S152" s="17"/>
      <c r="T152" s="17"/>
      <c r="U152" t="str">
        <f>IF(COUNTA(Table212[[#This Row],[Employee Name]:[13. Skin is intact without open wounds or rashes]])=0,"",COUNTIF(Table212[[#This Row],[1. Checks that sink areas are supplied with soap and paper towels]:[13. Skin is intact without open wounds or rashes]],"NO"))</f>
        <v/>
      </c>
    </row>
    <row r="153" spans="2:21">
      <c r="B153" s="17"/>
      <c r="C153" s="17"/>
      <c r="D153" s="17"/>
      <c r="E153" s="18"/>
      <c r="F153" s="44"/>
      <c r="G153" s="17"/>
      <c r="H153" s="17"/>
      <c r="I153" s="17"/>
      <c r="J153" s="17"/>
      <c r="K153" s="17"/>
      <c r="L153" s="17"/>
      <c r="M153" s="17"/>
      <c r="N153" s="17"/>
      <c r="O153" s="17"/>
      <c r="P153" s="17"/>
      <c r="Q153" s="17"/>
      <c r="R153" s="17"/>
      <c r="S153" s="17"/>
      <c r="T153" s="17"/>
      <c r="U153" t="str">
        <f>IF(COUNTA(Table212[[#This Row],[Employee Name]:[13. Skin is intact without open wounds or rashes]])=0,"",COUNTIF(Table212[[#This Row],[1. Checks that sink areas are supplied with soap and paper towels]:[13. Skin is intact without open wounds or rashes]],"NO"))</f>
        <v/>
      </c>
    </row>
    <row r="154" spans="2:21">
      <c r="B154" s="17"/>
      <c r="C154" s="17"/>
      <c r="D154" s="17"/>
      <c r="E154" s="18"/>
      <c r="F154" s="44"/>
      <c r="G154" s="17"/>
      <c r="H154" s="17"/>
      <c r="I154" s="17"/>
      <c r="J154" s="17"/>
      <c r="K154" s="17"/>
      <c r="L154" s="17"/>
      <c r="M154" s="17"/>
      <c r="N154" s="17"/>
      <c r="O154" s="17"/>
      <c r="P154" s="17"/>
      <c r="Q154" s="17"/>
      <c r="R154" s="17"/>
      <c r="S154" s="17"/>
      <c r="T154" s="17"/>
      <c r="U154" t="str">
        <f>IF(COUNTA(Table212[[#This Row],[Employee Name]:[13. Skin is intact without open wounds or rashes]])=0,"",COUNTIF(Table212[[#This Row],[1. Checks that sink areas are supplied with soap and paper towels]:[13. Skin is intact without open wounds or rashes]],"NO"))</f>
        <v/>
      </c>
    </row>
    <row r="155" spans="2:21">
      <c r="B155" s="17"/>
      <c r="C155" s="17"/>
      <c r="D155" s="17"/>
      <c r="E155" s="18"/>
      <c r="F155" s="44"/>
      <c r="G155" s="17"/>
      <c r="H155" s="17"/>
      <c r="I155" s="17"/>
      <c r="J155" s="17"/>
      <c r="K155" s="17"/>
      <c r="L155" s="17"/>
      <c r="M155" s="17"/>
      <c r="N155" s="17"/>
      <c r="O155" s="17"/>
      <c r="P155" s="17"/>
      <c r="Q155" s="17"/>
      <c r="R155" s="17"/>
      <c r="S155" s="17"/>
      <c r="T155" s="17"/>
      <c r="U155" t="str">
        <f>IF(COUNTA(Table212[[#This Row],[Employee Name]:[13. Skin is intact without open wounds or rashes]])=0,"",COUNTIF(Table212[[#This Row],[1. Checks that sink areas are supplied with soap and paper towels]:[13. Skin is intact without open wounds or rashes]],"NO"))</f>
        <v/>
      </c>
    </row>
    <row r="156" spans="2:21">
      <c r="B156" s="17"/>
      <c r="C156" s="17"/>
      <c r="D156" s="17"/>
      <c r="E156" s="18"/>
      <c r="F156" s="44"/>
      <c r="G156" s="17"/>
      <c r="H156" s="17"/>
      <c r="I156" s="17"/>
      <c r="J156" s="17"/>
      <c r="K156" s="17"/>
      <c r="L156" s="17"/>
      <c r="M156" s="17"/>
      <c r="N156" s="17"/>
      <c r="O156" s="17"/>
      <c r="P156" s="17"/>
      <c r="Q156" s="17"/>
      <c r="R156" s="17"/>
      <c r="S156" s="17"/>
      <c r="T156" s="17"/>
      <c r="U156" t="str">
        <f>IF(COUNTA(Table212[[#This Row],[Employee Name]:[13. Skin is intact without open wounds or rashes]])=0,"",COUNTIF(Table212[[#This Row],[1. Checks that sink areas are supplied with soap and paper towels]:[13. Skin is intact without open wounds or rashes]],"NO"))</f>
        <v/>
      </c>
    </row>
    <row r="157" spans="2:21">
      <c r="B157" s="17"/>
      <c r="C157" s="17"/>
      <c r="D157" s="17"/>
      <c r="E157" s="18"/>
      <c r="F157" s="44"/>
      <c r="G157" s="17"/>
      <c r="H157" s="17"/>
      <c r="I157" s="17"/>
      <c r="J157" s="17"/>
      <c r="K157" s="17"/>
      <c r="L157" s="17"/>
      <c r="M157" s="17"/>
      <c r="N157" s="17"/>
      <c r="O157" s="17"/>
      <c r="P157" s="17"/>
      <c r="Q157" s="17"/>
      <c r="R157" s="17"/>
      <c r="S157" s="17"/>
      <c r="T157" s="17"/>
      <c r="U157" t="str">
        <f>IF(COUNTA(Table212[[#This Row],[Employee Name]:[13. Skin is intact without open wounds or rashes]])=0,"",COUNTIF(Table212[[#This Row],[1. Checks that sink areas are supplied with soap and paper towels]:[13. Skin is intact without open wounds or rashes]],"NO"))</f>
        <v/>
      </c>
    </row>
    <row r="158" spans="2:21">
      <c r="B158" s="17"/>
      <c r="C158" s="17"/>
      <c r="D158" s="17"/>
      <c r="E158" s="18"/>
      <c r="F158" s="44"/>
      <c r="G158" s="17"/>
      <c r="H158" s="17"/>
      <c r="I158" s="17"/>
      <c r="J158" s="17"/>
      <c r="K158" s="17"/>
      <c r="L158" s="17"/>
      <c r="M158" s="17"/>
      <c r="N158" s="17"/>
      <c r="O158" s="17"/>
      <c r="P158" s="17"/>
      <c r="Q158" s="17"/>
      <c r="R158" s="17"/>
      <c r="S158" s="17"/>
      <c r="T158" s="17"/>
      <c r="U158" t="str">
        <f>IF(COUNTA(Table212[[#This Row],[Employee Name]:[13. Skin is intact without open wounds or rashes]])=0,"",COUNTIF(Table212[[#This Row],[1. Checks that sink areas are supplied with soap and paper towels]:[13. Skin is intact without open wounds or rashes]],"NO"))</f>
        <v/>
      </c>
    </row>
    <row r="159" spans="2:21">
      <c r="B159" s="17"/>
      <c r="C159" s="17"/>
      <c r="D159" s="17"/>
      <c r="E159" s="18"/>
      <c r="F159" s="44"/>
      <c r="G159" s="17"/>
      <c r="H159" s="17"/>
      <c r="I159" s="17"/>
      <c r="J159" s="17"/>
      <c r="K159" s="17"/>
      <c r="L159" s="17"/>
      <c r="M159" s="17"/>
      <c r="N159" s="17"/>
      <c r="O159" s="17"/>
      <c r="P159" s="17"/>
      <c r="Q159" s="17"/>
      <c r="R159" s="17"/>
      <c r="S159" s="17"/>
      <c r="T159" s="17"/>
      <c r="U159" t="str">
        <f>IF(COUNTA(Table212[[#This Row],[Employee Name]:[13. Skin is intact without open wounds or rashes]])=0,"",COUNTIF(Table212[[#This Row],[1. Checks that sink areas are supplied with soap and paper towels]:[13. Skin is intact without open wounds or rashes]],"NO"))</f>
        <v/>
      </c>
    </row>
    <row r="160" spans="2:21">
      <c r="B160" s="17"/>
      <c r="C160" s="17"/>
      <c r="D160" s="17"/>
      <c r="E160" s="18"/>
      <c r="F160" s="44"/>
      <c r="G160" s="17"/>
      <c r="H160" s="17"/>
      <c r="I160" s="17"/>
      <c r="J160" s="17"/>
      <c r="K160" s="17"/>
      <c r="L160" s="17"/>
      <c r="M160" s="17"/>
      <c r="N160" s="17"/>
      <c r="O160" s="17"/>
      <c r="P160" s="17"/>
      <c r="Q160" s="17"/>
      <c r="R160" s="17"/>
      <c r="S160" s="17"/>
      <c r="T160" s="17"/>
      <c r="U160" t="str">
        <f>IF(COUNTA(Table212[[#This Row],[Employee Name]:[13. Skin is intact without open wounds or rashes]])=0,"",COUNTIF(Table212[[#This Row],[1. Checks that sink areas are supplied with soap and paper towels]:[13. Skin is intact without open wounds or rashes]],"NO"))</f>
        <v/>
      </c>
    </row>
    <row r="161" spans="2:21">
      <c r="B161" s="17"/>
      <c r="C161" s="17"/>
      <c r="D161" s="17"/>
      <c r="E161" s="18"/>
      <c r="F161" s="44"/>
      <c r="G161" s="17"/>
      <c r="H161" s="17"/>
      <c r="I161" s="17"/>
      <c r="J161" s="17"/>
      <c r="K161" s="17"/>
      <c r="L161" s="17"/>
      <c r="M161" s="17"/>
      <c r="N161" s="17"/>
      <c r="O161" s="17"/>
      <c r="P161" s="17"/>
      <c r="Q161" s="17"/>
      <c r="R161" s="17"/>
      <c r="S161" s="17"/>
      <c r="T161" s="17"/>
      <c r="U161" t="str">
        <f>IF(COUNTA(Table212[[#This Row],[Employee Name]:[13. Skin is intact without open wounds or rashes]])=0,"",COUNTIF(Table212[[#This Row],[1. Checks that sink areas are supplied with soap and paper towels]:[13. Skin is intact without open wounds or rashes]],"NO"))</f>
        <v/>
      </c>
    </row>
    <row r="162" spans="2:21">
      <c r="B162" s="17"/>
      <c r="C162" s="17"/>
      <c r="D162" s="17"/>
      <c r="E162" s="18"/>
      <c r="F162" s="44"/>
      <c r="G162" s="17"/>
      <c r="H162" s="17"/>
      <c r="I162" s="17"/>
      <c r="J162" s="17"/>
      <c r="K162" s="17"/>
      <c r="L162" s="17"/>
      <c r="M162" s="17"/>
      <c r="N162" s="17"/>
      <c r="O162" s="17"/>
      <c r="P162" s="17"/>
      <c r="Q162" s="17"/>
      <c r="R162" s="17"/>
      <c r="S162" s="17"/>
      <c r="T162" s="17"/>
      <c r="U162" t="str">
        <f>IF(COUNTA(Table212[[#This Row],[Employee Name]:[13. Skin is intact without open wounds or rashes]])=0,"",COUNTIF(Table212[[#This Row],[1. Checks that sink areas are supplied with soap and paper towels]:[13. Skin is intact without open wounds or rashes]],"NO"))</f>
        <v/>
      </c>
    </row>
    <row r="163" spans="2:21">
      <c r="B163" s="17"/>
      <c r="C163" s="17"/>
      <c r="D163" s="17"/>
      <c r="E163" s="18"/>
      <c r="F163" s="44"/>
      <c r="G163" s="17"/>
      <c r="H163" s="17"/>
      <c r="I163" s="17"/>
      <c r="J163" s="17"/>
      <c r="K163" s="17"/>
      <c r="L163" s="17"/>
      <c r="M163" s="17"/>
      <c r="N163" s="17"/>
      <c r="O163" s="17"/>
      <c r="P163" s="17"/>
      <c r="Q163" s="17"/>
      <c r="R163" s="17"/>
      <c r="S163" s="17"/>
      <c r="T163" s="17"/>
      <c r="U163" t="str">
        <f>IF(COUNTA(Table212[[#This Row],[Employee Name]:[13. Skin is intact without open wounds or rashes]])=0,"",COUNTIF(Table212[[#This Row],[1. Checks that sink areas are supplied with soap and paper towels]:[13. Skin is intact without open wounds or rashes]],"NO"))</f>
        <v/>
      </c>
    </row>
    <row r="164" spans="2:21">
      <c r="B164" s="17"/>
      <c r="C164" s="17"/>
      <c r="D164" s="17"/>
      <c r="E164" s="18"/>
      <c r="F164" s="44"/>
      <c r="G164" s="17"/>
      <c r="H164" s="17"/>
      <c r="I164" s="17"/>
      <c r="J164" s="17"/>
      <c r="K164" s="17"/>
      <c r="L164" s="17"/>
      <c r="M164" s="17"/>
      <c r="N164" s="17"/>
      <c r="O164" s="17"/>
      <c r="P164" s="17"/>
      <c r="Q164" s="17"/>
      <c r="R164" s="17"/>
      <c r="S164" s="17"/>
      <c r="T164" s="17"/>
      <c r="U164" t="str">
        <f>IF(COUNTA(Table212[[#This Row],[Employee Name]:[13. Skin is intact without open wounds or rashes]])=0,"",COUNTIF(Table212[[#This Row],[1. Checks that sink areas are supplied with soap and paper towels]:[13. Skin is intact without open wounds or rashes]],"NO"))</f>
        <v/>
      </c>
    </row>
    <row r="165" spans="2:21">
      <c r="B165" s="17"/>
      <c r="C165" s="17"/>
      <c r="D165" s="17"/>
      <c r="E165" s="18"/>
      <c r="F165" s="44"/>
      <c r="G165" s="17"/>
      <c r="H165" s="17"/>
      <c r="I165" s="17"/>
      <c r="J165" s="17"/>
      <c r="K165" s="17"/>
      <c r="L165" s="17"/>
      <c r="M165" s="17"/>
      <c r="N165" s="17"/>
      <c r="O165" s="17"/>
      <c r="P165" s="17"/>
      <c r="Q165" s="17"/>
      <c r="R165" s="17"/>
      <c r="S165" s="17"/>
      <c r="T165" s="17"/>
      <c r="U165" t="str">
        <f>IF(COUNTA(Table212[[#This Row],[Employee Name]:[13. Skin is intact without open wounds or rashes]])=0,"",COUNTIF(Table212[[#This Row],[1. Checks that sink areas are supplied with soap and paper towels]:[13. Skin is intact without open wounds or rashes]],"NO"))</f>
        <v/>
      </c>
    </row>
    <row r="166" spans="2:21">
      <c r="B166" s="17"/>
      <c r="C166" s="17"/>
      <c r="D166" s="17"/>
      <c r="E166" s="18"/>
      <c r="F166" s="44"/>
      <c r="G166" s="17"/>
      <c r="H166" s="17"/>
      <c r="I166" s="17"/>
      <c r="J166" s="17"/>
      <c r="K166" s="17"/>
      <c r="L166" s="17"/>
      <c r="M166" s="17"/>
      <c r="N166" s="17"/>
      <c r="O166" s="17"/>
      <c r="P166" s="17"/>
      <c r="Q166" s="17"/>
      <c r="R166" s="17"/>
      <c r="S166" s="17"/>
      <c r="T166" s="17"/>
      <c r="U166" t="str">
        <f>IF(COUNTA(Table212[[#This Row],[Employee Name]:[13. Skin is intact without open wounds or rashes]])=0,"",COUNTIF(Table212[[#This Row],[1. Checks that sink areas are supplied with soap and paper towels]:[13. Skin is intact without open wounds or rashes]],"NO"))</f>
        <v/>
      </c>
    </row>
    <row r="167" spans="2:21">
      <c r="B167" s="17"/>
      <c r="C167" s="17"/>
      <c r="D167" s="17"/>
      <c r="E167" s="18"/>
      <c r="F167" s="44"/>
      <c r="G167" s="17"/>
      <c r="H167" s="17"/>
      <c r="I167" s="17"/>
      <c r="J167" s="17"/>
      <c r="K167" s="17"/>
      <c r="L167" s="17"/>
      <c r="M167" s="17"/>
      <c r="N167" s="17"/>
      <c r="O167" s="17"/>
      <c r="P167" s="17"/>
      <c r="Q167" s="17"/>
      <c r="R167" s="17"/>
      <c r="S167" s="17"/>
      <c r="T167" s="17"/>
      <c r="U167" t="str">
        <f>IF(COUNTA(Table212[[#This Row],[Employee Name]:[13. Skin is intact without open wounds or rashes]])=0,"",COUNTIF(Table212[[#This Row],[1. Checks that sink areas are supplied with soap and paper towels]:[13. Skin is intact without open wounds or rashes]],"NO"))</f>
        <v/>
      </c>
    </row>
    <row r="168" spans="2:21">
      <c r="B168" s="17"/>
      <c r="C168" s="17"/>
      <c r="D168" s="17"/>
      <c r="E168" s="18"/>
      <c r="F168" s="44"/>
      <c r="G168" s="17"/>
      <c r="H168" s="17"/>
      <c r="I168" s="17"/>
      <c r="J168" s="17"/>
      <c r="K168" s="17"/>
      <c r="L168" s="17"/>
      <c r="M168" s="17"/>
      <c r="N168" s="17"/>
      <c r="O168" s="17"/>
      <c r="P168" s="17"/>
      <c r="Q168" s="17"/>
      <c r="R168" s="17"/>
      <c r="S168" s="17"/>
      <c r="T168" s="17"/>
      <c r="U168" t="str">
        <f>IF(COUNTA(Table212[[#This Row],[Employee Name]:[13. Skin is intact without open wounds or rashes]])=0,"",COUNTIF(Table212[[#This Row],[1. Checks that sink areas are supplied with soap and paper towels]:[13. Skin is intact without open wounds or rashes]],"NO"))</f>
        <v/>
      </c>
    </row>
    <row r="169" spans="2:21">
      <c r="B169" s="17"/>
      <c r="C169" s="17"/>
      <c r="D169" s="17"/>
      <c r="E169" s="18"/>
      <c r="F169" s="44"/>
      <c r="G169" s="17"/>
      <c r="H169" s="17"/>
      <c r="I169" s="17"/>
      <c r="J169" s="17"/>
      <c r="K169" s="17"/>
      <c r="L169" s="17"/>
      <c r="M169" s="17"/>
      <c r="N169" s="17"/>
      <c r="O169" s="17"/>
      <c r="P169" s="17"/>
      <c r="Q169" s="17"/>
      <c r="R169" s="17"/>
      <c r="S169" s="17"/>
      <c r="T169" s="17"/>
      <c r="U169" t="str">
        <f>IF(COUNTA(Table212[[#This Row],[Employee Name]:[13. Skin is intact without open wounds or rashes]])=0,"",COUNTIF(Table212[[#This Row],[1. Checks that sink areas are supplied with soap and paper towels]:[13. Skin is intact without open wounds or rashes]],"NO"))</f>
        <v/>
      </c>
    </row>
    <row r="170" spans="2:21">
      <c r="B170" s="17"/>
      <c r="C170" s="17"/>
      <c r="D170" s="17"/>
      <c r="E170" s="18"/>
      <c r="F170" s="44"/>
      <c r="G170" s="17"/>
      <c r="H170" s="17"/>
      <c r="I170" s="17"/>
      <c r="J170" s="17"/>
      <c r="K170" s="17"/>
      <c r="L170" s="17"/>
      <c r="M170" s="17"/>
      <c r="N170" s="17"/>
      <c r="O170" s="17"/>
      <c r="P170" s="17"/>
      <c r="Q170" s="17"/>
      <c r="R170" s="17"/>
      <c r="S170" s="17"/>
      <c r="T170" s="17"/>
      <c r="U170" t="str">
        <f>IF(COUNTA(Table212[[#This Row],[Employee Name]:[13. Skin is intact without open wounds or rashes]])=0,"",COUNTIF(Table212[[#This Row],[1. Checks that sink areas are supplied with soap and paper towels]:[13. Skin is intact without open wounds or rashes]],"NO"))</f>
        <v/>
      </c>
    </row>
    <row r="171" spans="2:21">
      <c r="B171" s="17"/>
      <c r="C171" s="17"/>
      <c r="D171" s="17"/>
      <c r="E171" s="18"/>
      <c r="F171" s="44"/>
      <c r="G171" s="17"/>
      <c r="H171" s="17"/>
      <c r="I171" s="17"/>
      <c r="J171" s="17"/>
      <c r="K171" s="17"/>
      <c r="L171" s="17"/>
      <c r="M171" s="17"/>
      <c r="N171" s="17"/>
      <c r="O171" s="17"/>
      <c r="P171" s="17"/>
      <c r="Q171" s="17"/>
      <c r="R171" s="17"/>
      <c r="S171" s="17"/>
      <c r="T171" s="17"/>
      <c r="U171" t="str">
        <f>IF(COUNTA(Table212[[#This Row],[Employee Name]:[13. Skin is intact without open wounds or rashes]])=0,"",COUNTIF(Table212[[#This Row],[1. Checks that sink areas are supplied with soap and paper towels]:[13. Skin is intact without open wounds or rashes]],"NO"))</f>
        <v/>
      </c>
    </row>
    <row r="172" spans="2:21">
      <c r="B172" s="17"/>
      <c r="C172" s="17"/>
      <c r="D172" s="17"/>
      <c r="E172" s="18"/>
      <c r="F172" s="44"/>
      <c r="G172" s="17"/>
      <c r="H172" s="17"/>
      <c r="I172" s="17"/>
      <c r="J172" s="17"/>
      <c r="K172" s="17"/>
      <c r="L172" s="17"/>
      <c r="M172" s="17"/>
      <c r="N172" s="17"/>
      <c r="O172" s="17"/>
      <c r="P172" s="17"/>
      <c r="Q172" s="17"/>
      <c r="R172" s="17"/>
      <c r="S172" s="17"/>
      <c r="T172" s="17"/>
      <c r="U172" t="str">
        <f>IF(COUNTA(Table212[[#This Row],[Employee Name]:[13. Skin is intact without open wounds or rashes]])=0,"",COUNTIF(Table212[[#This Row],[1. Checks that sink areas are supplied with soap and paper towels]:[13. Skin is intact without open wounds or rashes]],"NO"))</f>
        <v/>
      </c>
    </row>
    <row r="173" spans="2:21">
      <c r="B173" s="17"/>
      <c r="C173" s="17"/>
      <c r="D173" s="17"/>
      <c r="E173" s="18"/>
      <c r="F173" s="44"/>
      <c r="G173" s="17"/>
      <c r="H173" s="17"/>
      <c r="I173" s="17"/>
      <c r="J173" s="17"/>
      <c r="K173" s="17"/>
      <c r="L173" s="17"/>
      <c r="M173" s="17"/>
      <c r="N173" s="17"/>
      <c r="O173" s="17"/>
      <c r="P173" s="17"/>
      <c r="Q173" s="17"/>
      <c r="R173" s="17"/>
      <c r="S173" s="17"/>
      <c r="T173" s="17"/>
      <c r="U173" t="str">
        <f>IF(COUNTA(Table212[[#This Row],[Employee Name]:[13. Skin is intact without open wounds or rashes]])=0,"",COUNTIF(Table212[[#This Row],[1. Checks that sink areas are supplied with soap and paper towels]:[13. Skin is intact without open wounds or rashes]],"NO"))</f>
        <v/>
      </c>
    </row>
    <row r="174" spans="2:21">
      <c r="B174" s="17"/>
      <c r="C174" s="17"/>
      <c r="D174" s="17"/>
      <c r="E174" s="18"/>
      <c r="F174" s="44"/>
      <c r="G174" s="17"/>
      <c r="H174" s="17"/>
      <c r="I174" s="17"/>
      <c r="J174" s="17"/>
      <c r="K174" s="17"/>
      <c r="L174" s="17"/>
      <c r="M174" s="17"/>
      <c r="N174" s="17"/>
      <c r="O174" s="17"/>
      <c r="P174" s="17"/>
      <c r="Q174" s="17"/>
      <c r="R174" s="17"/>
      <c r="S174" s="17"/>
      <c r="T174" s="17"/>
      <c r="U174" t="str">
        <f>IF(COUNTA(Table212[[#This Row],[Employee Name]:[13. Skin is intact without open wounds or rashes]])=0,"",COUNTIF(Table212[[#This Row],[1. Checks that sink areas are supplied with soap and paper towels]:[13. Skin is intact without open wounds or rashes]],"NO"))</f>
        <v/>
      </c>
    </row>
    <row r="175" spans="2:21">
      <c r="B175" s="17"/>
      <c r="C175" s="17"/>
      <c r="D175" s="17"/>
      <c r="E175" s="18"/>
      <c r="F175" s="44"/>
      <c r="G175" s="17"/>
      <c r="H175" s="17"/>
      <c r="I175" s="17"/>
      <c r="J175" s="17"/>
      <c r="K175" s="17"/>
      <c r="L175" s="17"/>
      <c r="M175" s="17"/>
      <c r="N175" s="17"/>
      <c r="O175" s="17"/>
      <c r="P175" s="17"/>
      <c r="Q175" s="17"/>
      <c r="R175" s="17"/>
      <c r="S175" s="17"/>
      <c r="T175" s="17"/>
      <c r="U175" t="str">
        <f>IF(COUNTA(Table212[[#This Row],[Employee Name]:[13. Skin is intact without open wounds or rashes]])=0,"",COUNTIF(Table212[[#This Row],[1. Checks that sink areas are supplied with soap and paper towels]:[13. Skin is intact without open wounds or rashes]],"NO"))</f>
        <v/>
      </c>
    </row>
    <row r="176" spans="2:21">
      <c r="B176" s="17"/>
      <c r="C176" s="17"/>
      <c r="D176" s="17"/>
      <c r="E176" s="18"/>
      <c r="F176" s="44"/>
      <c r="G176" s="17"/>
      <c r="H176" s="17"/>
      <c r="I176" s="17"/>
      <c r="J176" s="17"/>
      <c r="K176" s="17"/>
      <c r="L176" s="17"/>
      <c r="M176" s="17"/>
      <c r="N176" s="17"/>
      <c r="O176" s="17"/>
      <c r="P176" s="17"/>
      <c r="Q176" s="17"/>
      <c r="R176" s="17"/>
      <c r="S176" s="17"/>
      <c r="T176" s="17"/>
      <c r="U176" t="str">
        <f>IF(COUNTA(Table212[[#This Row],[Employee Name]:[13. Skin is intact without open wounds or rashes]])=0,"",COUNTIF(Table212[[#This Row],[1. Checks that sink areas are supplied with soap and paper towels]:[13. Skin is intact without open wounds or rashes]],"NO"))</f>
        <v/>
      </c>
    </row>
    <row r="177" spans="2:21">
      <c r="B177" s="17"/>
      <c r="C177" s="17"/>
      <c r="D177" s="17"/>
      <c r="E177" s="18"/>
      <c r="F177" s="44"/>
      <c r="G177" s="17"/>
      <c r="H177" s="17"/>
      <c r="I177" s="17"/>
      <c r="J177" s="17"/>
      <c r="K177" s="17"/>
      <c r="L177" s="17"/>
      <c r="M177" s="17"/>
      <c r="N177" s="17"/>
      <c r="O177" s="17"/>
      <c r="P177" s="17"/>
      <c r="Q177" s="17"/>
      <c r="R177" s="17"/>
      <c r="S177" s="17"/>
      <c r="T177" s="17"/>
      <c r="U177" t="str">
        <f>IF(COUNTA(Table212[[#This Row],[Employee Name]:[13. Skin is intact without open wounds or rashes]])=0,"",COUNTIF(Table212[[#This Row],[1. Checks that sink areas are supplied with soap and paper towels]:[13. Skin is intact without open wounds or rashes]],"NO"))</f>
        <v/>
      </c>
    </row>
    <row r="178" spans="2:21">
      <c r="B178" s="17"/>
      <c r="C178" s="17"/>
      <c r="D178" s="17"/>
      <c r="E178" s="18"/>
      <c r="F178" s="44"/>
      <c r="G178" s="17"/>
      <c r="H178" s="17"/>
      <c r="I178" s="17"/>
      <c r="J178" s="17"/>
      <c r="K178" s="17"/>
      <c r="L178" s="17"/>
      <c r="M178" s="17"/>
      <c r="N178" s="17"/>
      <c r="O178" s="17"/>
      <c r="P178" s="17"/>
      <c r="Q178" s="17"/>
      <c r="R178" s="17"/>
      <c r="S178" s="17"/>
      <c r="T178" s="17"/>
      <c r="U178" t="str">
        <f>IF(COUNTA(Table212[[#This Row],[Employee Name]:[13. Skin is intact without open wounds or rashes]])=0,"",COUNTIF(Table212[[#This Row],[1. Checks that sink areas are supplied with soap and paper towels]:[13. Skin is intact without open wounds or rashes]],"NO"))</f>
        <v/>
      </c>
    </row>
    <row r="179" spans="2:21">
      <c r="B179" s="17"/>
      <c r="C179" s="17"/>
      <c r="D179" s="17"/>
      <c r="E179" s="18"/>
      <c r="F179" s="44"/>
      <c r="G179" s="17"/>
      <c r="H179" s="17"/>
      <c r="I179" s="17"/>
      <c r="J179" s="17"/>
      <c r="K179" s="17"/>
      <c r="L179" s="17"/>
      <c r="M179" s="17"/>
      <c r="N179" s="17"/>
      <c r="O179" s="17"/>
      <c r="P179" s="17"/>
      <c r="Q179" s="17"/>
      <c r="R179" s="17"/>
      <c r="S179" s="17"/>
      <c r="T179" s="17"/>
      <c r="U179" t="str">
        <f>IF(COUNTA(Table212[[#This Row],[Employee Name]:[13. Skin is intact without open wounds or rashes]])=0,"",COUNTIF(Table212[[#This Row],[1. Checks that sink areas are supplied with soap and paper towels]:[13. Skin is intact without open wounds or rashes]],"NO"))</f>
        <v/>
      </c>
    </row>
    <row r="180" spans="2:21">
      <c r="B180" s="17"/>
      <c r="C180" s="17"/>
      <c r="D180" s="17"/>
      <c r="E180" s="18"/>
      <c r="F180" s="44"/>
      <c r="G180" s="17"/>
      <c r="H180" s="17"/>
      <c r="I180" s="17"/>
      <c r="J180" s="17"/>
      <c r="K180" s="17"/>
      <c r="L180" s="17"/>
      <c r="M180" s="17"/>
      <c r="N180" s="17"/>
      <c r="O180" s="17"/>
      <c r="P180" s="17"/>
      <c r="Q180" s="17"/>
      <c r="R180" s="17"/>
      <c r="S180" s="17"/>
      <c r="T180" s="17"/>
      <c r="U180" t="str">
        <f>IF(COUNTA(Table212[[#This Row],[Employee Name]:[13. Skin is intact without open wounds or rashes]])=0,"",COUNTIF(Table212[[#This Row],[1. Checks that sink areas are supplied with soap and paper towels]:[13. Skin is intact without open wounds or rashes]],"NO"))</f>
        <v/>
      </c>
    </row>
    <row r="181" spans="2:21">
      <c r="B181" s="17"/>
      <c r="C181" s="17"/>
      <c r="D181" s="17"/>
      <c r="E181" s="18"/>
      <c r="F181" s="44"/>
      <c r="G181" s="17"/>
      <c r="H181" s="17"/>
      <c r="I181" s="17"/>
      <c r="J181" s="17"/>
      <c r="K181" s="17"/>
      <c r="L181" s="17"/>
      <c r="M181" s="17"/>
      <c r="N181" s="17"/>
      <c r="O181" s="17"/>
      <c r="P181" s="17"/>
      <c r="Q181" s="17"/>
      <c r="R181" s="17"/>
      <c r="S181" s="17"/>
      <c r="T181" s="17"/>
      <c r="U181" t="str">
        <f>IF(COUNTA(Table212[[#This Row],[Employee Name]:[13. Skin is intact without open wounds or rashes]])=0,"",COUNTIF(Table212[[#This Row],[1. Checks that sink areas are supplied with soap and paper towels]:[13. Skin is intact without open wounds or rashes]],"NO"))</f>
        <v/>
      </c>
    </row>
    <row r="182" spans="2:21">
      <c r="B182" s="17"/>
      <c r="C182" s="17"/>
      <c r="D182" s="17"/>
      <c r="E182" s="18"/>
      <c r="F182" s="44"/>
      <c r="G182" s="17"/>
      <c r="H182" s="17"/>
      <c r="I182" s="17"/>
      <c r="J182" s="17"/>
      <c r="K182" s="17"/>
      <c r="L182" s="17"/>
      <c r="M182" s="17"/>
      <c r="N182" s="17"/>
      <c r="O182" s="17"/>
      <c r="P182" s="17"/>
      <c r="Q182" s="17"/>
      <c r="R182" s="17"/>
      <c r="S182" s="17"/>
      <c r="T182" s="17"/>
      <c r="U182" t="str">
        <f>IF(COUNTA(Table212[[#This Row],[Employee Name]:[13. Skin is intact without open wounds or rashes]])=0,"",COUNTIF(Table212[[#This Row],[1. Checks that sink areas are supplied with soap and paper towels]:[13. Skin is intact without open wounds or rashes]],"NO"))</f>
        <v/>
      </c>
    </row>
    <row r="183" spans="2:21">
      <c r="B183" s="17"/>
      <c r="C183" s="17"/>
      <c r="D183" s="17"/>
      <c r="E183" s="18"/>
      <c r="F183" s="44"/>
      <c r="G183" s="17"/>
      <c r="H183" s="17"/>
      <c r="I183" s="17"/>
      <c r="J183" s="17"/>
      <c r="K183" s="17"/>
      <c r="L183" s="17"/>
      <c r="M183" s="17"/>
      <c r="N183" s="17"/>
      <c r="O183" s="17"/>
      <c r="P183" s="17"/>
      <c r="Q183" s="17"/>
      <c r="R183" s="17"/>
      <c r="S183" s="17"/>
      <c r="T183" s="17"/>
      <c r="U183" t="str">
        <f>IF(COUNTA(Table212[[#This Row],[Employee Name]:[13. Skin is intact without open wounds or rashes]])=0,"",COUNTIF(Table212[[#This Row],[1. Checks that sink areas are supplied with soap and paper towels]:[13. Skin is intact without open wounds or rashes]],"NO"))</f>
        <v/>
      </c>
    </row>
    <row r="184" spans="2:21">
      <c r="B184" s="17"/>
      <c r="C184" s="17"/>
      <c r="D184" s="17"/>
      <c r="E184" s="18"/>
      <c r="F184" s="44"/>
      <c r="G184" s="17"/>
      <c r="H184" s="17"/>
      <c r="I184" s="17"/>
      <c r="J184" s="17"/>
      <c r="K184" s="17"/>
      <c r="L184" s="17"/>
      <c r="M184" s="17"/>
      <c r="N184" s="17"/>
      <c r="O184" s="17"/>
      <c r="P184" s="17"/>
      <c r="Q184" s="17"/>
      <c r="R184" s="17"/>
      <c r="S184" s="17"/>
      <c r="T184" s="17"/>
      <c r="U184" t="str">
        <f>IF(COUNTA(Table212[[#This Row],[Employee Name]:[13. Skin is intact without open wounds or rashes]])=0,"",COUNTIF(Table212[[#This Row],[1. Checks that sink areas are supplied with soap and paper towels]:[13. Skin is intact without open wounds or rashes]],"NO"))</f>
        <v/>
      </c>
    </row>
    <row r="185" spans="2:21">
      <c r="B185" s="17"/>
      <c r="C185" s="17"/>
      <c r="D185" s="17"/>
      <c r="E185" s="18"/>
      <c r="F185" s="44"/>
      <c r="G185" s="17"/>
      <c r="H185" s="17"/>
      <c r="I185" s="17"/>
      <c r="J185" s="17"/>
      <c r="K185" s="17"/>
      <c r="L185" s="17"/>
      <c r="M185" s="17"/>
      <c r="N185" s="17"/>
      <c r="O185" s="17"/>
      <c r="P185" s="17"/>
      <c r="Q185" s="17"/>
      <c r="R185" s="17"/>
      <c r="S185" s="17"/>
      <c r="T185" s="17"/>
      <c r="U185" t="str">
        <f>IF(COUNTA(Table212[[#This Row],[Employee Name]:[13. Skin is intact without open wounds or rashes]])=0,"",COUNTIF(Table212[[#This Row],[1. Checks that sink areas are supplied with soap and paper towels]:[13. Skin is intact without open wounds or rashes]],"NO"))</f>
        <v/>
      </c>
    </row>
    <row r="186" spans="2:21">
      <c r="B186" s="17"/>
      <c r="C186" s="17"/>
      <c r="D186" s="17"/>
      <c r="E186" s="18"/>
      <c r="F186" s="44"/>
      <c r="G186" s="17"/>
      <c r="H186" s="17"/>
      <c r="I186" s="17"/>
      <c r="J186" s="17"/>
      <c r="K186" s="17"/>
      <c r="L186" s="17"/>
      <c r="M186" s="17"/>
      <c r="N186" s="17"/>
      <c r="O186" s="17"/>
      <c r="P186" s="17"/>
      <c r="Q186" s="17"/>
      <c r="R186" s="17"/>
      <c r="S186" s="17"/>
      <c r="T186" s="17"/>
      <c r="U186" t="str">
        <f>IF(COUNTA(Table212[[#This Row],[Employee Name]:[13. Skin is intact without open wounds or rashes]])=0,"",COUNTIF(Table212[[#This Row],[1. Checks that sink areas are supplied with soap and paper towels]:[13. Skin is intact without open wounds or rashes]],"NO"))</f>
        <v/>
      </c>
    </row>
    <row r="187" spans="2:21">
      <c r="B187" s="17"/>
      <c r="C187" s="17"/>
      <c r="D187" s="17"/>
      <c r="E187" s="18"/>
      <c r="F187" s="44"/>
      <c r="G187" s="17"/>
      <c r="H187" s="17"/>
      <c r="I187" s="17"/>
      <c r="J187" s="17"/>
      <c r="K187" s="17"/>
      <c r="L187" s="17"/>
      <c r="M187" s="17"/>
      <c r="N187" s="17"/>
      <c r="O187" s="17"/>
      <c r="P187" s="17"/>
      <c r="Q187" s="17"/>
      <c r="R187" s="17"/>
      <c r="S187" s="17"/>
      <c r="T187" s="17"/>
      <c r="U187" t="str">
        <f>IF(COUNTA(Table212[[#This Row],[Employee Name]:[13. Skin is intact without open wounds or rashes]])=0,"",COUNTIF(Table212[[#This Row],[1. Checks that sink areas are supplied with soap and paper towels]:[13. Skin is intact without open wounds or rashes]],"NO"))</f>
        <v/>
      </c>
    </row>
    <row r="188" spans="2:21">
      <c r="B188" s="17"/>
      <c r="C188" s="17"/>
      <c r="D188" s="17"/>
      <c r="E188" s="18"/>
      <c r="F188" s="44"/>
      <c r="G188" s="17"/>
      <c r="H188" s="17"/>
      <c r="I188" s="17"/>
      <c r="J188" s="17"/>
      <c r="K188" s="17"/>
      <c r="L188" s="17"/>
      <c r="M188" s="17"/>
      <c r="N188" s="17"/>
      <c r="O188" s="17"/>
      <c r="P188" s="17"/>
      <c r="Q188" s="17"/>
      <c r="R188" s="17"/>
      <c r="S188" s="17"/>
      <c r="T188" s="17"/>
      <c r="U188" t="str">
        <f>IF(COUNTA(Table212[[#This Row],[Employee Name]:[13. Skin is intact without open wounds or rashes]])=0,"",COUNTIF(Table212[[#This Row],[1. Checks that sink areas are supplied with soap and paper towels]:[13. Skin is intact without open wounds or rashes]],"NO"))</f>
        <v/>
      </c>
    </row>
    <row r="189" spans="2:21">
      <c r="B189" s="17"/>
      <c r="C189" s="17"/>
      <c r="D189" s="17"/>
      <c r="E189" s="18"/>
      <c r="F189" s="44"/>
      <c r="G189" s="17"/>
      <c r="H189" s="17"/>
      <c r="I189" s="17"/>
      <c r="J189" s="17"/>
      <c r="K189" s="17"/>
      <c r="L189" s="17"/>
      <c r="M189" s="17"/>
      <c r="N189" s="17"/>
      <c r="O189" s="17"/>
      <c r="P189" s="17"/>
      <c r="Q189" s="17"/>
      <c r="R189" s="17"/>
      <c r="S189" s="17"/>
      <c r="T189" s="17"/>
      <c r="U189" t="str">
        <f>IF(COUNTA(Table212[[#This Row],[Employee Name]:[13. Skin is intact without open wounds or rashes]])=0,"",COUNTIF(Table212[[#This Row],[1. Checks that sink areas are supplied with soap and paper towels]:[13. Skin is intact without open wounds or rashes]],"NO"))</f>
        <v/>
      </c>
    </row>
    <row r="190" spans="2:21">
      <c r="B190" s="17"/>
      <c r="C190" s="17"/>
      <c r="D190" s="17"/>
      <c r="E190" s="18"/>
      <c r="F190" s="44"/>
      <c r="G190" s="17"/>
      <c r="H190" s="17"/>
      <c r="I190" s="17"/>
      <c r="J190" s="17"/>
      <c r="K190" s="17"/>
      <c r="L190" s="17"/>
      <c r="M190" s="17"/>
      <c r="N190" s="17"/>
      <c r="O190" s="17"/>
      <c r="P190" s="17"/>
      <c r="Q190" s="17"/>
      <c r="R190" s="17"/>
      <c r="S190" s="17"/>
      <c r="T190" s="17"/>
      <c r="U190" t="str">
        <f>IF(COUNTA(Table212[[#This Row],[Employee Name]:[13. Skin is intact without open wounds or rashes]])=0,"",COUNTIF(Table212[[#This Row],[1. Checks that sink areas are supplied with soap and paper towels]:[13. Skin is intact without open wounds or rashes]],"NO"))</f>
        <v/>
      </c>
    </row>
    <row r="191" spans="2:21">
      <c r="B191" s="17"/>
      <c r="C191" s="17"/>
      <c r="D191" s="17"/>
      <c r="E191" s="18"/>
      <c r="F191" s="44"/>
      <c r="G191" s="17"/>
      <c r="H191" s="17"/>
      <c r="I191" s="17"/>
      <c r="J191" s="17"/>
      <c r="K191" s="17"/>
      <c r="L191" s="17"/>
      <c r="M191" s="17"/>
      <c r="N191" s="17"/>
      <c r="O191" s="17"/>
      <c r="P191" s="17"/>
      <c r="Q191" s="17"/>
      <c r="R191" s="17"/>
      <c r="S191" s="17"/>
      <c r="T191" s="17"/>
      <c r="U191" t="str">
        <f>IF(COUNTA(Table212[[#This Row],[Employee Name]:[13. Skin is intact without open wounds or rashes]])=0,"",COUNTIF(Table212[[#This Row],[1. Checks that sink areas are supplied with soap and paper towels]:[13. Skin is intact without open wounds or rashes]],"NO"))</f>
        <v/>
      </c>
    </row>
    <row r="192" spans="2:21">
      <c r="B192" s="17"/>
      <c r="C192" s="17"/>
      <c r="D192" s="17"/>
      <c r="E192" s="18"/>
      <c r="F192" s="44"/>
      <c r="G192" s="17"/>
      <c r="H192" s="17"/>
      <c r="I192" s="17"/>
      <c r="J192" s="17"/>
      <c r="K192" s="17"/>
      <c r="L192" s="17"/>
      <c r="M192" s="17"/>
      <c r="N192" s="17"/>
      <c r="O192" s="17"/>
      <c r="P192" s="17"/>
      <c r="Q192" s="17"/>
      <c r="R192" s="17"/>
      <c r="S192" s="17"/>
      <c r="T192" s="17"/>
      <c r="U192" t="str">
        <f>IF(COUNTA(Table212[[#This Row],[Employee Name]:[13. Skin is intact without open wounds or rashes]])=0,"",COUNTIF(Table212[[#This Row],[1. Checks that sink areas are supplied with soap and paper towels]:[13. Skin is intact without open wounds or rashes]],"NO"))</f>
        <v/>
      </c>
    </row>
    <row r="193" spans="2:21">
      <c r="B193" s="17"/>
      <c r="C193" s="17"/>
      <c r="D193" s="17"/>
      <c r="E193" s="18"/>
      <c r="F193" s="44"/>
      <c r="G193" s="17"/>
      <c r="H193" s="17"/>
      <c r="I193" s="17"/>
      <c r="J193" s="17"/>
      <c r="K193" s="17"/>
      <c r="L193" s="17"/>
      <c r="M193" s="17"/>
      <c r="N193" s="17"/>
      <c r="O193" s="17"/>
      <c r="P193" s="17"/>
      <c r="Q193" s="17"/>
      <c r="R193" s="17"/>
      <c r="S193" s="17"/>
      <c r="T193" s="17"/>
      <c r="U193" t="str">
        <f>IF(COUNTA(Table212[[#This Row],[Employee Name]:[13. Skin is intact without open wounds or rashes]])=0,"",COUNTIF(Table212[[#This Row],[1. Checks that sink areas are supplied with soap and paper towels]:[13. Skin is intact without open wounds or rashes]],"NO"))</f>
        <v/>
      </c>
    </row>
    <row r="194" spans="2:21">
      <c r="B194" s="17"/>
      <c r="C194" s="17"/>
      <c r="D194" s="17"/>
      <c r="E194" s="18"/>
      <c r="F194" s="44"/>
      <c r="G194" s="17"/>
      <c r="H194" s="17"/>
      <c r="I194" s="17"/>
      <c r="J194" s="17"/>
      <c r="K194" s="17"/>
      <c r="L194" s="17"/>
      <c r="M194" s="17"/>
      <c r="N194" s="17"/>
      <c r="O194" s="17"/>
      <c r="P194" s="17"/>
      <c r="Q194" s="17"/>
      <c r="R194" s="17"/>
      <c r="S194" s="17"/>
      <c r="T194" s="17"/>
      <c r="U194" t="str">
        <f>IF(COUNTA(Table212[[#This Row],[Employee Name]:[13. Skin is intact without open wounds or rashes]])=0,"",COUNTIF(Table212[[#This Row],[1. Checks that sink areas are supplied with soap and paper towels]:[13. Skin is intact without open wounds or rashes]],"NO"))</f>
        <v/>
      </c>
    </row>
    <row r="195" spans="2:21">
      <c r="B195" s="17"/>
      <c r="C195" s="17"/>
      <c r="D195" s="17"/>
      <c r="E195" s="18"/>
      <c r="F195" s="44"/>
      <c r="G195" s="17"/>
      <c r="H195" s="17"/>
      <c r="I195" s="17"/>
      <c r="J195" s="17"/>
      <c r="K195" s="17"/>
      <c r="L195" s="17"/>
      <c r="M195" s="17"/>
      <c r="N195" s="17"/>
      <c r="O195" s="17"/>
      <c r="P195" s="17"/>
      <c r="Q195" s="17"/>
      <c r="R195" s="17"/>
      <c r="S195" s="17"/>
      <c r="T195" s="17"/>
      <c r="U195" t="str">
        <f>IF(COUNTA(Table212[[#This Row],[Employee Name]:[13. Skin is intact without open wounds or rashes]])=0,"",COUNTIF(Table212[[#This Row],[1. Checks that sink areas are supplied with soap and paper towels]:[13. Skin is intact without open wounds or rashes]],"NO"))</f>
        <v/>
      </c>
    </row>
    <row r="196" spans="2:21">
      <c r="B196" s="17"/>
      <c r="C196" s="17"/>
      <c r="D196" s="17"/>
      <c r="E196" s="18"/>
      <c r="F196" s="44"/>
      <c r="G196" s="17"/>
      <c r="H196" s="17"/>
      <c r="I196" s="17"/>
      <c r="J196" s="17"/>
      <c r="K196" s="17"/>
      <c r="L196" s="17"/>
      <c r="M196" s="17"/>
      <c r="N196" s="17"/>
      <c r="O196" s="17"/>
      <c r="P196" s="17"/>
      <c r="Q196" s="17"/>
      <c r="R196" s="17"/>
      <c r="S196" s="17"/>
      <c r="T196" s="17"/>
      <c r="U196" t="str">
        <f>IF(COUNTA(Table212[[#This Row],[Employee Name]:[13. Skin is intact without open wounds or rashes]])=0,"",COUNTIF(Table212[[#This Row],[1. Checks that sink areas are supplied with soap and paper towels]:[13. Skin is intact without open wounds or rashes]],"NO"))</f>
        <v/>
      </c>
    </row>
    <row r="197" spans="2:21">
      <c r="B197" s="17"/>
      <c r="C197" s="17"/>
      <c r="D197" s="17"/>
      <c r="E197" s="18"/>
      <c r="F197" s="44"/>
      <c r="G197" s="17"/>
      <c r="H197" s="17"/>
      <c r="I197" s="17"/>
      <c r="J197" s="17"/>
      <c r="K197" s="17"/>
      <c r="L197" s="17"/>
      <c r="M197" s="17"/>
      <c r="N197" s="17"/>
      <c r="O197" s="17"/>
      <c r="P197" s="17"/>
      <c r="Q197" s="17"/>
      <c r="R197" s="17"/>
      <c r="S197" s="17"/>
      <c r="T197" s="17"/>
      <c r="U197" t="str">
        <f>IF(COUNTA(Table212[[#This Row],[Employee Name]:[13. Skin is intact without open wounds or rashes]])=0,"",COUNTIF(Table212[[#This Row],[1. Checks that sink areas are supplied with soap and paper towels]:[13. Skin is intact without open wounds or rashes]],"NO"))</f>
        <v/>
      </c>
    </row>
    <row r="198" spans="2:21">
      <c r="B198" s="17"/>
      <c r="C198" s="17"/>
      <c r="D198" s="17"/>
      <c r="E198" s="18"/>
      <c r="F198" s="44"/>
      <c r="G198" s="17"/>
      <c r="H198" s="17"/>
      <c r="I198" s="17"/>
      <c r="J198" s="17"/>
      <c r="K198" s="17"/>
      <c r="L198" s="17"/>
      <c r="M198" s="17"/>
      <c r="N198" s="17"/>
      <c r="O198" s="17"/>
      <c r="P198" s="17"/>
      <c r="Q198" s="17"/>
      <c r="R198" s="17"/>
      <c r="S198" s="17"/>
      <c r="T198" s="17"/>
      <c r="U198" t="str">
        <f>IF(COUNTA(Table212[[#This Row],[Employee Name]:[13. Skin is intact without open wounds or rashes]])=0,"",COUNTIF(Table212[[#This Row],[1. Checks that sink areas are supplied with soap and paper towels]:[13. Skin is intact without open wounds or rashes]],"NO"))</f>
        <v/>
      </c>
    </row>
    <row r="199" spans="2:21">
      <c r="B199" s="17"/>
      <c r="C199" s="17"/>
      <c r="D199" s="17"/>
      <c r="E199" s="18"/>
      <c r="F199" s="44"/>
      <c r="G199" s="17"/>
      <c r="H199" s="17"/>
      <c r="I199" s="17"/>
      <c r="J199" s="17"/>
      <c r="K199" s="17"/>
      <c r="L199" s="17"/>
      <c r="M199" s="17"/>
      <c r="N199" s="17"/>
      <c r="O199" s="17"/>
      <c r="P199" s="17"/>
      <c r="Q199" s="17"/>
      <c r="R199" s="17"/>
      <c r="S199" s="17"/>
      <c r="T199" s="17"/>
      <c r="U199" t="str">
        <f>IF(COUNTA(Table212[[#This Row],[Employee Name]:[13. Skin is intact without open wounds or rashes]])=0,"",COUNTIF(Table212[[#This Row],[1. Checks that sink areas are supplied with soap and paper towels]:[13. Skin is intact without open wounds or rashes]],"NO"))</f>
        <v/>
      </c>
    </row>
    <row r="200" spans="2:21">
      <c r="B200" s="17"/>
      <c r="C200" s="17"/>
      <c r="D200" s="17"/>
      <c r="E200" s="18"/>
      <c r="F200" s="44"/>
      <c r="G200" s="17"/>
      <c r="H200" s="17"/>
      <c r="I200" s="17"/>
      <c r="J200" s="17"/>
      <c r="K200" s="17"/>
      <c r="L200" s="17"/>
      <c r="M200" s="17"/>
      <c r="N200" s="17"/>
      <c r="O200" s="17"/>
      <c r="P200" s="17"/>
      <c r="Q200" s="17"/>
      <c r="R200" s="17"/>
      <c r="S200" s="17"/>
      <c r="T200" s="17"/>
      <c r="U200" t="str">
        <f>IF(COUNTA(Table212[[#This Row],[Employee Name]:[13. Skin is intact without open wounds or rashes]])=0,"",COUNTIF(Table212[[#This Row],[1. Checks that sink areas are supplied with soap and paper towels]:[13. Skin is intact without open wounds or rashes]],"NO"))</f>
        <v/>
      </c>
    </row>
    <row r="201" spans="2:21">
      <c r="B201" s="17"/>
      <c r="C201" s="17"/>
      <c r="D201" s="17"/>
      <c r="E201" s="18"/>
      <c r="F201" s="44"/>
      <c r="G201" s="17"/>
      <c r="H201" s="17"/>
      <c r="I201" s="17"/>
      <c r="J201" s="17"/>
      <c r="K201" s="17"/>
      <c r="L201" s="17"/>
      <c r="M201" s="17"/>
      <c r="N201" s="17"/>
      <c r="O201" s="17"/>
      <c r="P201" s="17"/>
      <c r="Q201" s="17"/>
      <c r="R201" s="17"/>
      <c r="S201" s="17"/>
      <c r="T201" s="17"/>
      <c r="U201" t="str">
        <f>IF(COUNTA(Table212[[#This Row],[Employee Name]:[13. Skin is intact without open wounds or rashes]])=0,"",COUNTIF(Table212[[#This Row],[1. Checks that sink areas are supplied with soap and paper towels]:[13. Skin is intact without open wounds or rashes]],"NO"))</f>
        <v/>
      </c>
    </row>
    <row r="202" spans="2:21">
      <c r="B202" s="17"/>
      <c r="C202" s="17"/>
      <c r="D202" s="17"/>
      <c r="E202" s="18"/>
      <c r="F202" s="44"/>
      <c r="G202" s="17"/>
      <c r="H202" s="17"/>
      <c r="I202" s="17"/>
      <c r="J202" s="17"/>
      <c r="K202" s="17"/>
      <c r="L202" s="17"/>
      <c r="M202" s="17"/>
      <c r="N202" s="17"/>
      <c r="O202" s="17"/>
      <c r="P202" s="17"/>
      <c r="Q202" s="17"/>
      <c r="R202" s="17"/>
      <c r="S202" s="17"/>
      <c r="T202" s="17"/>
      <c r="U202" t="str">
        <f>IF(COUNTA(Table212[[#This Row],[Employee Name]:[13. Skin is intact without open wounds or rashes]])=0,"",COUNTIF(Table212[[#This Row],[1. Checks that sink areas are supplied with soap and paper towels]:[13. Skin is intact without open wounds or rashes]],"NO"))</f>
        <v/>
      </c>
    </row>
    <row r="203" spans="2:21">
      <c r="B203" s="17"/>
      <c r="C203" s="17"/>
      <c r="D203" s="17"/>
      <c r="E203" s="18"/>
      <c r="F203" s="44"/>
      <c r="G203" s="17"/>
      <c r="H203" s="17"/>
      <c r="I203" s="17"/>
      <c r="J203" s="17"/>
      <c r="K203" s="17"/>
      <c r="L203" s="17"/>
      <c r="M203" s="17"/>
      <c r="N203" s="17"/>
      <c r="O203" s="17"/>
      <c r="P203" s="17"/>
      <c r="Q203" s="17"/>
      <c r="R203" s="17"/>
      <c r="S203" s="17"/>
      <c r="T203" s="17"/>
      <c r="U203" t="str">
        <f>IF(COUNTA(Table212[[#This Row],[Employee Name]:[13. Skin is intact without open wounds or rashes]])=0,"",COUNTIF(Table212[[#This Row],[1. Checks that sink areas are supplied with soap and paper towels]:[13. Skin is intact without open wounds or rashes]],"NO"))</f>
        <v/>
      </c>
    </row>
    <row r="204" spans="2:21">
      <c r="B204" s="17"/>
      <c r="C204" s="17"/>
      <c r="D204" s="17"/>
      <c r="E204" s="18"/>
      <c r="F204" s="44"/>
      <c r="G204" s="17"/>
      <c r="H204" s="17"/>
      <c r="I204" s="17"/>
      <c r="J204" s="17"/>
      <c r="K204" s="17"/>
      <c r="L204" s="17"/>
      <c r="M204" s="17"/>
      <c r="N204" s="17"/>
      <c r="O204" s="17"/>
      <c r="P204" s="17"/>
      <c r="Q204" s="17"/>
      <c r="R204" s="17"/>
      <c r="S204" s="17"/>
      <c r="T204" s="17"/>
      <c r="U204" t="str">
        <f>IF(COUNTA(Table212[[#This Row],[Employee Name]:[13. Skin is intact without open wounds or rashes]])=0,"",COUNTIF(Table212[[#This Row],[1. Checks that sink areas are supplied with soap and paper towels]:[13. Skin is intact without open wounds or rashes]],"NO"))</f>
        <v/>
      </c>
    </row>
    <row r="205" spans="2:21">
      <c r="B205" s="17"/>
      <c r="C205" s="17"/>
      <c r="D205" s="17"/>
      <c r="E205" s="18"/>
      <c r="F205" s="44"/>
      <c r="G205" s="17"/>
      <c r="H205" s="17"/>
      <c r="I205" s="17"/>
      <c r="J205" s="17"/>
      <c r="K205" s="17"/>
      <c r="L205" s="17"/>
      <c r="M205" s="17"/>
      <c r="N205" s="17"/>
      <c r="O205" s="17"/>
      <c r="P205" s="17"/>
      <c r="Q205" s="17"/>
      <c r="R205" s="17"/>
      <c r="S205" s="17"/>
      <c r="T205" s="17"/>
      <c r="U205" t="str">
        <f>IF(COUNTA(Table212[[#This Row],[Employee Name]:[13. Skin is intact without open wounds or rashes]])=0,"",COUNTIF(Table212[[#This Row],[1. Checks that sink areas are supplied with soap and paper towels]:[13. Skin is intact without open wounds or rashes]],"NO"))</f>
        <v/>
      </c>
    </row>
    <row r="206" spans="2:21">
      <c r="B206" s="17"/>
      <c r="C206" s="17"/>
      <c r="D206" s="17"/>
      <c r="E206" s="18"/>
      <c r="F206" s="44"/>
      <c r="G206" s="17"/>
      <c r="H206" s="17"/>
      <c r="I206" s="17"/>
      <c r="J206" s="17"/>
      <c r="K206" s="17"/>
      <c r="L206" s="17"/>
      <c r="M206" s="17"/>
      <c r="N206" s="17"/>
      <c r="O206" s="17"/>
      <c r="P206" s="17"/>
      <c r="Q206" s="17"/>
      <c r="R206" s="17"/>
      <c r="S206" s="17"/>
      <c r="T206" s="17"/>
      <c r="U206" t="str">
        <f>IF(COUNTA(Table212[[#This Row],[Employee Name]:[13. Skin is intact without open wounds or rashes]])=0,"",COUNTIF(Table212[[#This Row],[1. Checks that sink areas are supplied with soap and paper towels]:[13. Skin is intact without open wounds or rashes]],"NO"))</f>
        <v/>
      </c>
    </row>
    <row r="207" spans="2:21">
      <c r="B207" s="17"/>
      <c r="C207" s="17"/>
      <c r="D207" s="17"/>
      <c r="E207" s="18"/>
      <c r="F207" s="44"/>
      <c r="G207" s="17"/>
      <c r="H207" s="17"/>
      <c r="I207" s="17"/>
      <c r="J207" s="17"/>
      <c r="K207" s="17"/>
      <c r="L207" s="17"/>
      <c r="M207" s="17"/>
      <c r="N207" s="17"/>
      <c r="O207" s="17"/>
      <c r="P207" s="17"/>
      <c r="Q207" s="17"/>
      <c r="R207" s="17"/>
      <c r="S207" s="17"/>
      <c r="T207" s="17"/>
      <c r="U207" t="str">
        <f>IF(COUNTA(Table212[[#This Row],[Employee Name]:[13. Skin is intact without open wounds or rashes]])=0,"",COUNTIF(Table212[[#This Row],[1. Checks that sink areas are supplied with soap and paper towels]:[13. Skin is intact without open wounds or rashes]],"NO"))</f>
        <v/>
      </c>
    </row>
    <row r="208" spans="2:21">
      <c r="B208" s="17"/>
      <c r="C208" s="17"/>
      <c r="D208" s="17"/>
      <c r="E208" s="18"/>
      <c r="F208" s="44"/>
      <c r="G208" s="17"/>
      <c r="H208" s="17"/>
      <c r="I208" s="17"/>
      <c r="J208" s="17"/>
      <c r="K208" s="17"/>
      <c r="L208" s="17"/>
      <c r="M208" s="17"/>
      <c r="N208" s="17"/>
      <c r="O208" s="17"/>
      <c r="P208" s="17"/>
      <c r="Q208" s="17"/>
      <c r="R208" s="17"/>
      <c r="S208" s="17"/>
      <c r="T208" s="17"/>
      <c r="U208" t="str">
        <f>IF(COUNTA(Table212[[#This Row],[Employee Name]:[13. Skin is intact without open wounds or rashes]])=0,"",COUNTIF(Table212[[#This Row],[1. Checks that sink areas are supplied with soap and paper towels]:[13. Skin is intact without open wounds or rashes]],"NO"))</f>
        <v/>
      </c>
    </row>
    <row r="209" spans="2:21">
      <c r="B209" s="17"/>
      <c r="C209" s="17"/>
      <c r="D209" s="17"/>
      <c r="E209" s="18"/>
      <c r="F209" s="44"/>
      <c r="G209" s="17"/>
      <c r="H209" s="17"/>
      <c r="I209" s="17"/>
      <c r="J209" s="17"/>
      <c r="K209" s="17"/>
      <c r="L209" s="17"/>
      <c r="M209" s="17"/>
      <c r="N209" s="17"/>
      <c r="O209" s="17"/>
      <c r="P209" s="17"/>
      <c r="Q209" s="17"/>
      <c r="R209" s="17"/>
      <c r="S209" s="17"/>
      <c r="T209" s="17"/>
      <c r="U209" t="str">
        <f>IF(COUNTA(Table212[[#This Row],[Employee Name]:[13. Skin is intact without open wounds or rashes]])=0,"",COUNTIF(Table212[[#This Row],[1. Checks that sink areas are supplied with soap and paper towels]:[13. Skin is intact without open wounds or rashes]],"NO"))</f>
        <v/>
      </c>
    </row>
    <row r="210" spans="2:21">
      <c r="B210" s="17"/>
      <c r="C210" s="17"/>
      <c r="D210" s="17"/>
      <c r="E210" s="18"/>
      <c r="F210" s="44"/>
      <c r="G210" s="17"/>
      <c r="H210" s="17"/>
      <c r="I210" s="17"/>
      <c r="J210" s="17"/>
      <c r="K210" s="17"/>
      <c r="L210" s="17"/>
      <c r="M210" s="17"/>
      <c r="N210" s="17"/>
      <c r="O210" s="17"/>
      <c r="P210" s="17"/>
      <c r="Q210" s="17"/>
      <c r="R210" s="17"/>
      <c r="S210" s="17"/>
      <c r="T210" s="17"/>
      <c r="U210" t="str">
        <f>IF(COUNTA(Table212[[#This Row],[Employee Name]:[13. Skin is intact without open wounds or rashes]])=0,"",COUNTIF(Table212[[#This Row],[1. Checks that sink areas are supplied with soap and paper towels]:[13. Skin is intact without open wounds or rashes]],"NO"))</f>
        <v/>
      </c>
    </row>
    <row r="211" spans="2:21">
      <c r="B211" s="17"/>
      <c r="C211" s="17"/>
      <c r="D211" s="17"/>
      <c r="E211" s="18"/>
      <c r="F211" s="44"/>
      <c r="G211" s="17"/>
      <c r="H211" s="17"/>
      <c r="I211" s="17"/>
      <c r="J211" s="17"/>
      <c r="K211" s="17"/>
      <c r="L211" s="17"/>
      <c r="M211" s="17"/>
      <c r="N211" s="17"/>
      <c r="O211" s="17"/>
      <c r="P211" s="17"/>
      <c r="Q211" s="17"/>
      <c r="R211" s="17"/>
      <c r="S211" s="17"/>
      <c r="T211" s="17"/>
      <c r="U211" t="str">
        <f>IF(COUNTA(Table212[[#This Row],[Employee Name]:[13. Skin is intact without open wounds or rashes]])=0,"",COUNTIF(Table212[[#This Row],[1. Checks that sink areas are supplied with soap and paper towels]:[13. Skin is intact without open wounds or rashes]],"NO"))</f>
        <v/>
      </c>
    </row>
    <row r="212" spans="2:21">
      <c r="B212" s="17"/>
      <c r="C212" s="17"/>
      <c r="D212" s="17"/>
      <c r="E212" s="18"/>
      <c r="F212" s="44"/>
      <c r="G212" s="17"/>
      <c r="H212" s="17"/>
      <c r="I212" s="17"/>
      <c r="J212" s="17"/>
      <c r="K212" s="17"/>
      <c r="L212" s="17"/>
      <c r="M212" s="17"/>
      <c r="N212" s="17"/>
      <c r="O212" s="17"/>
      <c r="P212" s="17"/>
      <c r="Q212" s="17"/>
      <c r="R212" s="17"/>
      <c r="S212" s="17"/>
      <c r="T212" s="17"/>
      <c r="U212" t="str">
        <f>IF(COUNTA(Table212[[#This Row],[Employee Name]:[13. Skin is intact without open wounds or rashes]])=0,"",COUNTIF(Table212[[#This Row],[1. Checks that sink areas are supplied with soap and paper towels]:[13. Skin is intact without open wounds or rashes]],"NO"))</f>
        <v/>
      </c>
    </row>
    <row r="213" spans="2:21">
      <c r="B213" s="17"/>
      <c r="C213" s="17"/>
      <c r="D213" s="17"/>
      <c r="E213" s="18"/>
      <c r="F213" s="44"/>
      <c r="G213" s="17"/>
      <c r="H213" s="17"/>
      <c r="I213" s="17"/>
      <c r="J213" s="17"/>
      <c r="K213" s="17"/>
      <c r="L213" s="17"/>
      <c r="M213" s="17"/>
      <c r="N213" s="17"/>
      <c r="O213" s="17"/>
      <c r="P213" s="17"/>
      <c r="Q213" s="17"/>
      <c r="R213" s="17"/>
      <c r="S213" s="17"/>
      <c r="T213" s="17"/>
      <c r="U213" t="str">
        <f>IF(COUNTA(Table212[[#This Row],[Employee Name]:[13. Skin is intact without open wounds or rashes]])=0,"",COUNTIF(Table212[[#This Row],[1. Checks that sink areas are supplied with soap and paper towels]:[13. Skin is intact without open wounds or rashes]],"NO"))</f>
        <v/>
      </c>
    </row>
    <row r="214" spans="2:21">
      <c r="B214" s="17"/>
      <c r="C214" s="17"/>
      <c r="D214" s="17"/>
      <c r="E214" s="18"/>
      <c r="F214" s="44"/>
      <c r="G214" s="17"/>
      <c r="H214" s="17"/>
      <c r="I214" s="17"/>
      <c r="J214" s="17"/>
      <c r="K214" s="17"/>
      <c r="L214" s="17"/>
      <c r="M214" s="17"/>
      <c r="N214" s="17"/>
      <c r="O214" s="17"/>
      <c r="P214" s="17"/>
      <c r="Q214" s="17"/>
      <c r="R214" s="17"/>
      <c r="S214" s="17"/>
      <c r="T214" s="17"/>
      <c r="U214" t="str">
        <f>IF(COUNTA(Table212[[#This Row],[Employee Name]:[13. Skin is intact without open wounds or rashes]])=0,"",COUNTIF(Table212[[#This Row],[1. Checks that sink areas are supplied with soap and paper towels]:[13. Skin is intact without open wounds or rashes]],"NO"))</f>
        <v/>
      </c>
    </row>
    <row r="215" spans="2:21">
      <c r="B215" s="17"/>
      <c r="C215" s="17"/>
      <c r="D215" s="17"/>
      <c r="E215" s="18"/>
      <c r="F215" s="44"/>
      <c r="G215" s="17"/>
      <c r="H215" s="17"/>
      <c r="I215" s="17"/>
      <c r="J215" s="17"/>
      <c r="K215" s="17"/>
      <c r="L215" s="17"/>
      <c r="M215" s="17"/>
      <c r="N215" s="17"/>
      <c r="O215" s="17"/>
      <c r="P215" s="17"/>
      <c r="Q215" s="17"/>
      <c r="R215" s="17"/>
      <c r="S215" s="17"/>
      <c r="T215" s="17"/>
      <c r="U215" t="str">
        <f>IF(COUNTA(Table212[[#This Row],[Employee Name]:[13. Skin is intact without open wounds or rashes]])=0,"",COUNTIF(Table212[[#This Row],[1. Checks that sink areas are supplied with soap and paper towels]:[13. Skin is intact without open wounds or rashes]],"NO"))</f>
        <v/>
      </c>
    </row>
    <row r="216" spans="2:21">
      <c r="B216" s="17"/>
      <c r="C216" s="17"/>
      <c r="D216" s="17"/>
      <c r="E216" s="18"/>
      <c r="F216" s="44"/>
      <c r="G216" s="17"/>
      <c r="H216" s="17"/>
      <c r="I216" s="17"/>
      <c r="J216" s="17"/>
      <c r="K216" s="17"/>
      <c r="L216" s="17"/>
      <c r="M216" s="17"/>
      <c r="N216" s="17"/>
      <c r="O216" s="17"/>
      <c r="P216" s="17"/>
      <c r="Q216" s="17"/>
      <c r="R216" s="17"/>
      <c r="S216" s="17"/>
      <c r="T216" s="17"/>
      <c r="U216" t="str">
        <f>IF(COUNTA(Table212[[#This Row],[Employee Name]:[13. Skin is intact without open wounds or rashes]])=0,"",COUNTIF(Table212[[#This Row],[1. Checks that sink areas are supplied with soap and paper towels]:[13. Skin is intact without open wounds or rashes]],"NO"))</f>
        <v/>
      </c>
    </row>
    <row r="217" spans="2:21">
      <c r="B217" s="17"/>
      <c r="C217" s="17"/>
      <c r="D217" s="17"/>
      <c r="E217" s="18"/>
      <c r="F217" s="44"/>
      <c r="G217" s="17"/>
      <c r="H217" s="17"/>
      <c r="I217" s="17"/>
      <c r="J217" s="17"/>
      <c r="K217" s="17"/>
      <c r="L217" s="17"/>
      <c r="M217" s="17"/>
      <c r="N217" s="17"/>
      <c r="O217" s="17"/>
      <c r="P217" s="17"/>
      <c r="Q217" s="17"/>
      <c r="R217" s="17"/>
      <c r="S217" s="17"/>
      <c r="T217" s="17"/>
      <c r="U217" t="str">
        <f>IF(COUNTA(Table212[[#This Row],[Employee Name]:[13. Skin is intact without open wounds or rashes]])=0,"",COUNTIF(Table212[[#This Row],[1. Checks that sink areas are supplied with soap and paper towels]:[13. Skin is intact without open wounds or rashes]],"NO"))</f>
        <v/>
      </c>
    </row>
    <row r="218" spans="2:21">
      <c r="B218" s="17"/>
      <c r="C218" s="17"/>
      <c r="D218" s="17"/>
      <c r="E218" s="18"/>
      <c r="F218" s="44"/>
      <c r="G218" s="17"/>
      <c r="H218" s="17"/>
      <c r="I218" s="17"/>
      <c r="J218" s="17"/>
      <c r="K218" s="17"/>
      <c r="L218" s="17"/>
      <c r="M218" s="17"/>
      <c r="N218" s="17"/>
      <c r="O218" s="17"/>
      <c r="P218" s="17"/>
      <c r="Q218" s="17"/>
      <c r="R218" s="17"/>
      <c r="S218" s="17"/>
      <c r="T218" s="17"/>
      <c r="U218" t="str">
        <f>IF(COUNTA(Table212[[#This Row],[Employee Name]:[13. Skin is intact without open wounds or rashes]])=0,"",COUNTIF(Table212[[#This Row],[1. Checks that sink areas are supplied with soap and paper towels]:[13. Skin is intact without open wounds or rashes]],"NO"))</f>
        <v/>
      </c>
    </row>
    <row r="219" spans="2:21">
      <c r="B219" s="17"/>
      <c r="C219" s="17"/>
      <c r="D219" s="17"/>
      <c r="E219" s="18"/>
      <c r="F219" s="44"/>
      <c r="G219" s="17"/>
      <c r="H219" s="17"/>
      <c r="I219" s="17"/>
      <c r="J219" s="17"/>
      <c r="K219" s="17"/>
      <c r="L219" s="17"/>
      <c r="M219" s="17"/>
      <c r="N219" s="17"/>
      <c r="O219" s="17"/>
      <c r="P219" s="17"/>
      <c r="Q219" s="17"/>
      <c r="R219" s="17"/>
      <c r="S219" s="17"/>
      <c r="T219" s="17"/>
      <c r="U219" t="str">
        <f>IF(COUNTA(Table212[[#This Row],[Employee Name]:[13. Skin is intact without open wounds or rashes]])=0,"",COUNTIF(Table212[[#This Row],[1. Checks that sink areas are supplied with soap and paper towels]:[13. Skin is intact without open wounds or rashes]],"NO"))</f>
        <v/>
      </c>
    </row>
    <row r="220" spans="2:21">
      <c r="B220" s="17"/>
      <c r="C220" s="17"/>
      <c r="D220" s="17"/>
      <c r="E220" s="18"/>
      <c r="F220" s="44"/>
      <c r="G220" s="17"/>
      <c r="H220" s="17"/>
      <c r="I220" s="17"/>
      <c r="J220" s="17"/>
      <c r="K220" s="17"/>
      <c r="L220" s="17"/>
      <c r="M220" s="17"/>
      <c r="N220" s="17"/>
      <c r="O220" s="17"/>
      <c r="P220" s="17"/>
      <c r="Q220" s="17"/>
      <c r="R220" s="17"/>
      <c r="S220" s="17"/>
      <c r="T220" s="17"/>
      <c r="U220" t="str">
        <f>IF(COUNTA(Table212[[#This Row],[Employee Name]:[13. Skin is intact without open wounds or rashes]])=0,"",COUNTIF(Table212[[#This Row],[1. Checks that sink areas are supplied with soap and paper towels]:[13. Skin is intact without open wounds or rashes]],"NO"))</f>
        <v/>
      </c>
    </row>
    <row r="221" spans="2:21">
      <c r="B221" s="17"/>
      <c r="C221" s="17"/>
      <c r="D221" s="17"/>
      <c r="E221" s="18"/>
      <c r="F221" s="44"/>
      <c r="G221" s="17"/>
      <c r="H221" s="17"/>
      <c r="I221" s="17"/>
      <c r="J221" s="17"/>
      <c r="K221" s="17"/>
      <c r="L221" s="17"/>
      <c r="M221" s="17"/>
      <c r="N221" s="17"/>
      <c r="O221" s="17"/>
      <c r="P221" s="17"/>
      <c r="Q221" s="17"/>
      <c r="R221" s="17"/>
      <c r="S221" s="17"/>
      <c r="T221" s="17"/>
      <c r="U221" t="str">
        <f>IF(COUNTA(Table212[[#This Row],[Employee Name]:[13. Skin is intact without open wounds or rashes]])=0,"",COUNTIF(Table212[[#This Row],[1. Checks that sink areas are supplied with soap and paper towels]:[13. Skin is intact without open wounds or rashes]],"NO"))</f>
        <v/>
      </c>
    </row>
    <row r="222" spans="2:21">
      <c r="B222" s="17"/>
      <c r="C222" s="17"/>
      <c r="D222" s="17"/>
      <c r="E222" s="18"/>
      <c r="F222" s="44"/>
      <c r="G222" s="17"/>
      <c r="H222" s="17"/>
      <c r="I222" s="17"/>
      <c r="J222" s="17"/>
      <c r="K222" s="17"/>
      <c r="L222" s="17"/>
      <c r="M222" s="17"/>
      <c r="N222" s="17"/>
      <c r="O222" s="17"/>
      <c r="P222" s="17"/>
      <c r="Q222" s="17"/>
      <c r="R222" s="17"/>
      <c r="S222" s="17"/>
      <c r="T222" s="17"/>
      <c r="U222" t="str">
        <f>IF(COUNTA(Table212[[#This Row],[Employee Name]:[13. Skin is intact without open wounds or rashes]])=0,"",COUNTIF(Table212[[#This Row],[1. Checks that sink areas are supplied with soap and paper towels]:[13. Skin is intact without open wounds or rashes]],"NO"))</f>
        <v/>
      </c>
    </row>
    <row r="223" spans="2:21">
      <c r="B223" s="17"/>
      <c r="C223" s="17"/>
      <c r="D223" s="17"/>
      <c r="E223" s="18"/>
      <c r="F223" s="44"/>
      <c r="G223" s="17"/>
      <c r="H223" s="17"/>
      <c r="I223" s="17"/>
      <c r="J223" s="17"/>
      <c r="K223" s="17"/>
      <c r="L223" s="17"/>
      <c r="M223" s="17"/>
      <c r="N223" s="17"/>
      <c r="O223" s="17"/>
      <c r="P223" s="17"/>
      <c r="Q223" s="17"/>
      <c r="R223" s="17"/>
      <c r="S223" s="17"/>
      <c r="T223" s="17"/>
      <c r="U223" t="str">
        <f>IF(COUNTA(Table212[[#This Row],[Employee Name]:[13. Skin is intact without open wounds or rashes]])=0,"",COUNTIF(Table212[[#This Row],[1. Checks that sink areas are supplied with soap and paper towels]:[13. Skin is intact without open wounds or rashes]],"NO"))</f>
        <v/>
      </c>
    </row>
    <row r="224" spans="2:21">
      <c r="B224" s="17"/>
      <c r="C224" s="17"/>
      <c r="D224" s="17"/>
      <c r="E224" s="18"/>
      <c r="F224" s="44"/>
      <c r="G224" s="17"/>
      <c r="H224" s="17"/>
      <c r="I224" s="17"/>
      <c r="J224" s="17"/>
      <c r="K224" s="17"/>
      <c r="L224" s="17"/>
      <c r="M224" s="17"/>
      <c r="N224" s="17"/>
      <c r="O224" s="17"/>
      <c r="P224" s="17"/>
      <c r="Q224" s="17"/>
      <c r="R224" s="17"/>
      <c r="S224" s="17"/>
      <c r="T224" s="17"/>
      <c r="U224" t="str">
        <f>IF(COUNTA(Table212[[#This Row],[Employee Name]:[13. Skin is intact without open wounds or rashes]])=0,"",COUNTIF(Table212[[#This Row],[1. Checks that sink areas are supplied with soap and paper towels]:[13. Skin is intact without open wounds or rashes]],"NO"))</f>
        <v/>
      </c>
    </row>
    <row r="225" spans="2:21">
      <c r="B225" s="17"/>
      <c r="C225" s="17"/>
      <c r="D225" s="17"/>
      <c r="E225" s="18"/>
      <c r="F225" s="44"/>
      <c r="G225" s="17"/>
      <c r="H225" s="17"/>
      <c r="I225" s="17"/>
      <c r="J225" s="17"/>
      <c r="K225" s="17"/>
      <c r="L225" s="17"/>
      <c r="M225" s="17"/>
      <c r="N225" s="17"/>
      <c r="O225" s="17"/>
      <c r="P225" s="17"/>
      <c r="Q225" s="17"/>
      <c r="R225" s="17"/>
      <c r="S225" s="17"/>
      <c r="T225" s="17"/>
      <c r="U225" t="str">
        <f>IF(COUNTA(Table212[[#This Row],[Employee Name]:[13. Skin is intact without open wounds or rashes]])=0,"",COUNTIF(Table212[[#This Row],[1. Checks that sink areas are supplied with soap and paper towels]:[13. Skin is intact without open wounds or rashes]],"NO"))</f>
        <v/>
      </c>
    </row>
    <row r="226" spans="2:21">
      <c r="B226" s="17"/>
      <c r="C226" s="17"/>
      <c r="D226" s="17"/>
      <c r="E226" s="18"/>
      <c r="F226" s="44"/>
      <c r="G226" s="17"/>
      <c r="H226" s="17"/>
      <c r="I226" s="17"/>
      <c r="J226" s="17"/>
      <c r="K226" s="17"/>
      <c r="L226" s="17"/>
      <c r="M226" s="17"/>
      <c r="N226" s="17"/>
      <c r="O226" s="17"/>
      <c r="P226" s="17"/>
      <c r="Q226" s="17"/>
      <c r="R226" s="17"/>
      <c r="S226" s="17"/>
      <c r="T226" s="17"/>
      <c r="U226" t="str">
        <f>IF(COUNTA(Table212[[#This Row],[Employee Name]:[13. Skin is intact without open wounds or rashes]])=0,"",COUNTIF(Table212[[#This Row],[1. Checks that sink areas are supplied with soap and paper towels]:[13. Skin is intact without open wounds or rashes]],"NO"))</f>
        <v/>
      </c>
    </row>
    <row r="227" spans="2:21">
      <c r="B227" s="17"/>
      <c r="C227" s="17"/>
      <c r="D227" s="17"/>
      <c r="E227" s="18"/>
      <c r="F227" s="44"/>
      <c r="G227" s="17"/>
      <c r="H227" s="17"/>
      <c r="I227" s="17"/>
      <c r="J227" s="17"/>
      <c r="K227" s="17"/>
      <c r="L227" s="17"/>
      <c r="M227" s="17"/>
      <c r="N227" s="17"/>
      <c r="O227" s="17"/>
      <c r="P227" s="17"/>
      <c r="Q227" s="17"/>
      <c r="R227" s="17"/>
      <c r="S227" s="17"/>
      <c r="T227" s="17"/>
      <c r="U227" t="str">
        <f>IF(COUNTA(Table212[[#This Row],[Employee Name]:[13. Skin is intact without open wounds or rashes]])=0,"",COUNTIF(Table212[[#This Row],[1. Checks that sink areas are supplied with soap and paper towels]:[13. Skin is intact without open wounds or rashes]],"NO"))</f>
        <v/>
      </c>
    </row>
    <row r="228" spans="2:21">
      <c r="B228" s="17"/>
      <c r="C228" s="17"/>
      <c r="D228" s="17"/>
      <c r="E228" s="18"/>
      <c r="F228" s="44"/>
      <c r="G228" s="17"/>
      <c r="H228" s="17"/>
      <c r="I228" s="17"/>
      <c r="J228" s="17"/>
      <c r="K228" s="17"/>
      <c r="L228" s="17"/>
      <c r="M228" s="17"/>
      <c r="N228" s="17"/>
      <c r="O228" s="17"/>
      <c r="P228" s="17"/>
      <c r="Q228" s="17"/>
      <c r="R228" s="17"/>
      <c r="S228" s="17"/>
      <c r="T228" s="17"/>
      <c r="U228" t="str">
        <f>IF(COUNTA(Table212[[#This Row],[Employee Name]:[13. Skin is intact without open wounds or rashes]])=0,"",COUNTIF(Table212[[#This Row],[1. Checks that sink areas are supplied with soap and paper towels]:[13. Skin is intact without open wounds or rashes]],"NO"))</f>
        <v/>
      </c>
    </row>
    <row r="229" spans="2:21">
      <c r="B229" s="17"/>
      <c r="C229" s="17"/>
      <c r="D229" s="17"/>
      <c r="E229" s="18"/>
      <c r="F229" s="44"/>
      <c r="G229" s="17"/>
      <c r="H229" s="17"/>
      <c r="I229" s="17"/>
      <c r="J229" s="17"/>
      <c r="K229" s="17"/>
      <c r="L229" s="17"/>
      <c r="M229" s="17"/>
      <c r="N229" s="17"/>
      <c r="O229" s="17"/>
      <c r="P229" s="17"/>
      <c r="Q229" s="17"/>
      <c r="R229" s="17"/>
      <c r="S229" s="17"/>
      <c r="T229" s="17"/>
      <c r="U229" t="str">
        <f>IF(COUNTA(Table212[[#This Row],[Employee Name]:[13. Skin is intact without open wounds or rashes]])=0,"",COUNTIF(Table212[[#This Row],[1. Checks that sink areas are supplied with soap and paper towels]:[13. Skin is intact without open wounds or rashes]],"NO"))</f>
        <v/>
      </c>
    </row>
    <row r="230" spans="2:21">
      <c r="B230" s="17"/>
      <c r="C230" s="17"/>
      <c r="D230" s="17"/>
      <c r="E230" s="18"/>
      <c r="F230" s="44"/>
      <c r="G230" s="17"/>
      <c r="H230" s="17"/>
      <c r="I230" s="17"/>
      <c r="J230" s="17"/>
      <c r="K230" s="17"/>
      <c r="L230" s="17"/>
      <c r="M230" s="17"/>
      <c r="N230" s="17"/>
      <c r="O230" s="17"/>
      <c r="P230" s="17"/>
      <c r="Q230" s="17"/>
      <c r="R230" s="17"/>
      <c r="S230" s="17"/>
      <c r="T230" s="17"/>
      <c r="U230" t="str">
        <f>IF(COUNTA(Table212[[#This Row],[Employee Name]:[13. Skin is intact without open wounds or rashes]])=0,"",COUNTIF(Table212[[#This Row],[1. Checks that sink areas are supplied with soap and paper towels]:[13. Skin is intact without open wounds or rashes]],"NO"))</f>
        <v/>
      </c>
    </row>
    <row r="231" spans="2:21">
      <c r="B231" s="17"/>
      <c r="C231" s="17"/>
      <c r="D231" s="17"/>
      <c r="E231" s="18"/>
      <c r="F231" s="44"/>
      <c r="G231" s="17"/>
      <c r="H231" s="17"/>
      <c r="I231" s="17"/>
      <c r="J231" s="17"/>
      <c r="K231" s="17"/>
      <c r="L231" s="17"/>
      <c r="M231" s="17"/>
      <c r="N231" s="17"/>
      <c r="O231" s="17"/>
      <c r="P231" s="17"/>
      <c r="Q231" s="17"/>
      <c r="R231" s="17"/>
      <c r="S231" s="17"/>
      <c r="T231" s="17"/>
      <c r="U231" t="str">
        <f>IF(COUNTA(Table212[[#This Row],[Employee Name]:[13. Skin is intact without open wounds or rashes]])=0,"",COUNTIF(Table212[[#This Row],[1. Checks that sink areas are supplied with soap and paper towels]:[13. Skin is intact without open wounds or rashes]],"NO"))</f>
        <v/>
      </c>
    </row>
    <row r="232" spans="2:21">
      <c r="B232" s="17"/>
      <c r="C232" s="17"/>
      <c r="D232" s="17"/>
      <c r="E232" s="18"/>
      <c r="F232" s="44"/>
      <c r="G232" s="17"/>
      <c r="H232" s="17"/>
      <c r="I232" s="17"/>
      <c r="J232" s="17"/>
      <c r="K232" s="17"/>
      <c r="L232" s="17"/>
      <c r="M232" s="17"/>
      <c r="N232" s="17"/>
      <c r="O232" s="17"/>
      <c r="P232" s="17"/>
      <c r="Q232" s="17"/>
      <c r="R232" s="17"/>
      <c r="S232" s="17"/>
      <c r="T232" s="17"/>
      <c r="U232" t="str">
        <f>IF(COUNTA(Table212[[#This Row],[Employee Name]:[13. Skin is intact without open wounds or rashes]])=0,"",COUNTIF(Table212[[#This Row],[1. Checks that sink areas are supplied with soap and paper towels]:[13. Skin is intact without open wounds or rashes]],"NO"))</f>
        <v/>
      </c>
    </row>
    <row r="233" spans="2:21">
      <c r="B233" s="17"/>
      <c r="C233" s="17"/>
      <c r="D233" s="17"/>
      <c r="E233" s="18"/>
      <c r="F233" s="44"/>
      <c r="G233" s="17"/>
      <c r="H233" s="17"/>
      <c r="I233" s="17"/>
      <c r="J233" s="17"/>
      <c r="K233" s="17"/>
      <c r="L233" s="17"/>
      <c r="M233" s="17"/>
      <c r="N233" s="17"/>
      <c r="O233" s="17"/>
      <c r="P233" s="17"/>
      <c r="Q233" s="17"/>
      <c r="R233" s="17"/>
      <c r="S233" s="17"/>
      <c r="T233" s="17"/>
      <c r="U233" t="str">
        <f>IF(COUNTA(Table212[[#This Row],[Employee Name]:[13. Skin is intact without open wounds or rashes]])=0,"",COUNTIF(Table212[[#This Row],[1. Checks that sink areas are supplied with soap and paper towels]:[13. Skin is intact without open wounds or rashes]],"NO"))</f>
        <v/>
      </c>
    </row>
    <row r="234" spans="2:21">
      <c r="B234" s="17"/>
      <c r="C234" s="17"/>
      <c r="D234" s="17"/>
      <c r="E234" s="18"/>
      <c r="F234" s="44"/>
      <c r="G234" s="17"/>
      <c r="H234" s="17"/>
      <c r="I234" s="17"/>
      <c r="J234" s="17"/>
      <c r="K234" s="17"/>
      <c r="L234" s="17"/>
      <c r="M234" s="17"/>
      <c r="N234" s="17"/>
      <c r="O234" s="17"/>
      <c r="P234" s="17"/>
      <c r="Q234" s="17"/>
      <c r="R234" s="17"/>
      <c r="S234" s="17"/>
      <c r="T234" s="17"/>
      <c r="U234" t="str">
        <f>IF(COUNTA(Table212[[#This Row],[Employee Name]:[13. Skin is intact without open wounds or rashes]])=0,"",COUNTIF(Table212[[#This Row],[1. Checks that sink areas are supplied with soap and paper towels]:[13. Skin is intact without open wounds or rashes]],"NO"))</f>
        <v/>
      </c>
    </row>
    <row r="235" spans="2:21">
      <c r="B235" s="17"/>
      <c r="C235" s="17"/>
      <c r="D235" s="17"/>
      <c r="E235" s="18"/>
      <c r="F235" s="44"/>
      <c r="G235" s="17"/>
      <c r="H235" s="17"/>
      <c r="I235" s="17"/>
      <c r="J235" s="17"/>
      <c r="K235" s="17"/>
      <c r="L235" s="17"/>
      <c r="M235" s="17"/>
      <c r="N235" s="17"/>
      <c r="O235" s="17"/>
      <c r="P235" s="17"/>
      <c r="Q235" s="17"/>
      <c r="R235" s="17"/>
      <c r="S235" s="17"/>
      <c r="T235" s="17"/>
      <c r="U235" t="str">
        <f>IF(COUNTA(Table212[[#This Row],[Employee Name]:[13. Skin is intact without open wounds or rashes]])=0,"",COUNTIF(Table212[[#This Row],[1. Checks that sink areas are supplied with soap and paper towels]:[13. Skin is intact without open wounds or rashes]],"NO"))</f>
        <v/>
      </c>
    </row>
    <row r="236" spans="2:21">
      <c r="B236" s="17"/>
      <c r="C236" s="17"/>
      <c r="D236" s="17"/>
      <c r="E236" s="18"/>
      <c r="F236" s="44"/>
      <c r="G236" s="17"/>
      <c r="H236" s="17"/>
      <c r="I236" s="17"/>
      <c r="J236" s="17"/>
      <c r="K236" s="17"/>
      <c r="L236" s="17"/>
      <c r="M236" s="17"/>
      <c r="N236" s="17"/>
      <c r="O236" s="17"/>
      <c r="P236" s="17"/>
      <c r="Q236" s="17"/>
      <c r="R236" s="17"/>
      <c r="S236" s="17"/>
      <c r="T236" s="17"/>
      <c r="U236" t="str">
        <f>IF(COUNTA(Table212[[#This Row],[Employee Name]:[13. Skin is intact without open wounds or rashes]])=0,"",COUNTIF(Table212[[#This Row],[1. Checks that sink areas are supplied with soap and paper towels]:[13. Skin is intact without open wounds or rashes]],"NO"))</f>
        <v/>
      </c>
    </row>
    <row r="237" spans="2:21">
      <c r="B237" s="17"/>
      <c r="C237" s="17"/>
      <c r="D237" s="17"/>
      <c r="E237" s="18"/>
      <c r="F237" s="44"/>
      <c r="G237" s="17"/>
      <c r="H237" s="17"/>
      <c r="I237" s="17"/>
      <c r="J237" s="17"/>
      <c r="K237" s="17"/>
      <c r="L237" s="17"/>
      <c r="M237" s="17"/>
      <c r="N237" s="17"/>
      <c r="O237" s="17"/>
      <c r="P237" s="17"/>
      <c r="Q237" s="17"/>
      <c r="R237" s="17"/>
      <c r="S237" s="17"/>
      <c r="T237" s="17"/>
      <c r="U237" t="str">
        <f>IF(COUNTA(Table212[[#This Row],[Employee Name]:[13. Skin is intact without open wounds or rashes]])=0,"",COUNTIF(Table212[[#This Row],[1. Checks that sink areas are supplied with soap and paper towels]:[13. Skin is intact without open wounds or rashes]],"NO"))</f>
        <v/>
      </c>
    </row>
    <row r="238" spans="2:21">
      <c r="B238" s="17"/>
      <c r="C238" s="17"/>
      <c r="D238" s="17"/>
      <c r="E238" s="18"/>
      <c r="F238" s="44"/>
      <c r="G238" s="17"/>
      <c r="H238" s="17"/>
      <c r="I238" s="17"/>
      <c r="J238" s="17"/>
      <c r="K238" s="17"/>
      <c r="L238" s="17"/>
      <c r="M238" s="17"/>
      <c r="N238" s="17"/>
      <c r="O238" s="17"/>
      <c r="P238" s="17"/>
      <c r="Q238" s="17"/>
      <c r="R238" s="17"/>
      <c r="S238" s="17"/>
      <c r="T238" s="17"/>
      <c r="U238" t="str">
        <f>IF(COUNTA(Table212[[#This Row],[Employee Name]:[13. Skin is intact without open wounds or rashes]])=0,"",COUNTIF(Table212[[#This Row],[1. Checks that sink areas are supplied with soap and paper towels]:[13. Skin is intact without open wounds or rashes]],"NO"))</f>
        <v/>
      </c>
    </row>
    <row r="239" spans="2:21">
      <c r="B239" s="17"/>
      <c r="C239" s="17"/>
      <c r="D239" s="17"/>
      <c r="E239" s="18"/>
      <c r="F239" s="44"/>
      <c r="G239" s="17"/>
      <c r="H239" s="17"/>
      <c r="I239" s="17"/>
      <c r="J239" s="17"/>
      <c r="K239" s="17"/>
      <c r="L239" s="17"/>
      <c r="M239" s="17"/>
      <c r="N239" s="17"/>
      <c r="O239" s="17"/>
      <c r="P239" s="17"/>
      <c r="Q239" s="17"/>
      <c r="R239" s="17"/>
      <c r="S239" s="17"/>
      <c r="T239" s="17"/>
      <c r="U239" t="str">
        <f>IF(COUNTA(Table212[[#This Row],[Employee Name]:[13. Skin is intact without open wounds or rashes]])=0,"",COUNTIF(Table212[[#This Row],[1. Checks that sink areas are supplied with soap and paper towels]:[13. Skin is intact without open wounds or rashes]],"NO"))</f>
        <v/>
      </c>
    </row>
    <row r="240" spans="2:21">
      <c r="B240" s="17"/>
      <c r="C240" s="17"/>
      <c r="D240" s="17"/>
      <c r="E240" s="18"/>
      <c r="F240" s="44"/>
      <c r="G240" s="17"/>
      <c r="H240" s="17"/>
      <c r="I240" s="17"/>
      <c r="J240" s="17"/>
      <c r="K240" s="17"/>
      <c r="L240" s="17"/>
      <c r="M240" s="17"/>
      <c r="N240" s="17"/>
      <c r="O240" s="17"/>
      <c r="P240" s="17"/>
      <c r="Q240" s="17"/>
      <c r="R240" s="17"/>
      <c r="S240" s="17"/>
      <c r="T240" s="17"/>
      <c r="U240" t="str">
        <f>IF(COUNTA(Table212[[#This Row],[Employee Name]:[13. Skin is intact without open wounds or rashes]])=0,"",COUNTIF(Table212[[#This Row],[1. Checks that sink areas are supplied with soap and paper towels]:[13. Skin is intact without open wounds or rashes]],"NO"))</f>
        <v/>
      </c>
    </row>
    <row r="241" spans="2:21">
      <c r="B241" s="17"/>
      <c r="C241" s="17"/>
      <c r="D241" s="17"/>
      <c r="E241" s="18"/>
      <c r="F241" s="44"/>
      <c r="G241" s="17"/>
      <c r="H241" s="17"/>
      <c r="I241" s="17"/>
      <c r="J241" s="17"/>
      <c r="K241" s="17"/>
      <c r="L241" s="17"/>
      <c r="M241" s="17"/>
      <c r="N241" s="17"/>
      <c r="O241" s="17"/>
      <c r="P241" s="17"/>
      <c r="Q241" s="17"/>
      <c r="R241" s="17"/>
      <c r="S241" s="17"/>
      <c r="T241" s="17"/>
      <c r="U241" t="str">
        <f>IF(COUNTA(Table212[[#This Row],[Employee Name]:[13. Skin is intact without open wounds or rashes]])=0,"",COUNTIF(Table212[[#This Row],[1. Checks that sink areas are supplied with soap and paper towels]:[13. Skin is intact without open wounds or rashes]],"NO"))</f>
        <v/>
      </c>
    </row>
    <row r="242" spans="2:21">
      <c r="B242" s="17"/>
      <c r="C242" s="17"/>
      <c r="D242" s="17"/>
      <c r="E242" s="18"/>
      <c r="F242" s="44"/>
      <c r="G242" s="17"/>
      <c r="H242" s="17"/>
      <c r="I242" s="17"/>
      <c r="J242" s="17"/>
      <c r="K242" s="17"/>
      <c r="L242" s="17"/>
      <c r="M242" s="17"/>
      <c r="N242" s="17"/>
      <c r="O242" s="17"/>
      <c r="P242" s="17"/>
      <c r="Q242" s="17"/>
      <c r="R242" s="17"/>
      <c r="S242" s="17"/>
      <c r="T242" s="17"/>
      <c r="U242" t="str">
        <f>IF(COUNTA(Table212[[#This Row],[Employee Name]:[13. Skin is intact without open wounds or rashes]])=0,"",COUNTIF(Table212[[#This Row],[1. Checks that sink areas are supplied with soap and paper towels]:[13. Skin is intact without open wounds or rashes]],"NO"))</f>
        <v/>
      </c>
    </row>
    <row r="243" spans="2:21">
      <c r="B243" s="17"/>
      <c r="C243" s="17"/>
      <c r="D243" s="17"/>
      <c r="E243" s="18"/>
      <c r="F243" s="44"/>
      <c r="G243" s="17"/>
      <c r="H243" s="17"/>
      <c r="I243" s="17"/>
      <c r="J243" s="17"/>
      <c r="K243" s="17"/>
      <c r="L243" s="17"/>
      <c r="M243" s="17"/>
      <c r="N243" s="17"/>
      <c r="O243" s="17"/>
      <c r="P243" s="17"/>
      <c r="Q243" s="17"/>
      <c r="R243" s="17"/>
      <c r="S243" s="17"/>
      <c r="T243" s="17"/>
      <c r="U243" t="str">
        <f>IF(COUNTA(Table212[[#This Row],[Employee Name]:[13. Skin is intact without open wounds or rashes]])=0,"",COUNTIF(Table212[[#This Row],[1. Checks that sink areas are supplied with soap and paper towels]:[13. Skin is intact without open wounds or rashes]],"NO"))</f>
        <v/>
      </c>
    </row>
    <row r="244" spans="2:21">
      <c r="B244" s="17"/>
      <c r="C244" s="17"/>
      <c r="D244" s="17"/>
      <c r="E244" s="18"/>
      <c r="F244" s="44"/>
      <c r="G244" s="17"/>
      <c r="H244" s="17"/>
      <c r="I244" s="17"/>
      <c r="J244" s="17"/>
      <c r="K244" s="17"/>
      <c r="L244" s="17"/>
      <c r="M244" s="17"/>
      <c r="N244" s="17"/>
      <c r="O244" s="17"/>
      <c r="P244" s="17"/>
      <c r="Q244" s="17"/>
      <c r="R244" s="17"/>
      <c r="S244" s="17"/>
      <c r="T244" s="17"/>
      <c r="U244" t="str">
        <f>IF(COUNTA(Table212[[#This Row],[Employee Name]:[13. Skin is intact without open wounds or rashes]])=0,"",COUNTIF(Table212[[#This Row],[1. Checks that sink areas are supplied with soap and paper towels]:[13. Skin is intact without open wounds or rashes]],"NO"))</f>
        <v/>
      </c>
    </row>
    <row r="245" spans="2:21">
      <c r="B245" s="17"/>
      <c r="C245" s="17"/>
      <c r="D245" s="17"/>
      <c r="E245" s="18"/>
      <c r="F245" s="44"/>
      <c r="G245" s="17"/>
      <c r="H245" s="17"/>
      <c r="I245" s="17"/>
      <c r="J245" s="17"/>
      <c r="K245" s="17"/>
      <c r="L245" s="17"/>
      <c r="M245" s="17"/>
      <c r="N245" s="17"/>
      <c r="O245" s="17"/>
      <c r="P245" s="17"/>
      <c r="Q245" s="17"/>
      <c r="R245" s="17"/>
      <c r="S245" s="17"/>
      <c r="T245" s="17"/>
      <c r="U245" t="str">
        <f>IF(COUNTA(Table212[[#This Row],[Employee Name]:[13. Skin is intact without open wounds or rashes]])=0,"",COUNTIF(Table212[[#This Row],[1. Checks that sink areas are supplied with soap and paper towels]:[13. Skin is intact without open wounds or rashes]],"NO"))</f>
        <v/>
      </c>
    </row>
    <row r="246" spans="2:21">
      <c r="B246" s="17"/>
      <c r="C246" s="17"/>
      <c r="D246" s="17"/>
      <c r="E246" s="18"/>
      <c r="F246" s="44"/>
      <c r="G246" s="17"/>
      <c r="H246" s="17"/>
      <c r="I246" s="17"/>
      <c r="J246" s="17"/>
      <c r="K246" s="17"/>
      <c r="L246" s="17"/>
      <c r="M246" s="17"/>
      <c r="N246" s="17"/>
      <c r="O246" s="17"/>
      <c r="P246" s="17"/>
      <c r="Q246" s="17"/>
      <c r="R246" s="17"/>
      <c r="S246" s="17"/>
      <c r="T246" s="17"/>
      <c r="U246" t="str">
        <f>IF(COUNTA(Table212[[#This Row],[Employee Name]:[13. Skin is intact without open wounds or rashes]])=0,"",COUNTIF(Table212[[#This Row],[1. Checks that sink areas are supplied with soap and paper towels]:[13. Skin is intact without open wounds or rashes]],"NO"))</f>
        <v/>
      </c>
    </row>
    <row r="247" spans="2:21">
      <c r="B247" s="17"/>
      <c r="C247" s="17"/>
      <c r="D247" s="17"/>
      <c r="E247" s="18"/>
      <c r="F247" s="44"/>
      <c r="G247" s="17"/>
      <c r="H247" s="17"/>
      <c r="I247" s="17"/>
      <c r="J247" s="17"/>
      <c r="K247" s="17"/>
      <c r="L247" s="17"/>
      <c r="M247" s="17"/>
      <c r="N247" s="17"/>
      <c r="O247" s="17"/>
      <c r="P247" s="17"/>
      <c r="Q247" s="17"/>
      <c r="R247" s="17"/>
      <c r="S247" s="17"/>
      <c r="T247" s="17"/>
      <c r="U247" t="str">
        <f>IF(COUNTA(Table212[[#This Row],[Employee Name]:[13. Skin is intact without open wounds or rashes]])=0,"",COUNTIF(Table212[[#This Row],[1. Checks that sink areas are supplied with soap and paper towels]:[13. Skin is intact without open wounds or rashes]],"NO"))</f>
        <v/>
      </c>
    </row>
    <row r="248" spans="2:21">
      <c r="B248" s="17"/>
      <c r="C248" s="17"/>
      <c r="D248" s="17"/>
      <c r="E248" s="18"/>
      <c r="F248" s="44"/>
      <c r="G248" s="17"/>
      <c r="H248" s="17"/>
      <c r="I248" s="17"/>
      <c r="J248" s="17"/>
      <c r="K248" s="17"/>
      <c r="L248" s="17"/>
      <c r="M248" s="17"/>
      <c r="N248" s="17"/>
      <c r="O248" s="17"/>
      <c r="P248" s="17"/>
      <c r="Q248" s="17"/>
      <c r="R248" s="17"/>
      <c r="S248" s="17"/>
      <c r="T248" s="17"/>
      <c r="U248" t="str">
        <f>IF(COUNTA(Table212[[#This Row],[Employee Name]:[13. Skin is intact without open wounds or rashes]])=0,"",COUNTIF(Table212[[#This Row],[1. Checks that sink areas are supplied with soap and paper towels]:[13. Skin is intact without open wounds or rashes]],"NO"))</f>
        <v/>
      </c>
    </row>
    <row r="249" spans="2:21">
      <c r="B249" s="17"/>
      <c r="C249" s="17"/>
      <c r="D249" s="17"/>
      <c r="E249" s="18"/>
      <c r="F249" s="44"/>
      <c r="G249" s="17"/>
      <c r="H249" s="17"/>
      <c r="I249" s="17"/>
      <c r="J249" s="17"/>
      <c r="K249" s="17"/>
      <c r="L249" s="17"/>
      <c r="M249" s="17"/>
      <c r="N249" s="17"/>
      <c r="O249" s="17"/>
      <c r="P249" s="17"/>
      <c r="Q249" s="17"/>
      <c r="R249" s="17"/>
      <c r="S249" s="17"/>
      <c r="T249" s="17"/>
      <c r="U249" t="str">
        <f>IF(COUNTA(Table212[[#This Row],[Employee Name]:[13. Skin is intact without open wounds or rashes]])=0,"",COUNTIF(Table212[[#This Row],[1. Checks that sink areas are supplied with soap and paper towels]:[13. Skin is intact without open wounds or rashes]],"NO"))</f>
        <v/>
      </c>
    </row>
    <row r="250" spans="2:21">
      <c r="B250" s="17"/>
      <c r="C250" s="17"/>
      <c r="D250" s="17"/>
      <c r="E250" s="18"/>
      <c r="F250" s="44"/>
      <c r="G250" s="17"/>
      <c r="H250" s="17"/>
      <c r="I250" s="17"/>
      <c r="J250" s="17"/>
      <c r="K250" s="17"/>
      <c r="L250" s="17"/>
      <c r="M250" s="17"/>
      <c r="N250" s="17"/>
      <c r="O250" s="17"/>
      <c r="P250" s="17"/>
      <c r="Q250" s="17"/>
      <c r="R250" s="17"/>
      <c r="S250" s="17"/>
      <c r="T250" s="17"/>
      <c r="U250" t="str">
        <f>IF(COUNTA(Table212[[#This Row],[Employee Name]:[13. Skin is intact without open wounds or rashes]])=0,"",COUNTIF(Table212[[#This Row],[1. Checks that sink areas are supplied with soap and paper towels]:[13. Skin is intact without open wounds or rashes]],"NO"))</f>
        <v/>
      </c>
    </row>
  </sheetData>
  <sheetProtection sheet="1" objects="1" scenarios="1"/>
  <mergeCells count="5">
    <mergeCell ref="A1:G1"/>
    <mergeCell ref="B2:G2"/>
    <mergeCell ref="H2:O2"/>
    <mergeCell ref="P2:Q2"/>
    <mergeCell ref="R2:T2"/>
  </mergeCells>
  <dataValidations count="3">
    <dataValidation type="list" allowBlank="1" showInputMessage="1" showErrorMessage="1" sqref="H4:T250" xr:uid="{FA9BF19E-2F99-4900-929C-13598CC11800}">
      <formula1>"YES,NO"</formula1>
    </dataValidation>
    <dataValidation type="list" allowBlank="1" showInputMessage="1" showErrorMessage="1" sqref="G4:G250" xr:uid="{D0C95905-31AB-4D8F-886F-A189C110C8AC}">
      <formula1>"Orientation,Annual,Other"</formula1>
    </dataValidation>
    <dataValidation type="list" allowBlank="1" showInputMessage="1" showErrorMessage="1" sqref="F4:F250" xr:uid="{91D79B56-D79B-4A61-9FFE-505B7C2A51C6}">
      <formula1>"7a - 11a,11a - 3p,3p - 7p,7p - 11p,11p - 3a,3a - 7a"</formula1>
    </dataValidation>
  </dataValidations>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0CB18-7436-4111-897D-CC762C959A96}">
  <dimension ref="A1:U250"/>
  <sheetViews>
    <sheetView workbookViewId="0">
      <pane xSplit="7" ySplit="3" topLeftCell="H4" activePane="bottomRight" state="frozen"/>
      <selection sqref="A1:G1"/>
      <selection pane="topRight" sqref="A1:G1"/>
      <selection pane="bottomLeft" sqref="A1:G1"/>
      <selection pane="bottomRight" activeCell="B2" sqref="B2:G2"/>
    </sheetView>
  </sheetViews>
  <sheetFormatPr defaultRowHeight="15"/>
  <cols>
    <col min="1" max="1" width="1.7109375" style="14" customWidth="1"/>
    <col min="2" max="2" width="22.28515625" customWidth="1"/>
    <col min="3" max="3" width="9.7109375" customWidth="1"/>
    <col min="4" max="4" width="11.7109375" customWidth="1"/>
    <col min="5" max="7" width="16.7109375" customWidth="1"/>
    <col min="8" max="8" width="17.7109375" customWidth="1"/>
    <col min="9" max="9" width="16.28515625" customWidth="1"/>
    <col min="10" max="10" width="19.7109375" customWidth="1"/>
    <col min="11" max="11" width="28.85546875" customWidth="1"/>
    <col min="12" max="12" width="18" customWidth="1"/>
    <col min="13" max="13" width="18.5703125" customWidth="1"/>
    <col min="14" max="14" width="15.42578125" customWidth="1"/>
    <col min="15" max="15" width="22.140625" customWidth="1"/>
    <col min="16" max="16" width="18.42578125" customWidth="1"/>
    <col min="17" max="17" width="22.85546875" customWidth="1"/>
    <col min="18" max="18" width="15.28515625" customWidth="1"/>
    <col min="19" max="19" width="18.42578125" customWidth="1"/>
    <col min="20" max="20" width="18.85546875" customWidth="1"/>
  </cols>
  <sheetData>
    <row r="1" spans="1:21" ht="33.75">
      <c r="A1" s="83" t="str">
        <f>IF('SUMMARY Rates'!N4="","MONTH 1",'SUMMARY Rates'!N4)</f>
        <v>Month_11</v>
      </c>
      <c r="B1" s="83"/>
      <c r="C1" s="83"/>
      <c r="D1" s="83"/>
      <c r="E1" s="83"/>
      <c r="F1" s="83"/>
      <c r="G1" s="83"/>
      <c r="H1" s="13" t="s">
        <v>2765</v>
      </c>
    </row>
    <row r="2" spans="1:21" ht="15.75">
      <c r="B2" s="82" t="s">
        <v>23</v>
      </c>
      <c r="C2" s="82"/>
      <c r="D2" s="82"/>
      <c r="E2" s="82"/>
      <c r="F2" s="82"/>
      <c r="G2" s="82"/>
      <c r="H2" s="79" t="s">
        <v>7</v>
      </c>
      <c r="I2" s="79"/>
      <c r="J2" s="79"/>
      <c r="K2" s="79"/>
      <c r="L2" s="79"/>
      <c r="M2" s="79"/>
      <c r="N2" s="79"/>
      <c r="O2" s="79"/>
      <c r="P2" s="80" t="s">
        <v>16</v>
      </c>
      <c r="Q2" s="80"/>
      <c r="R2" s="81" t="s">
        <v>18</v>
      </c>
      <c r="S2" s="81"/>
      <c r="T2" s="81"/>
      <c r="U2" s="16"/>
    </row>
    <row r="3" spans="1:21" s="10" customFormat="1" ht="75">
      <c r="A3" s="15"/>
      <c r="B3" s="11" t="s">
        <v>4</v>
      </c>
      <c r="C3" s="11" t="s">
        <v>5</v>
      </c>
      <c r="D3" s="11" t="s">
        <v>2734</v>
      </c>
      <c r="E3" s="11" t="s">
        <v>2743</v>
      </c>
      <c r="F3" s="11" t="s">
        <v>2752</v>
      </c>
      <c r="G3" s="11" t="s">
        <v>6</v>
      </c>
      <c r="H3" s="11" t="s">
        <v>8</v>
      </c>
      <c r="I3" s="11" t="s">
        <v>10</v>
      </c>
      <c r="J3" s="11" t="s">
        <v>9</v>
      </c>
      <c r="K3" s="11" t="s">
        <v>11</v>
      </c>
      <c r="L3" s="11" t="s">
        <v>12</v>
      </c>
      <c r="M3" s="11" t="s">
        <v>13</v>
      </c>
      <c r="N3" s="11" t="s">
        <v>14</v>
      </c>
      <c r="O3" s="11" t="s">
        <v>15</v>
      </c>
      <c r="P3" s="11" t="s">
        <v>17</v>
      </c>
      <c r="Q3" s="11" t="s">
        <v>22</v>
      </c>
      <c r="R3" s="11" t="s">
        <v>21</v>
      </c>
      <c r="S3" s="11" t="s">
        <v>20</v>
      </c>
      <c r="T3" s="11" t="s">
        <v>19</v>
      </c>
      <c r="U3" s="11" t="s">
        <v>47</v>
      </c>
    </row>
    <row r="4" spans="1:21">
      <c r="B4" s="17"/>
      <c r="C4" s="17"/>
      <c r="D4" s="17"/>
      <c r="E4" s="18"/>
      <c r="F4" s="44"/>
      <c r="G4" s="17"/>
      <c r="H4" s="17"/>
      <c r="I4" s="17"/>
      <c r="J4" s="17"/>
      <c r="K4" s="17"/>
      <c r="L4" s="17"/>
      <c r="M4" s="17"/>
      <c r="N4" s="17"/>
      <c r="O4" s="17"/>
      <c r="P4" s="17"/>
      <c r="Q4" s="17"/>
      <c r="R4" s="17"/>
      <c r="S4" s="17"/>
      <c r="T4" s="17"/>
      <c r="U4" t="str">
        <f>IF(COUNTA(Table213[[#This Row],[Employee Name]:[13. Skin is intact without open wounds or rashes]])=0,"",COUNTIF(Table213[[#This Row],[1. Checks that sink areas are supplied with soap and paper towels]:[13. Skin is intact without open wounds or rashes]],"NO"))</f>
        <v/>
      </c>
    </row>
    <row r="5" spans="1:21">
      <c r="B5" s="17"/>
      <c r="C5" s="17"/>
      <c r="D5" s="17"/>
      <c r="E5" s="18"/>
      <c r="F5" s="44"/>
      <c r="G5" s="17"/>
      <c r="H5" s="17"/>
      <c r="I5" s="17"/>
      <c r="J5" s="17"/>
      <c r="K5" s="17"/>
      <c r="L5" s="17"/>
      <c r="M5" s="17"/>
      <c r="N5" s="17"/>
      <c r="O5" s="17"/>
      <c r="P5" s="17"/>
      <c r="Q5" s="17"/>
      <c r="R5" s="17"/>
      <c r="S5" s="17"/>
      <c r="T5" s="17"/>
      <c r="U5" t="str">
        <f>IF(COUNTA(Table213[[#This Row],[Employee Name]:[13. Skin is intact without open wounds or rashes]])=0,"",COUNTIF(Table213[[#This Row],[1. Checks that sink areas are supplied with soap and paper towels]:[13. Skin is intact without open wounds or rashes]],"NO"))</f>
        <v/>
      </c>
    </row>
    <row r="6" spans="1:21">
      <c r="B6" s="17"/>
      <c r="C6" s="17"/>
      <c r="D6" s="17"/>
      <c r="E6" s="18"/>
      <c r="F6" s="44"/>
      <c r="G6" s="17"/>
      <c r="H6" s="17"/>
      <c r="I6" s="17"/>
      <c r="J6" s="17"/>
      <c r="K6" s="17"/>
      <c r="L6" s="17"/>
      <c r="M6" s="17"/>
      <c r="N6" s="17"/>
      <c r="O6" s="17"/>
      <c r="P6" s="17"/>
      <c r="Q6" s="17"/>
      <c r="R6" s="17"/>
      <c r="S6" s="17"/>
      <c r="T6" s="17"/>
      <c r="U6" t="str">
        <f>IF(COUNTA(Table213[[#This Row],[Employee Name]:[13. Skin is intact without open wounds or rashes]])=0,"",COUNTIF(Table213[[#This Row],[1. Checks that sink areas are supplied with soap and paper towels]:[13. Skin is intact without open wounds or rashes]],"NO"))</f>
        <v/>
      </c>
    </row>
    <row r="7" spans="1:21">
      <c r="B7" s="17"/>
      <c r="C7" s="17"/>
      <c r="D7" s="17"/>
      <c r="E7" s="18"/>
      <c r="F7" s="44"/>
      <c r="G7" s="17"/>
      <c r="H7" s="17"/>
      <c r="I7" s="17"/>
      <c r="J7" s="17"/>
      <c r="K7" s="17"/>
      <c r="L7" s="17"/>
      <c r="M7" s="17"/>
      <c r="N7" s="17"/>
      <c r="O7" s="17"/>
      <c r="P7" s="17"/>
      <c r="Q7" s="17"/>
      <c r="R7" s="17"/>
      <c r="S7" s="17"/>
      <c r="T7" s="17"/>
      <c r="U7" t="str">
        <f>IF(COUNTA(Table213[[#This Row],[Employee Name]:[13. Skin is intact without open wounds or rashes]])=0,"",COUNTIF(Table213[[#This Row],[1. Checks that sink areas are supplied with soap and paper towels]:[13. Skin is intact without open wounds or rashes]],"NO"))</f>
        <v/>
      </c>
    </row>
    <row r="8" spans="1:21">
      <c r="B8" s="17"/>
      <c r="C8" s="17"/>
      <c r="D8" s="17"/>
      <c r="E8" s="18"/>
      <c r="F8" s="44"/>
      <c r="G8" s="17"/>
      <c r="H8" s="17"/>
      <c r="I8" s="17"/>
      <c r="J8" s="17"/>
      <c r="K8" s="17"/>
      <c r="L8" s="17"/>
      <c r="M8" s="17"/>
      <c r="N8" s="17"/>
      <c r="O8" s="17"/>
      <c r="P8" s="17"/>
      <c r="Q8" s="17"/>
      <c r="R8" s="17"/>
      <c r="S8" s="17"/>
      <c r="T8" s="17"/>
      <c r="U8" t="str">
        <f>IF(COUNTA(Table213[[#This Row],[Employee Name]:[13. Skin is intact without open wounds or rashes]])=0,"",COUNTIF(Table213[[#This Row],[1. Checks that sink areas are supplied with soap and paper towels]:[13. Skin is intact without open wounds or rashes]],"NO"))</f>
        <v/>
      </c>
    </row>
    <row r="9" spans="1:21">
      <c r="B9" s="17"/>
      <c r="C9" s="17"/>
      <c r="D9" s="17"/>
      <c r="E9" s="18"/>
      <c r="F9" s="44"/>
      <c r="G9" s="17"/>
      <c r="H9" s="17"/>
      <c r="I9" s="17"/>
      <c r="J9" s="17"/>
      <c r="K9" s="17"/>
      <c r="L9" s="17"/>
      <c r="M9" s="17"/>
      <c r="N9" s="17"/>
      <c r="O9" s="17"/>
      <c r="P9" s="17"/>
      <c r="Q9" s="17"/>
      <c r="R9" s="17"/>
      <c r="S9" s="17"/>
      <c r="T9" s="17"/>
      <c r="U9" t="str">
        <f>IF(COUNTA(Table213[[#This Row],[Employee Name]:[13. Skin is intact without open wounds or rashes]])=0,"",COUNTIF(Table213[[#This Row],[1. Checks that sink areas are supplied with soap and paper towels]:[13. Skin is intact without open wounds or rashes]],"NO"))</f>
        <v/>
      </c>
    </row>
    <row r="10" spans="1:21">
      <c r="B10" s="17"/>
      <c r="C10" s="17"/>
      <c r="D10" s="17"/>
      <c r="E10" s="18"/>
      <c r="F10" s="44"/>
      <c r="G10" s="17"/>
      <c r="H10" s="17"/>
      <c r="I10" s="17"/>
      <c r="J10" s="17"/>
      <c r="K10" s="17"/>
      <c r="L10" s="17"/>
      <c r="M10" s="17"/>
      <c r="N10" s="17"/>
      <c r="O10" s="17"/>
      <c r="P10" s="17"/>
      <c r="Q10" s="17"/>
      <c r="R10" s="17"/>
      <c r="S10" s="17"/>
      <c r="T10" s="17"/>
      <c r="U10" t="str">
        <f>IF(COUNTA(Table213[[#This Row],[Employee Name]:[13. Skin is intact without open wounds or rashes]])=0,"",COUNTIF(Table213[[#This Row],[1. Checks that sink areas are supplied with soap and paper towels]:[13. Skin is intact without open wounds or rashes]],"NO"))</f>
        <v/>
      </c>
    </row>
    <row r="11" spans="1:21">
      <c r="B11" s="17"/>
      <c r="C11" s="17"/>
      <c r="D11" s="17"/>
      <c r="E11" s="18"/>
      <c r="F11" s="44"/>
      <c r="G11" s="17"/>
      <c r="H11" s="17"/>
      <c r="I11" s="17"/>
      <c r="J11" s="17"/>
      <c r="K11" s="17"/>
      <c r="L11" s="17"/>
      <c r="M11" s="17"/>
      <c r="N11" s="17"/>
      <c r="O11" s="17"/>
      <c r="P11" s="17"/>
      <c r="Q11" s="17"/>
      <c r="R11" s="17"/>
      <c r="S11" s="17"/>
      <c r="T11" s="17"/>
      <c r="U11" t="str">
        <f>IF(COUNTA(Table213[[#This Row],[Employee Name]:[13. Skin is intact without open wounds or rashes]])=0,"",COUNTIF(Table213[[#This Row],[1. Checks that sink areas are supplied with soap and paper towels]:[13. Skin is intact without open wounds or rashes]],"NO"))</f>
        <v/>
      </c>
    </row>
    <row r="12" spans="1:21">
      <c r="B12" s="17"/>
      <c r="C12" s="17"/>
      <c r="D12" s="17"/>
      <c r="E12" s="18"/>
      <c r="F12" s="44"/>
      <c r="G12" s="17"/>
      <c r="H12" s="17"/>
      <c r="I12" s="17"/>
      <c r="J12" s="17"/>
      <c r="K12" s="17"/>
      <c r="L12" s="17"/>
      <c r="M12" s="17"/>
      <c r="N12" s="17"/>
      <c r="O12" s="17"/>
      <c r="P12" s="17"/>
      <c r="Q12" s="17"/>
      <c r="R12" s="17"/>
      <c r="S12" s="17"/>
      <c r="T12" s="17"/>
      <c r="U12" t="str">
        <f>IF(COUNTA(Table213[[#This Row],[Employee Name]:[13. Skin is intact without open wounds or rashes]])=0,"",COUNTIF(Table213[[#This Row],[1. Checks that sink areas are supplied with soap and paper towels]:[13. Skin is intact without open wounds or rashes]],"NO"))</f>
        <v/>
      </c>
    </row>
    <row r="13" spans="1:21">
      <c r="B13" s="17"/>
      <c r="C13" s="17"/>
      <c r="D13" s="17"/>
      <c r="E13" s="18"/>
      <c r="F13" s="44"/>
      <c r="G13" s="17"/>
      <c r="H13" s="17"/>
      <c r="I13" s="17"/>
      <c r="J13" s="17"/>
      <c r="K13" s="17"/>
      <c r="L13" s="17"/>
      <c r="M13" s="17"/>
      <c r="N13" s="17"/>
      <c r="O13" s="17"/>
      <c r="P13" s="17"/>
      <c r="Q13" s="17"/>
      <c r="R13" s="17"/>
      <c r="S13" s="17"/>
      <c r="T13" s="17"/>
      <c r="U13" t="str">
        <f>IF(COUNTA(Table213[[#This Row],[Employee Name]:[13. Skin is intact without open wounds or rashes]])=0,"",COUNTIF(Table213[[#This Row],[1. Checks that sink areas are supplied with soap and paper towels]:[13. Skin is intact without open wounds or rashes]],"NO"))</f>
        <v/>
      </c>
    </row>
    <row r="14" spans="1:21">
      <c r="B14" s="17"/>
      <c r="C14" s="17"/>
      <c r="D14" s="17"/>
      <c r="E14" s="18"/>
      <c r="F14" s="44"/>
      <c r="G14" s="17"/>
      <c r="H14" s="17"/>
      <c r="I14" s="17"/>
      <c r="J14" s="17"/>
      <c r="K14" s="17"/>
      <c r="L14" s="17"/>
      <c r="M14" s="17"/>
      <c r="N14" s="17"/>
      <c r="O14" s="17"/>
      <c r="P14" s="17"/>
      <c r="Q14" s="17"/>
      <c r="R14" s="17"/>
      <c r="S14" s="17"/>
      <c r="T14" s="17"/>
      <c r="U14" t="str">
        <f>IF(COUNTA(Table213[[#This Row],[Employee Name]:[13. Skin is intact without open wounds or rashes]])=0,"",COUNTIF(Table213[[#This Row],[1. Checks that sink areas are supplied with soap and paper towels]:[13. Skin is intact without open wounds or rashes]],"NO"))</f>
        <v/>
      </c>
    </row>
    <row r="15" spans="1:21">
      <c r="B15" s="17"/>
      <c r="C15" s="17"/>
      <c r="D15" s="17"/>
      <c r="E15" s="18"/>
      <c r="F15" s="44"/>
      <c r="G15" s="17"/>
      <c r="H15" s="17"/>
      <c r="I15" s="17"/>
      <c r="J15" s="17"/>
      <c r="K15" s="17"/>
      <c r="L15" s="17"/>
      <c r="M15" s="17"/>
      <c r="N15" s="17"/>
      <c r="O15" s="17"/>
      <c r="P15" s="17"/>
      <c r="Q15" s="17"/>
      <c r="R15" s="17"/>
      <c r="S15" s="17"/>
      <c r="T15" s="17"/>
      <c r="U15" t="str">
        <f>IF(COUNTA(Table213[[#This Row],[Employee Name]:[13. Skin is intact without open wounds or rashes]])=0,"",COUNTIF(Table213[[#This Row],[1. Checks that sink areas are supplied with soap and paper towels]:[13. Skin is intact without open wounds or rashes]],"NO"))</f>
        <v/>
      </c>
    </row>
    <row r="16" spans="1:21">
      <c r="B16" s="17"/>
      <c r="C16" s="17"/>
      <c r="D16" s="17"/>
      <c r="E16" s="18"/>
      <c r="F16" s="44"/>
      <c r="G16" s="17"/>
      <c r="H16" s="17"/>
      <c r="I16" s="17"/>
      <c r="J16" s="17"/>
      <c r="K16" s="17"/>
      <c r="L16" s="17"/>
      <c r="M16" s="17"/>
      <c r="N16" s="17"/>
      <c r="O16" s="17"/>
      <c r="P16" s="17"/>
      <c r="Q16" s="17"/>
      <c r="R16" s="17"/>
      <c r="S16" s="17"/>
      <c r="T16" s="17"/>
      <c r="U16" t="str">
        <f>IF(COUNTA(Table213[[#This Row],[Employee Name]:[13. Skin is intact without open wounds or rashes]])=0,"",COUNTIF(Table213[[#This Row],[1. Checks that sink areas are supplied with soap and paper towels]:[13. Skin is intact without open wounds or rashes]],"NO"))</f>
        <v/>
      </c>
    </row>
    <row r="17" spans="2:21">
      <c r="B17" s="17"/>
      <c r="C17" s="17"/>
      <c r="D17" s="17"/>
      <c r="E17" s="18"/>
      <c r="F17" s="44"/>
      <c r="G17" s="17"/>
      <c r="H17" s="17"/>
      <c r="I17" s="17"/>
      <c r="J17" s="17"/>
      <c r="K17" s="17"/>
      <c r="L17" s="17"/>
      <c r="M17" s="17"/>
      <c r="N17" s="17"/>
      <c r="O17" s="17"/>
      <c r="P17" s="17"/>
      <c r="Q17" s="17"/>
      <c r="R17" s="17"/>
      <c r="S17" s="17"/>
      <c r="T17" s="17"/>
      <c r="U17" t="str">
        <f>IF(COUNTA(Table213[[#This Row],[Employee Name]:[13. Skin is intact without open wounds or rashes]])=0,"",COUNTIF(Table213[[#This Row],[1. Checks that sink areas are supplied with soap and paper towels]:[13. Skin is intact without open wounds or rashes]],"NO"))</f>
        <v/>
      </c>
    </row>
    <row r="18" spans="2:21">
      <c r="B18" s="17"/>
      <c r="C18" s="17"/>
      <c r="D18" s="17"/>
      <c r="E18" s="18"/>
      <c r="F18" s="44"/>
      <c r="G18" s="17"/>
      <c r="H18" s="17"/>
      <c r="I18" s="17"/>
      <c r="J18" s="17"/>
      <c r="K18" s="17"/>
      <c r="L18" s="17"/>
      <c r="M18" s="17"/>
      <c r="N18" s="17"/>
      <c r="O18" s="17"/>
      <c r="P18" s="17"/>
      <c r="Q18" s="17"/>
      <c r="R18" s="17"/>
      <c r="S18" s="17"/>
      <c r="T18" s="17"/>
      <c r="U18" t="str">
        <f>IF(COUNTA(Table213[[#This Row],[Employee Name]:[13. Skin is intact without open wounds or rashes]])=0,"",COUNTIF(Table213[[#This Row],[1. Checks that sink areas are supplied with soap and paper towels]:[13. Skin is intact without open wounds or rashes]],"NO"))</f>
        <v/>
      </c>
    </row>
    <row r="19" spans="2:21">
      <c r="B19" s="17"/>
      <c r="C19" s="17"/>
      <c r="D19" s="17"/>
      <c r="E19" s="18"/>
      <c r="F19" s="44"/>
      <c r="G19" s="17"/>
      <c r="H19" s="17"/>
      <c r="I19" s="17"/>
      <c r="J19" s="17"/>
      <c r="K19" s="17"/>
      <c r="L19" s="17"/>
      <c r="M19" s="17"/>
      <c r="N19" s="17"/>
      <c r="O19" s="17"/>
      <c r="P19" s="17"/>
      <c r="Q19" s="17"/>
      <c r="R19" s="17"/>
      <c r="S19" s="17"/>
      <c r="T19" s="17"/>
      <c r="U19" t="str">
        <f>IF(COUNTA(Table213[[#This Row],[Employee Name]:[13. Skin is intact without open wounds or rashes]])=0,"",COUNTIF(Table213[[#This Row],[1. Checks that sink areas are supplied with soap and paper towels]:[13. Skin is intact without open wounds or rashes]],"NO"))</f>
        <v/>
      </c>
    </row>
    <row r="20" spans="2:21">
      <c r="B20" s="17"/>
      <c r="C20" s="17"/>
      <c r="D20" s="17"/>
      <c r="E20" s="18"/>
      <c r="F20" s="44"/>
      <c r="G20" s="17"/>
      <c r="H20" s="17"/>
      <c r="I20" s="17"/>
      <c r="J20" s="17"/>
      <c r="K20" s="17"/>
      <c r="L20" s="17"/>
      <c r="M20" s="17"/>
      <c r="N20" s="17"/>
      <c r="O20" s="17"/>
      <c r="P20" s="17"/>
      <c r="Q20" s="17"/>
      <c r="R20" s="17"/>
      <c r="S20" s="17"/>
      <c r="T20" s="17"/>
      <c r="U20" t="str">
        <f>IF(COUNTA(Table213[[#This Row],[Employee Name]:[13. Skin is intact without open wounds or rashes]])=0,"",COUNTIF(Table213[[#This Row],[1. Checks that sink areas are supplied with soap and paper towels]:[13. Skin is intact without open wounds or rashes]],"NO"))</f>
        <v/>
      </c>
    </row>
    <row r="21" spans="2:21">
      <c r="B21" s="17"/>
      <c r="C21" s="17"/>
      <c r="D21" s="17"/>
      <c r="E21" s="18"/>
      <c r="F21" s="44"/>
      <c r="G21" s="17"/>
      <c r="H21" s="17"/>
      <c r="I21" s="17"/>
      <c r="J21" s="17"/>
      <c r="K21" s="17"/>
      <c r="L21" s="17"/>
      <c r="M21" s="17"/>
      <c r="N21" s="17"/>
      <c r="O21" s="17"/>
      <c r="P21" s="17"/>
      <c r="Q21" s="17"/>
      <c r="R21" s="17"/>
      <c r="S21" s="17"/>
      <c r="T21" s="17"/>
      <c r="U21" t="str">
        <f>IF(COUNTA(Table213[[#This Row],[Employee Name]:[13. Skin is intact without open wounds or rashes]])=0,"",COUNTIF(Table213[[#This Row],[1. Checks that sink areas are supplied with soap and paper towels]:[13. Skin is intact without open wounds or rashes]],"NO"))</f>
        <v/>
      </c>
    </row>
    <row r="22" spans="2:21">
      <c r="B22" s="17"/>
      <c r="C22" s="17"/>
      <c r="D22" s="17"/>
      <c r="E22" s="18"/>
      <c r="F22" s="44"/>
      <c r="G22" s="17"/>
      <c r="H22" s="17"/>
      <c r="I22" s="17"/>
      <c r="J22" s="17"/>
      <c r="K22" s="17"/>
      <c r="L22" s="17"/>
      <c r="M22" s="17"/>
      <c r="N22" s="17"/>
      <c r="O22" s="17"/>
      <c r="P22" s="17"/>
      <c r="Q22" s="17"/>
      <c r="R22" s="17"/>
      <c r="S22" s="17"/>
      <c r="T22" s="17"/>
      <c r="U22" t="str">
        <f>IF(COUNTA(Table213[[#This Row],[Employee Name]:[13. Skin is intact without open wounds or rashes]])=0,"",COUNTIF(Table213[[#This Row],[1. Checks that sink areas are supplied with soap and paper towels]:[13. Skin is intact without open wounds or rashes]],"NO"))</f>
        <v/>
      </c>
    </row>
    <row r="23" spans="2:21">
      <c r="B23" s="17"/>
      <c r="C23" s="17"/>
      <c r="D23" s="17"/>
      <c r="E23" s="18"/>
      <c r="F23" s="44"/>
      <c r="G23" s="17"/>
      <c r="H23" s="17"/>
      <c r="I23" s="17"/>
      <c r="J23" s="17"/>
      <c r="K23" s="17"/>
      <c r="L23" s="17"/>
      <c r="M23" s="17"/>
      <c r="N23" s="17"/>
      <c r="O23" s="17"/>
      <c r="P23" s="17"/>
      <c r="Q23" s="17"/>
      <c r="R23" s="17"/>
      <c r="S23" s="17"/>
      <c r="T23" s="17"/>
      <c r="U23" t="str">
        <f>IF(COUNTA(Table213[[#This Row],[Employee Name]:[13. Skin is intact without open wounds or rashes]])=0,"",COUNTIF(Table213[[#This Row],[1. Checks that sink areas are supplied with soap and paper towels]:[13. Skin is intact without open wounds or rashes]],"NO"))</f>
        <v/>
      </c>
    </row>
    <row r="24" spans="2:21">
      <c r="B24" s="17"/>
      <c r="C24" s="17"/>
      <c r="D24" s="17"/>
      <c r="E24" s="18"/>
      <c r="F24" s="44"/>
      <c r="G24" s="17"/>
      <c r="H24" s="17"/>
      <c r="I24" s="17"/>
      <c r="J24" s="17"/>
      <c r="K24" s="17"/>
      <c r="L24" s="17"/>
      <c r="M24" s="17"/>
      <c r="N24" s="17"/>
      <c r="O24" s="17"/>
      <c r="P24" s="17"/>
      <c r="Q24" s="17"/>
      <c r="R24" s="17"/>
      <c r="S24" s="17"/>
      <c r="T24" s="17"/>
      <c r="U24" t="str">
        <f>IF(COUNTA(Table213[[#This Row],[Employee Name]:[13. Skin is intact without open wounds or rashes]])=0,"",COUNTIF(Table213[[#This Row],[1. Checks that sink areas are supplied with soap and paper towels]:[13. Skin is intact without open wounds or rashes]],"NO"))</f>
        <v/>
      </c>
    </row>
    <row r="25" spans="2:21">
      <c r="B25" s="17"/>
      <c r="C25" s="17"/>
      <c r="D25" s="17"/>
      <c r="E25" s="18"/>
      <c r="F25" s="44"/>
      <c r="G25" s="17"/>
      <c r="H25" s="17"/>
      <c r="I25" s="17"/>
      <c r="J25" s="17"/>
      <c r="K25" s="17"/>
      <c r="L25" s="17"/>
      <c r="M25" s="17"/>
      <c r="N25" s="17"/>
      <c r="O25" s="17"/>
      <c r="P25" s="17"/>
      <c r="Q25" s="17"/>
      <c r="R25" s="17"/>
      <c r="S25" s="17"/>
      <c r="T25" s="17"/>
      <c r="U25" t="str">
        <f>IF(COUNTA(Table213[[#This Row],[Employee Name]:[13. Skin is intact without open wounds or rashes]])=0,"",COUNTIF(Table213[[#This Row],[1. Checks that sink areas are supplied with soap and paper towels]:[13. Skin is intact without open wounds or rashes]],"NO"))</f>
        <v/>
      </c>
    </row>
    <row r="26" spans="2:21">
      <c r="B26" s="17"/>
      <c r="C26" s="17"/>
      <c r="D26" s="17"/>
      <c r="E26" s="18"/>
      <c r="F26" s="44"/>
      <c r="G26" s="17"/>
      <c r="H26" s="17"/>
      <c r="I26" s="17"/>
      <c r="J26" s="17"/>
      <c r="K26" s="17"/>
      <c r="L26" s="17"/>
      <c r="M26" s="17"/>
      <c r="N26" s="17"/>
      <c r="O26" s="17"/>
      <c r="P26" s="17"/>
      <c r="Q26" s="17"/>
      <c r="R26" s="17"/>
      <c r="S26" s="17"/>
      <c r="T26" s="17"/>
      <c r="U26" t="str">
        <f>IF(COUNTA(Table213[[#This Row],[Employee Name]:[13. Skin is intact without open wounds or rashes]])=0,"",COUNTIF(Table213[[#This Row],[1. Checks that sink areas are supplied with soap and paper towels]:[13. Skin is intact without open wounds or rashes]],"NO"))</f>
        <v/>
      </c>
    </row>
    <row r="27" spans="2:21">
      <c r="B27" s="17"/>
      <c r="C27" s="17"/>
      <c r="D27" s="17"/>
      <c r="E27" s="18"/>
      <c r="F27" s="44"/>
      <c r="G27" s="17"/>
      <c r="H27" s="17"/>
      <c r="I27" s="17"/>
      <c r="J27" s="17"/>
      <c r="K27" s="17"/>
      <c r="L27" s="17"/>
      <c r="M27" s="17"/>
      <c r="N27" s="17"/>
      <c r="O27" s="17"/>
      <c r="P27" s="17"/>
      <c r="Q27" s="17"/>
      <c r="R27" s="17"/>
      <c r="S27" s="17"/>
      <c r="T27" s="17"/>
      <c r="U27" t="str">
        <f>IF(COUNTA(Table213[[#This Row],[Employee Name]:[13. Skin is intact without open wounds or rashes]])=0,"",COUNTIF(Table213[[#This Row],[1. Checks that sink areas are supplied with soap and paper towels]:[13. Skin is intact without open wounds or rashes]],"NO"))</f>
        <v/>
      </c>
    </row>
    <row r="28" spans="2:21">
      <c r="B28" s="17"/>
      <c r="C28" s="17"/>
      <c r="D28" s="17"/>
      <c r="E28" s="18"/>
      <c r="F28" s="44"/>
      <c r="G28" s="17"/>
      <c r="H28" s="17"/>
      <c r="I28" s="17"/>
      <c r="J28" s="17"/>
      <c r="K28" s="17"/>
      <c r="L28" s="17"/>
      <c r="M28" s="17"/>
      <c r="N28" s="17"/>
      <c r="O28" s="17"/>
      <c r="P28" s="17"/>
      <c r="Q28" s="17"/>
      <c r="R28" s="17"/>
      <c r="S28" s="17"/>
      <c r="T28" s="17"/>
      <c r="U28" t="str">
        <f>IF(COUNTA(Table213[[#This Row],[Employee Name]:[13. Skin is intact without open wounds or rashes]])=0,"",COUNTIF(Table213[[#This Row],[1. Checks that sink areas are supplied with soap and paper towels]:[13. Skin is intact without open wounds or rashes]],"NO"))</f>
        <v/>
      </c>
    </row>
    <row r="29" spans="2:21">
      <c r="B29" s="17"/>
      <c r="C29" s="17"/>
      <c r="D29" s="17"/>
      <c r="E29" s="18"/>
      <c r="F29" s="44"/>
      <c r="G29" s="17"/>
      <c r="H29" s="17"/>
      <c r="I29" s="17"/>
      <c r="J29" s="17"/>
      <c r="K29" s="17"/>
      <c r="L29" s="17"/>
      <c r="M29" s="17"/>
      <c r="N29" s="17"/>
      <c r="O29" s="17"/>
      <c r="P29" s="17"/>
      <c r="Q29" s="17"/>
      <c r="R29" s="17"/>
      <c r="S29" s="17"/>
      <c r="T29" s="17"/>
      <c r="U29" t="str">
        <f>IF(COUNTA(Table213[[#This Row],[Employee Name]:[13. Skin is intact without open wounds or rashes]])=0,"",COUNTIF(Table213[[#This Row],[1. Checks that sink areas are supplied with soap and paper towels]:[13. Skin is intact without open wounds or rashes]],"NO"))</f>
        <v/>
      </c>
    </row>
    <row r="30" spans="2:21">
      <c r="B30" s="17"/>
      <c r="C30" s="17"/>
      <c r="D30" s="17"/>
      <c r="E30" s="18"/>
      <c r="F30" s="44"/>
      <c r="G30" s="17"/>
      <c r="H30" s="17"/>
      <c r="I30" s="17"/>
      <c r="J30" s="17"/>
      <c r="K30" s="17"/>
      <c r="L30" s="17"/>
      <c r="M30" s="17"/>
      <c r="N30" s="17"/>
      <c r="O30" s="17"/>
      <c r="P30" s="17"/>
      <c r="Q30" s="17"/>
      <c r="R30" s="17"/>
      <c r="S30" s="17"/>
      <c r="T30" s="17"/>
      <c r="U30" t="str">
        <f>IF(COUNTA(Table213[[#This Row],[Employee Name]:[13. Skin is intact without open wounds or rashes]])=0,"",COUNTIF(Table213[[#This Row],[1. Checks that sink areas are supplied with soap and paper towels]:[13. Skin is intact without open wounds or rashes]],"NO"))</f>
        <v/>
      </c>
    </row>
    <row r="31" spans="2:21">
      <c r="B31" s="17"/>
      <c r="C31" s="17"/>
      <c r="D31" s="17"/>
      <c r="E31" s="18"/>
      <c r="F31" s="44"/>
      <c r="G31" s="17"/>
      <c r="H31" s="17"/>
      <c r="I31" s="17"/>
      <c r="J31" s="17"/>
      <c r="K31" s="17"/>
      <c r="L31" s="17"/>
      <c r="M31" s="17"/>
      <c r="N31" s="17"/>
      <c r="O31" s="17"/>
      <c r="P31" s="17"/>
      <c r="Q31" s="17"/>
      <c r="R31" s="17"/>
      <c r="S31" s="17"/>
      <c r="T31" s="17"/>
      <c r="U31" t="str">
        <f>IF(COUNTA(Table213[[#This Row],[Employee Name]:[13. Skin is intact without open wounds or rashes]])=0,"",COUNTIF(Table213[[#This Row],[1. Checks that sink areas are supplied with soap and paper towels]:[13. Skin is intact without open wounds or rashes]],"NO"))</f>
        <v/>
      </c>
    </row>
    <row r="32" spans="2:21">
      <c r="B32" s="17"/>
      <c r="C32" s="17"/>
      <c r="D32" s="17"/>
      <c r="E32" s="18"/>
      <c r="F32" s="44"/>
      <c r="G32" s="17"/>
      <c r="H32" s="17"/>
      <c r="I32" s="17"/>
      <c r="J32" s="17"/>
      <c r="K32" s="17"/>
      <c r="L32" s="17"/>
      <c r="M32" s="17"/>
      <c r="N32" s="17"/>
      <c r="O32" s="17"/>
      <c r="P32" s="17"/>
      <c r="Q32" s="17"/>
      <c r="R32" s="17"/>
      <c r="S32" s="17"/>
      <c r="T32" s="17"/>
      <c r="U32" t="str">
        <f>IF(COUNTA(Table213[[#This Row],[Employee Name]:[13. Skin is intact without open wounds or rashes]])=0,"",COUNTIF(Table213[[#This Row],[1. Checks that sink areas are supplied with soap and paper towels]:[13. Skin is intact without open wounds or rashes]],"NO"))</f>
        <v/>
      </c>
    </row>
    <row r="33" spans="2:21">
      <c r="B33" s="17"/>
      <c r="C33" s="17"/>
      <c r="D33" s="17"/>
      <c r="E33" s="18"/>
      <c r="F33" s="44"/>
      <c r="G33" s="17"/>
      <c r="H33" s="17"/>
      <c r="I33" s="17"/>
      <c r="J33" s="17"/>
      <c r="K33" s="17"/>
      <c r="L33" s="17"/>
      <c r="M33" s="17"/>
      <c r="N33" s="17"/>
      <c r="O33" s="17"/>
      <c r="P33" s="17"/>
      <c r="Q33" s="17"/>
      <c r="R33" s="17"/>
      <c r="S33" s="17"/>
      <c r="T33" s="17"/>
      <c r="U33" t="str">
        <f>IF(COUNTA(Table213[[#This Row],[Employee Name]:[13. Skin is intact without open wounds or rashes]])=0,"",COUNTIF(Table213[[#This Row],[1. Checks that sink areas are supplied with soap and paper towels]:[13. Skin is intact without open wounds or rashes]],"NO"))</f>
        <v/>
      </c>
    </row>
    <row r="34" spans="2:21">
      <c r="B34" s="17"/>
      <c r="C34" s="17"/>
      <c r="D34" s="17"/>
      <c r="E34" s="18"/>
      <c r="F34" s="44"/>
      <c r="G34" s="17"/>
      <c r="H34" s="17"/>
      <c r="I34" s="17"/>
      <c r="J34" s="17"/>
      <c r="K34" s="17"/>
      <c r="L34" s="17"/>
      <c r="M34" s="17"/>
      <c r="N34" s="17"/>
      <c r="O34" s="17"/>
      <c r="P34" s="17"/>
      <c r="Q34" s="17"/>
      <c r="R34" s="17"/>
      <c r="S34" s="17"/>
      <c r="T34" s="17"/>
      <c r="U34" t="str">
        <f>IF(COUNTA(Table213[[#This Row],[Employee Name]:[13. Skin is intact without open wounds or rashes]])=0,"",COUNTIF(Table213[[#This Row],[1. Checks that sink areas are supplied with soap and paper towels]:[13. Skin is intact without open wounds or rashes]],"NO"))</f>
        <v/>
      </c>
    </row>
    <row r="35" spans="2:21">
      <c r="B35" s="17"/>
      <c r="C35" s="17"/>
      <c r="D35" s="17"/>
      <c r="E35" s="18"/>
      <c r="F35" s="44"/>
      <c r="G35" s="17"/>
      <c r="H35" s="17"/>
      <c r="I35" s="17"/>
      <c r="J35" s="17"/>
      <c r="K35" s="17"/>
      <c r="L35" s="17"/>
      <c r="M35" s="17"/>
      <c r="N35" s="17"/>
      <c r="O35" s="17"/>
      <c r="P35" s="17"/>
      <c r="Q35" s="17"/>
      <c r="R35" s="17"/>
      <c r="S35" s="17"/>
      <c r="T35" s="17"/>
      <c r="U35" t="str">
        <f>IF(COUNTA(Table213[[#This Row],[Employee Name]:[13. Skin is intact without open wounds or rashes]])=0,"",COUNTIF(Table213[[#This Row],[1. Checks that sink areas are supplied with soap and paper towels]:[13. Skin is intact without open wounds or rashes]],"NO"))</f>
        <v/>
      </c>
    </row>
    <row r="36" spans="2:21">
      <c r="B36" s="17"/>
      <c r="C36" s="17"/>
      <c r="D36" s="17"/>
      <c r="E36" s="18"/>
      <c r="F36" s="44"/>
      <c r="G36" s="17"/>
      <c r="H36" s="17"/>
      <c r="I36" s="17"/>
      <c r="J36" s="17"/>
      <c r="K36" s="17"/>
      <c r="L36" s="17"/>
      <c r="M36" s="17"/>
      <c r="N36" s="17"/>
      <c r="O36" s="17"/>
      <c r="P36" s="17"/>
      <c r="Q36" s="17"/>
      <c r="R36" s="17"/>
      <c r="S36" s="17"/>
      <c r="T36" s="17"/>
      <c r="U36" t="str">
        <f>IF(COUNTA(Table213[[#This Row],[Employee Name]:[13. Skin is intact without open wounds or rashes]])=0,"",COUNTIF(Table213[[#This Row],[1. Checks that sink areas are supplied with soap and paper towels]:[13. Skin is intact without open wounds or rashes]],"NO"))</f>
        <v/>
      </c>
    </row>
    <row r="37" spans="2:21">
      <c r="B37" s="17"/>
      <c r="C37" s="17"/>
      <c r="D37" s="17"/>
      <c r="E37" s="18"/>
      <c r="F37" s="44"/>
      <c r="G37" s="17"/>
      <c r="H37" s="17"/>
      <c r="I37" s="17"/>
      <c r="J37" s="17"/>
      <c r="K37" s="17"/>
      <c r="L37" s="17"/>
      <c r="M37" s="17"/>
      <c r="N37" s="17"/>
      <c r="O37" s="17"/>
      <c r="P37" s="17"/>
      <c r="Q37" s="17"/>
      <c r="R37" s="17"/>
      <c r="S37" s="17"/>
      <c r="T37" s="17"/>
      <c r="U37" t="str">
        <f>IF(COUNTA(Table213[[#This Row],[Employee Name]:[13. Skin is intact without open wounds or rashes]])=0,"",COUNTIF(Table213[[#This Row],[1. Checks that sink areas are supplied with soap and paper towels]:[13. Skin is intact without open wounds or rashes]],"NO"))</f>
        <v/>
      </c>
    </row>
    <row r="38" spans="2:21">
      <c r="B38" s="17"/>
      <c r="C38" s="17"/>
      <c r="D38" s="17"/>
      <c r="E38" s="18"/>
      <c r="F38" s="44"/>
      <c r="G38" s="17"/>
      <c r="H38" s="17"/>
      <c r="I38" s="17"/>
      <c r="J38" s="17"/>
      <c r="K38" s="17"/>
      <c r="L38" s="17"/>
      <c r="M38" s="17"/>
      <c r="N38" s="17"/>
      <c r="O38" s="17"/>
      <c r="P38" s="17"/>
      <c r="Q38" s="17"/>
      <c r="R38" s="17"/>
      <c r="S38" s="17"/>
      <c r="T38" s="17"/>
      <c r="U38" t="str">
        <f>IF(COUNTA(Table213[[#This Row],[Employee Name]:[13. Skin is intact without open wounds or rashes]])=0,"",COUNTIF(Table213[[#This Row],[1. Checks that sink areas are supplied with soap and paper towels]:[13. Skin is intact without open wounds or rashes]],"NO"))</f>
        <v/>
      </c>
    </row>
    <row r="39" spans="2:21">
      <c r="B39" s="17"/>
      <c r="C39" s="17"/>
      <c r="D39" s="17"/>
      <c r="E39" s="18"/>
      <c r="F39" s="44"/>
      <c r="G39" s="17"/>
      <c r="H39" s="17"/>
      <c r="I39" s="17"/>
      <c r="J39" s="17"/>
      <c r="K39" s="17"/>
      <c r="L39" s="17"/>
      <c r="M39" s="17"/>
      <c r="N39" s="17"/>
      <c r="O39" s="17"/>
      <c r="P39" s="17"/>
      <c r="Q39" s="17"/>
      <c r="R39" s="17"/>
      <c r="S39" s="17"/>
      <c r="T39" s="17"/>
      <c r="U39" t="str">
        <f>IF(COUNTA(Table213[[#This Row],[Employee Name]:[13. Skin is intact without open wounds or rashes]])=0,"",COUNTIF(Table213[[#This Row],[1. Checks that sink areas are supplied with soap and paper towels]:[13. Skin is intact without open wounds or rashes]],"NO"))</f>
        <v/>
      </c>
    </row>
    <row r="40" spans="2:21">
      <c r="B40" s="17"/>
      <c r="C40" s="17"/>
      <c r="D40" s="17"/>
      <c r="E40" s="18"/>
      <c r="F40" s="44"/>
      <c r="G40" s="17"/>
      <c r="H40" s="17"/>
      <c r="I40" s="17"/>
      <c r="J40" s="17"/>
      <c r="K40" s="17"/>
      <c r="L40" s="17"/>
      <c r="M40" s="17"/>
      <c r="N40" s="17"/>
      <c r="O40" s="17"/>
      <c r="P40" s="17"/>
      <c r="Q40" s="17"/>
      <c r="R40" s="17"/>
      <c r="S40" s="17"/>
      <c r="T40" s="17"/>
      <c r="U40" t="str">
        <f>IF(COUNTA(Table213[[#This Row],[Employee Name]:[13. Skin is intact without open wounds or rashes]])=0,"",COUNTIF(Table213[[#This Row],[1. Checks that sink areas are supplied with soap and paper towels]:[13. Skin is intact without open wounds or rashes]],"NO"))</f>
        <v/>
      </c>
    </row>
    <row r="41" spans="2:21">
      <c r="B41" s="17"/>
      <c r="C41" s="17"/>
      <c r="D41" s="17"/>
      <c r="E41" s="18"/>
      <c r="F41" s="44"/>
      <c r="G41" s="17"/>
      <c r="H41" s="17"/>
      <c r="I41" s="17"/>
      <c r="J41" s="17"/>
      <c r="K41" s="17"/>
      <c r="L41" s="17"/>
      <c r="M41" s="17"/>
      <c r="N41" s="17"/>
      <c r="O41" s="17"/>
      <c r="P41" s="17"/>
      <c r="Q41" s="17"/>
      <c r="R41" s="17"/>
      <c r="S41" s="17"/>
      <c r="T41" s="17"/>
      <c r="U41" t="str">
        <f>IF(COUNTA(Table213[[#This Row],[Employee Name]:[13. Skin is intact without open wounds or rashes]])=0,"",COUNTIF(Table213[[#This Row],[1. Checks that sink areas are supplied with soap and paper towels]:[13. Skin is intact without open wounds or rashes]],"NO"))</f>
        <v/>
      </c>
    </row>
    <row r="42" spans="2:21">
      <c r="B42" s="17"/>
      <c r="C42" s="17"/>
      <c r="D42" s="17"/>
      <c r="E42" s="18"/>
      <c r="F42" s="44"/>
      <c r="G42" s="17"/>
      <c r="H42" s="17"/>
      <c r="I42" s="17"/>
      <c r="J42" s="17"/>
      <c r="K42" s="17"/>
      <c r="L42" s="17"/>
      <c r="M42" s="17"/>
      <c r="N42" s="17"/>
      <c r="O42" s="17"/>
      <c r="P42" s="17"/>
      <c r="Q42" s="17"/>
      <c r="R42" s="17"/>
      <c r="S42" s="17"/>
      <c r="T42" s="17"/>
      <c r="U42" t="str">
        <f>IF(COUNTA(Table213[[#This Row],[Employee Name]:[13. Skin is intact without open wounds or rashes]])=0,"",COUNTIF(Table213[[#This Row],[1. Checks that sink areas are supplied with soap and paper towels]:[13. Skin is intact without open wounds or rashes]],"NO"))</f>
        <v/>
      </c>
    </row>
    <row r="43" spans="2:21">
      <c r="B43" s="17"/>
      <c r="C43" s="17"/>
      <c r="D43" s="17"/>
      <c r="E43" s="18"/>
      <c r="F43" s="44"/>
      <c r="G43" s="17"/>
      <c r="H43" s="17"/>
      <c r="I43" s="17"/>
      <c r="J43" s="17"/>
      <c r="K43" s="17"/>
      <c r="L43" s="17"/>
      <c r="M43" s="17"/>
      <c r="N43" s="17"/>
      <c r="O43" s="17"/>
      <c r="P43" s="17"/>
      <c r="Q43" s="17"/>
      <c r="R43" s="17"/>
      <c r="S43" s="17"/>
      <c r="T43" s="17"/>
      <c r="U43" t="str">
        <f>IF(COUNTA(Table213[[#This Row],[Employee Name]:[13. Skin is intact without open wounds or rashes]])=0,"",COUNTIF(Table213[[#This Row],[1. Checks that sink areas are supplied with soap and paper towels]:[13. Skin is intact without open wounds or rashes]],"NO"))</f>
        <v/>
      </c>
    </row>
    <row r="44" spans="2:21">
      <c r="B44" s="17"/>
      <c r="C44" s="17"/>
      <c r="D44" s="17"/>
      <c r="E44" s="18"/>
      <c r="F44" s="44"/>
      <c r="G44" s="17"/>
      <c r="H44" s="17"/>
      <c r="I44" s="17"/>
      <c r="J44" s="17"/>
      <c r="K44" s="17"/>
      <c r="L44" s="17"/>
      <c r="M44" s="17"/>
      <c r="N44" s="17"/>
      <c r="O44" s="17"/>
      <c r="P44" s="17"/>
      <c r="Q44" s="17"/>
      <c r="R44" s="17"/>
      <c r="S44" s="17"/>
      <c r="T44" s="17"/>
      <c r="U44" t="str">
        <f>IF(COUNTA(Table213[[#This Row],[Employee Name]:[13. Skin is intact without open wounds or rashes]])=0,"",COUNTIF(Table213[[#This Row],[1. Checks that sink areas are supplied with soap and paper towels]:[13. Skin is intact without open wounds or rashes]],"NO"))</f>
        <v/>
      </c>
    </row>
    <row r="45" spans="2:21">
      <c r="B45" s="17"/>
      <c r="C45" s="17"/>
      <c r="D45" s="17"/>
      <c r="E45" s="18"/>
      <c r="F45" s="44"/>
      <c r="G45" s="17"/>
      <c r="H45" s="17"/>
      <c r="I45" s="17"/>
      <c r="J45" s="17"/>
      <c r="K45" s="17"/>
      <c r="L45" s="17"/>
      <c r="M45" s="17"/>
      <c r="N45" s="17"/>
      <c r="O45" s="17"/>
      <c r="P45" s="17"/>
      <c r="Q45" s="17"/>
      <c r="R45" s="17"/>
      <c r="S45" s="17"/>
      <c r="T45" s="17"/>
      <c r="U45" t="str">
        <f>IF(COUNTA(Table213[[#This Row],[Employee Name]:[13. Skin is intact without open wounds or rashes]])=0,"",COUNTIF(Table213[[#This Row],[1. Checks that sink areas are supplied with soap and paper towels]:[13. Skin is intact without open wounds or rashes]],"NO"))</f>
        <v/>
      </c>
    </row>
    <row r="46" spans="2:21">
      <c r="B46" s="17"/>
      <c r="C46" s="17"/>
      <c r="D46" s="17"/>
      <c r="E46" s="18"/>
      <c r="F46" s="44"/>
      <c r="G46" s="17"/>
      <c r="H46" s="17"/>
      <c r="I46" s="17"/>
      <c r="J46" s="17"/>
      <c r="K46" s="17"/>
      <c r="L46" s="17"/>
      <c r="M46" s="17"/>
      <c r="N46" s="17"/>
      <c r="O46" s="17"/>
      <c r="P46" s="17"/>
      <c r="Q46" s="17"/>
      <c r="R46" s="17"/>
      <c r="S46" s="17"/>
      <c r="T46" s="17"/>
      <c r="U46" t="str">
        <f>IF(COUNTA(Table213[[#This Row],[Employee Name]:[13. Skin is intact without open wounds or rashes]])=0,"",COUNTIF(Table213[[#This Row],[1. Checks that sink areas are supplied with soap and paper towels]:[13. Skin is intact without open wounds or rashes]],"NO"))</f>
        <v/>
      </c>
    </row>
    <row r="47" spans="2:21">
      <c r="B47" s="17"/>
      <c r="C47" s="17"/>
      <c r="D47" s="17"/>
      <c r="E47" s="18"/>
      <c r="F47" s="44"/>
      <c r="G47" s="17"/>
      <c r="H47" s="17"/>
      <c r="I47" s="17"/>
      <c r="J47" s="17"/>
      <c r="K47" s="17"/>
      <c r="L47" s="17"/>
      <c r="M47" s="17"/>
      <c r="N47" s="17"/>
      <c r="O47" s="17"/>
      <c r="P47" s="17"/>
      <c r="Q47" s="17"/>
      <c r="R47" s="17"/>
      <c r="S47" s="17"/>
      <c r="T47" s="17"/>
      <c r="U47" t="str">
        <f>IF(COUNTA(Table213[[#This Row],[Employee Name]:[13. Skin is intact without open wounds or rashes]])=0,"",COUNTIF(Table213[[#This Row],[1. Checks that sink areas are supplied with soap and paper towels]:[13. Skin is intact without open wounds or rashes]],"NO"))</f>
        <v/>
      </c>
    </row>
    <row r="48" spans="2:21">
      <c r="B48" s="17"/>
      <c r="C48" s="17"/>
      <c r="D48" s="17"/>
      <c r="E48" s="18"/>
      <c r="F48" s="44"/>
      <c r="G48" s="17"/>
      <c r="H48" s="17"/>
      <c r="I48" s="17"/>
      <c r="J48" s="17"/>
      <c r="K48" s="17"/>
      <c r="L48" s="17"/>
      <c r="M48" s="17"/>
      <c r="N48" s="17"/>
      <c r="O48" s="17"/>
      <c r="P48" s="17"/>
      <c r="Q48" s="17"/>
      <c r="R48" s="17"/>
      <c r="S48" s="17"/>
      <c r="T48" s="17"/>
      <c r="U48" t="str">
        <f>IF(COUNTA(Table213[[#This Row],[Employee Name]:[13. Skin is intact without open wounds or rashes]])=0,"",COUNTIF(Table213[[#This Row],[1. Checks that sink areas are supplied with soap and paper towels]:[13. Skin is intact without open wounds or rashes]],"NO"))</f>
        <v/>
      </c>
    </row>
    <row r="49" spans="2:21">
      <c r="B49" s="17"/>
      <c r="C49" s="17"/>
      <c r="D49" s="17"/>
      <c r="E49" s="18"/>
      <c r="F49" s="44"/>
      <c r="G49" s="17"/>
      <c r="H49" s="17"/>
      <c r="I49" s="17"/>
      <c r="J49" s="17"/>
      <c r="K49" s="17"/>
      <c r="L49" s="17"/>
      <c r="M49" s="17"/>
      <c r="N49" s="17"/>
      <c r="O49" s="17"/>
      <c r="P49" s="17"/>
      <c r="Q49" s="17"/>
      <c r="R49" s="17"/>
      <c r="S49" s="17"/>
      <c r="T49" s="17"/>
      <c r="U49" t="str">
        <f>IF(COUNTA(Table213[[#This Row],[Employee Name]:[13. Skin is intact without open wounds or rashes]])=0,"",COUNTIF(Table213[[#This Row],[1. Checks that sink areas are supplied with soap and paper towels]:[13. Skin is intact without open wounds or rashes]],"NO"))</f>
        <v/>
      </c>
    </row>
    <row r="50" spans="2:21">
      <c r="B50" s="17"/>
      <c r="C50" s="17"/>
      <c r="D50" s="17"/>
      <c r="E50" s="18"/>
      <c r="F50" s="44"/>
      <c r="G50" s="17"/>
      <c r="H50" s="17"/>
      <c r="I50" s="17"/>
      <c r="J50" s="17"/>
      <c r="K50" s="17"/>
      <c r="L50" s="17"/>
      <c r="M50" s="17"/>
      <c r="N50" s="17"/>
      <c r="O50" s="17"/>
      <c r="P50" s="17"/>
      <c r="Q50" s="17"/>
      <c r="R50" s="17"/>
      <c r="S50" s="17"/>
      <c r="T50" s="17"/>
      <c r="U50" t="str">
        <f>IF(COUNTA(Table213[[#This Row],[Employee Name]:[13. Skin is intact without open wounds or rashes]])=0,"",COUNTIF(Table213[[#This Row],[1. Checks that sink areas are supplied with soap and paper towels]:[13. Skin is intact without open wounds or rashes]],"NO"))</f>
        <v/>
      </c>
    </row>
    <row r="51" spans="2:21">
      <c r="B51" s="17"/>
      <c r="C51" s="17"/>
      <c r="D51" s="17"/>
      <c r="E51" s="18"/>
      <c r="F51" s="44"/>
      <c r="G51" s="17"/>
      <c r="H51" s="17"/>
      <c r="I51" s="17"/>
      <c r="J51" s="17"/>
      <c r="K51" s="17"/>
      <c r="L51" s="17"/>
      <c r="M51" s="17"/>
      <c r="N51" s="17"/>
      <c r="O51" s="17"/>
      <c r="P51" s="17"/>
      <c r="Q51" s="17"/>
      <c r="R51" s="17"/>
      <c r="S51" s="17"/>
      <c r="T51" s="17"/>
      <c r="U51" t="str">
        <f>IF(COUNTA(Table213[[#This Row],[Employee Name]:[13. Skin is intact without open wounds or rashes]])=0,"",COUNTIF(Table213[[#This Row],[1. Checks that sink areas are supplied with soap and paper towels]:[13. Skin is intact without open wounds or rashes]],"NO"))</f>
        <v/>
      </c>
    </row>
    <row r="52" spans="2:21">
      <c r="B52" s="17"/>
      <c r="C52" s="17"/>
      <c r="D52" s="17"/>
      <c r="E52" s="18"/>
      <c r="F52" s="44"/>
      <c r="G52" s="17"/>
      <c r="H52" s="17"/>
      <c r="I52" s="17"/>
      <c r="J52" s="17"/>
      <c r="K52" s="17"/>
      <c r="L52" s="17"/>
      <c r="M52" s="17"/>
      <c r="N52" s="17"/>
      <c r="O52" s="17"/>
      <c r="P52" s="17"/>
      <c r="Q52" s="17"/>
      <c r="R52" s="17"/>
      <c r="S52" s="17"/>
      <c r="T52" s="17"/>
      <c r="U52" t="str">
        <f>IF(COUNTA(Table213[[#This Row],[Employee Name]:[13. Skin is intact without open wounds or rashes]])=0,"",COUNTIF(Table213[[#This Row],[1. Checks that sink areas are supplied with soap and paper towels]:[13. Skin is intact without open wounds or rashes]],"NO"))</f>
        <v/>
      </c>
    </row>
    <row r="53" spans="2:21">
      <c r="B53" s="17"/>
      <c r="C53" s="17"/>
      <c r="D53" s="17"/>
      <c r="E53" s="18"/>
      <c r="F53" s="44"/>
      <c r="G53" s="17"/>
      <c r="H53" s="17"/>
      <c r="I53" s="17"/>
      <c r="J53" s="17"/>
      <c r="K53" s="17"/>
      <c r="L53" s="17"/>
      <c r="M53" s="17"/>
      <c r="N53" s="17"/>
      <c r="O53" s="17"/>
      <c r="P53" s="17"/>
      <c r="Q53" s="17"/>
      <c r="R53" s="17"/>
      <c r="S53" s="17"/>
      <c r="T53" s="17"/>
      <c r="U53" t="str">
        <f>IF(COUNTA(Table213[[#This Row],[Employee Name]:[13. Skin is intact without open wounds or rashes]])=0,"",COUNTIF(Table213[[#This Row],[1. Checks that sink areas are supplied with soap and paper towels]:[13. Skin is intact without open wounds or rashes]],"NO"))</f>
        <v/>
      </c>
    </row>
    <row r="54" spans="2:21">
      <c r="B54" s="17"/>
      <c r="C54" s="17"/>
      <c r="D54" s="17"/>
      <c r="E54" s="18"/>
      <c r="F54" s="44"/>
      <c r="G54" s="17"/>
      <c r="H54" s="17"/>
      <c r="I54" s="17"/>
      <c r="J54" s="17"/>
      <c r="K54" s="17"/>
      <c r="L54" s="17"/>
      <c r="M54" s="17"/>
      <c r="N54" s="17"/>
      <c r="O54" s="17"/>
      <c r="P54" s="17"/>
      <c r="Q54" s="17"/>
      <c r="R54" s="17"/>
      <c r="S54" s="17"/>
      <c r="T54" s="17"/>
      <c r="U54" t="str">
        <f>IF(COUNTA(Table213[[#This Row],[Employee Name]:[13. Skin is intact without open wounds or rashes]])=0,"",COUNTIF(Table213[[#This Row],[1. Checks that sink areas are supplied with soap and paper towels]:[13. Skin is intact without open wounds or rashes]],"NO"))</f>
        <v/>
      </c>
    </row>
    <row r="55" spans="2:21">
      <c r="B55" s="17"/>
      <c r="C55" s="17"/>
      <c r="D55" s="17"/>
      <c r="E55" s="18"/>
      <c r="F55" s="44"/>
      <c r="G55" s="17"/>
      <c r="H55" s="17"/>
      <c r="I55" s="17"/>
      <c r="J55" s="17"/>
      <c r="K55" s="17"/>
      <c r="L55" s="17"/>
      <c r="M55" s="17"/>
      <c r="N55" s="17"/>
      <c r="O55" s="17"/>
      <c r="P55" s="17"/>
      <c r="Q55" s="17"/>
      <c r="R55" s="17"/>
      <c r="S55" s="17"/>
      <c r="T55" s="17"/>
      <c r="U55" t="str">
        <f>IF(COUNTA(Table213[[#This Row],[Employee Name]:[13. Skin is intact without open wounds or rashes]])=0,"",COUNTIF(Table213[[#This Row],[1. Checks that sink areas are supplied with soap and paper towels]:[13. Skin is intact without open wounds or rashes]],"NO"))</f>
        <v/>
      </c>
    </row>
    <row r="56" spans="2:21">
      <c r="B56" s="17"/>
      <c r="C56" s="17"/>
      <c r="D56" s="17"/>
      <c r="E56" s="18"/>
      <c r="F56" s="44"/>
      <c r="G56" s="17"/>
      <c r="H56" s="17"/>
      <c r="I56" s="17"/>
      <c r="J56" s="17"/>
      <c r="K56" s="17"/>
      <c r="L56" s="17"/>
      <c r="M56" s="17"/>
      <c r="N56" s="17"/>
      <c r="O56" s="17"/>
      <c r="P56" s="17"/>
      <c r="Q56" s="17"/>
      <c r="R56" s="17"/>
      <c r="S56" s="17"/>
      <c r="T56" s="17"/>
      <c r="U56" t="str">
        <f>IF(COUNTA(Table213[[#This Row],[Employee Name]:[13. Skin is intact without open wounds or rashes]])=0,"",COUNTIF(Table213[[#This Row],[1. Checks that sink areas are supplied with soap and paper towels]:[13. Skin is intact without open wounds or rashes]],"NO"))</f>
        <v/>
      </c>
    </row>
    <row r="57" spans="2:21">
      <c r="B57" s="17"/>
      <c r="C57" s="17"/>
      <c r="D57" s="17"/>
      <c r="E57" s="18"/>
      <c r="F57" s="44"/>
      <c r="G57" s="17"/>
      <c r="H57" s="17"/>
      <c r="I57" s="17"/>
      <c r="J57" s="17"/>
      <c r="K57" s="17"/>
      <c r="L57" s="17"/>
      <c r="M57" s="17"/>
      <c r="N57" s="17"/>
      <c r="O57" s="17"/>
      <c r="P57" s="17"/>
      <c r="Q57" s="17"/>
      <c r="R57" s="17"/>
      <c r="S57" s="17"/>
      <c r="T57" s="17"/>
      <c r="U57" t="str">
        <f>IF(COUNTA(Table213[[#This Row],[Employee Name]:[13. Skin is intact without open wounds or rashes]])=0,"",COUNTIF(Table213[[#This Row],[1. Checks that sink areas are supplied with soap and paper towels]:[13. Skin is intact without open wounds or rashes]],"NO"))</f>
        <v/>
      </c>
    </row>
    <row r="58" spans="2:21">
      <c r="B58" s="17"/>
      <c r="C58" s="17"/>
      <c r="D58" s="17"/>
      <c r="E58" s="18"/>
      <c r="F58" s="44"/>
      <c r="G58" s="17"/>
      <c r="H58" s="17"/>
      <c r="I58" s="17"/>
      <c r="J58" s="17"/>
      <c r="K58" s="17"/>
      <c r="L58" s="17"/>
      <c r="M58" s="17"/>
      <c r="N58" s="17"/>
      <c r="O58" s="17"/>
      <c r="P58" s="17"/>
      <c r="Q58" s="17"/>
      <c r="R58" s="17"/>
      <c r="S58" s="17"/>
      <c r="T58" s="17"/>
      <c r="U58" t="str">
        <f>IF(COUNTA(Table213[[#This Row],[Employee Name]:[13. Skin is intact without open wounds or rashes]])=0,"",COUNTIF(Table213[[#This Row],[1. Checks that sink areas are supplied with soap and paper towels]:[13. Skin is intact without open wounds or rashes]],"NO"))</f>
        <v/>
      </c>
    </row>
    <row r="59" spans="2:21">
      <c r="B59" s="17"/>
      <c r="C59" s="17"/>
      <c r="D59" s="17"/>
      <c r="E59" s="18"/>
      <c r="F59" s="44"/>
      <c r="G59" s="17"/>
      <c r="H59" s="17"/>
      <c r="I59" s="17"/>
      <c r="J59" s="17"/>
      <c r="K59" s="17"/>
      <c r="L59" s="17"/>
      <c r="M59" s="17"/>
      <c r="N59" s="17"/>
      <c r="O59" s="17"/>
      <c r="P59" s="17"/>
      <c r="Q59" s="17"/>
      <c r="R59" s="17"/>
      <c r="S59" s="17"/>
      <c r="T59" s="17"/>
      <c r="U59" t="str">
        <f>IF(COUNTA(Table213[[#This Row],[Employee Name]:[13. Skin is intact without open wounds or rashes]])=0,"",COUNTIF(Table213[[#This Row],[1. Checks that sink areas are supplied with soap and paper towels]:[13. Skin is intact without open wounds or rashes]],"NO"))</f>
        <v/>
      </c>
    </row>
    <row r="60" spans="2:21">
      <c r="B60" s="17"/>
      <c r="C60" s="17"/>
      <c r="D60" s="17"/>
      <c r="E60" s="18"/>
      <c r="F60" s="44"/>
      <c r="G60" s="17"/>
      <c r="H60" s="17"/>
      <c r="I60" s="17"/>
      <c r="J60" s="17"/>
      <c r="K60" s="17"/>
      <c r="L60" s="17"/>
      <c r="M60" s="17"/>
      <c r="N60" s="17"/>
      <c r="O60" s="17"/>
      <c r="P60" s="17"/>
      <c r="Q60" s="17"/>
      <c r="R60" s="17"/>
      <c r="S60" s="17"/>
      <c r="T60" s="17"/>
      <c r="U60" t="str">
        <f>IF(COUNTA(Table213[[#This Row],[Employee Name]:[13. Skin is intact without open wounds or rashes]])=0,"",COUNTIF(Table213[[#This Row],[1. Checks that sink areas are supplied with soap and paper towels]:[13. Skin is intact without open wounds or rashes]],"NO"))</f>
        <v/>
      </c>
    </row>
    <row r="61" spans="2:21">
      <c r="B61" s="17"/>
      <c r="C61" s="17"/>
      <c r="D61" s="17"/>
      <c r="E61" s="18"/>
      <c r="F61" s="44"/>
      <c r="G61" s="17"/>
      <c r="H61" s="17"/>
      <c r="I61" s="17"/>
      <c r="J61" s="17"/>
      <c r="K61" s="17"/>
      <c r="L61" s="17"/>
      <c r="M61" s="17"/>
      <c r="N61" s="17"/>
      <c r="O61" s="17"/>
      <c r="P61" s="17"/>
      <c r="Q61" s="17"/>
      <c r="R61" s="17"/>
      <c r="S61" s="17"/>
      <c r="T61" s="17"/>
      <c r="U61" t="str">
        <f>IF(COUNTA(Table213[[#This Row],[Employee Name]:[13. Skin is intact without open wounds or rashes]])=0,"",COUNTIF(Table213[[#This Row],[1. Checks that sink areas are supplied with soap and paper towels]:[13. Skin is intact without open wounds or rashes]],"NO"))</f>
        <v/>
      </c>
    </row>
    <row r="62" spans="2:21">
      <c r="B62" s="17"/>
      <c r="C62" s="17"/>
      <c r="D62" s="17"/>
      <c r="E62" s="18"/>
      <c r="F62" s="44"/>
      <c r="G62" s="17"/>
      <c r="H62" s="17"/>
      <c r="I62" s="17"/>
      <c r="J62" s="17"/>
      <c r="K62" s="17"/>
      <c r="L62" s="17"/>
      <c r="M62" s="17"/>
      <c r="N62" s="17"/>
      <c r="O62" s="17"/>
      <c r="P62" s="17"/>
      <c r="Q62" s="17"/>
      <c r="R62" s="17"/>
      <c r="S62" s="17"/>
      <c r="T62" s="17"/>
      <c r="U62" t="str">
        <f>IF(COUNTA(Table213[[#This Row],[Employee Name]:[13. Skin is intact without open wounds or rashes]])=0,"",COUNTIF(Table213[[#This Row],[1. Checks that sink areas are supplied with soap and paper towels]:[13. Skin is intact without open wounds or rashes]],"NO"))</f>
        <v/>
      </c>
    </row>
    <row r="63" spans="2:21">
      <c r="B63" s="17"/>
      <c r="C63" s="17"/>
      <c r="D63" s="17"/>
      <c r="E63" s="18"/>
      <c r="F63" s="44"/>
      <c r="G63" s="17"/>
      <c r="H63" s="17"/>
      <c r="I63" s="17"/>
      <c r="J63" s="17"/>
      <c r="K63" s="17"/>
      <c r="L63" s="17"/>
      <c r="M63" s="17"/>
      <c r="N63" s="17"/>
      <c r="O63" s="17"/>
      <c r="P63" s="17"/>
      <c r="Q63" s="17"/>
      <c r="R63" s="17"/>
      <c r="S63" s="17"/>
      <c r="T63" s="17"/>
      <c r="U63" t="str">
        <f>IF(COUNTA(Table213[[#This Row],[Employee Name]:[13. Skin is intact without open wounds or rashes]])=0,"",COUNTIF(Table213[[#This Row],[1. Checks that sink areas are supplied with soap and paper towels]:[13. Skin is intact without open wounds or rashes]],"NO"))</f>
        <v/>
      </c>
    </row>
    <row r="64" spans="2:21">
      <c r="B64" s="17"/>
      <c r="C64" s="17"/>
      <c r="D64" s="17"/>
      <c r="E64" s="18"/>
      <c r="F64" s="44"/>
      <c r="G64" s="17"/>
      <c r="H64" s="17"/>
      <c r="I64" s="17"/>
      <c r="J64" s="17"/>
      <c r="K64" s="17"/>
      <c r="L64" s="17"/>
      <c r="M64" s="17"/>
      <c r="N64" s="17"/>
      <c r="O64" s="17"/>
      <c r="P64" s="17"/>
      <c r="Q64" s="17"/>
      <c r="R64" s="17"/>
      <c r="S64" s="17"/>
      <c r="T64" s="17"/>
      <c r="U64" t="str">
        <f>IF(COUNTA(Table213[[#This Row],[Employee Name]:[13. Skin is intact without open wounds or rashes]])=0,"",COUNTIF(Table213[[#This Row],[1. Checks that sink areas are supplied with soap and paper towels]:[13. Skin is intact without open wounds or rashes]],"NO"))</f>
        <v/>
      </c>
    </row>
    <row r="65" spans="2:21">
      <c r="B65" s="17"/>
      <c r="C65" s="17"/>
      <c r="D65" s="17"/>
      <c r="E65" s="18"/>
      <c r="F65" s="44"/>
      <c r="G65" s="17"/>
      <c r="H65" s="17"/>
      <c r="I65" s="17"/>
      <c r="J65" s="17"/>
      <c r="K65" s="17"/>
      <c r="L65" s="17"/>
      <c r="M65" s="17"/>
      <c r="N65" s="17"/>
      <c r="O65" s="17"/>
      <c r="P65" s="17"/>
      <c r="Q65" s="17"/>
      <c r="R65" s="17"/>
      <c r="S65" s="17"/>
      <c r="T65" s="17"/>
      <c r="U65" t="str">
        <f>IF(COUNTA(Table213[[#This Row],[Employee Name]:[13. Skin is intact without open wounds or rashes]])=0,"",COUNTIF(Table213[[#This Row],[1. Checks that sink areas are supplied with soap and paper towels]:[13. Skin is intact without open wounds or rashes]],"NO"))</f>
        <v/>
      </c>
    </row>
    <row r="66" spans="2:21">
      <c r="B66" s="17"/>
      <c r="C66" s="17"/>
      <c r="D66" s="17"/>
      <c r="E66" s="18"/>
      <c r="F66" s="44"/>
      <c r="G66" s="17"/>
      <c r="H66" s="17"/>
      <c r="I66" s="17"/>
      <c r="J66" s="17"/>
      <c r="K66" s="17"/>
      <c r="L66" s="17"/>
      <c r="M66" s="17"/>
      <c r="N66" s="17"/>
      <c r="O66" s="17"/>
      <c r="P66" s="17"/>
      <c r="Q66" s="17"/>
      <c r="R66" s="17"/>
      <c r="S66" s="17"/>
      <c r="T66" s="17"/>
      <c r="U66" t="str">
        <f>IF(COUNTA(Table213[[#This Row],[Employee Name]:[13. Skin is intact without open wounds or rashes]])=0,"",COUNTIF(Table213[[#This Row],[1. Checks that sink areas are supplied with soap and paper towels]:[13. Skin is intact without open wounds or rashes]],"NO"))</f>
        <v/>
      </c>
    </row>
    <row r="67" spans="2:21">
      <c r="B67" s="17"/>
      <c r="C67" s="17"/>
      <c r="D67" s="17"/>
      <c r="E67" s="18"/>
      <c r="F67" s="44"/>
      <c r="G67" s="17"/>
      <c r="H67" s="17"/>
      <c r="I67" s="17"/>
      <c r="J67" s="17"/>
      <c r="K67" s="17"/>
      <c r="L67" s="17"/>
      <c r="M67" s="17"/>
      <c r="N67" s="17"/>
      <c r="O67" s="17"/>
      <c r="P67" s="17"/>
      <c r="Q67" s="17"/>
      <c r="R67" s="17"/>
      <c r="S67" s="17"/>
      <c r="T67" s="17"/>
      <c r="U67" t="str">
        <f>IF(COUNTA(Table213[[#This Row],[Employee Name]:[13. Skin is intact without open wounds or rashes]])=0,"",COUNTIF(Table213[[#This Row],[1. Checks that sink areas are supplied with soap and paper towels]:[13. Skin is intact without open wounds or rashes]],"NO"))</f>
        <v/>
      </c>
    </row>
    <row r="68" spans="2:21">
      <c r="B68" s="17"/>
      <c r="C68" s="17"/>
      <c r="D68" s="17"/>
      <c r="E68" s="18"/>
      <c r="F68" s="44"/>
      <c r="G68" s="17"/>
      <c r="H68" s="17"/>
      <c r="I68" s="17"/>
      <c r="J68" s="17"/>
      <c r="K68" s="17"/>
      <c r="L68" s="17"/>
      <c r="M68" s="17"/>
      <c r="N68" s="17"/>
      <c r="O68" s="17"/>
      <c r="P68" s="17"/>
      <c r="Q68" s="17"/>
      <c r="R68" s="17"/>
      <c r="S68" s="17"/>
      <c r="T68" s="17"/>
      <c r="U68" t="str">
        <f>IF(COUNTA(Table213[[#This Row],[Employee Name]:[13. Skin is intact without open wounds or rashes]])=0,"",COUNTIF(Table213[[#This Row],[1. Checks that sink areas are supplied with soap and paper towels]:[13. Skin is intact without open wounds or rashes]],"NO"))</f>
        <v/>
      </c>
    </row>
    <row r="69" spans="2:21">
      <c r="B69" s="17"/>
      <c r="C69" s="17"/>
      <c r="D69" s="17"/>
      <c r="E69" s="18"/>
      <c r="F69" s="44"/>
      <c r="G69" s="17"/>
      <c r="H69" s="17"/>
      <c r="I69" s="17"/>
      <c r="J69" s="17"/>
      <c r="K69" s="17"/>
      <c r="L69" s="17"/>
      <c r="M69" s="17"/>
      <c r="N69" s="17"/>
      <c r="O69" s="17"/>
      <c r="P69" s="17"/>
      <c r="Q69" s="17"/>
      <c r="R69" s="17"/>
      <c r="S69" s="17"/>
      <c r="T69" s="17"/>
      <c r="U69" t="str">
        <f>IF(COUNTA(Table213[[#This Row],[Employee Name]:[13. Skin is intact without open wounds or rashes]])=0,"",COUNTIF(Table213[[#This Row],[1. Checks that sink areas are supplied with soap and paper towels]:[13. Skin is intact without open wounds or rashes]],"NO"))</f>
        <v/>
      </c>
    </row>
    <row r="70" spans="2:21">
      <c r="B70" s="17"/>
      <c r="C70" s="17"/>
      <c r="D70" s="17"/>
      <c r="E70" s="18"/>
      <c r="F70" s="44"/>
      <c r="G70" s="17"/>
      <c r="H70" s="17"/>
      <c r="I70" s="17"/>
      <c r="J70" s="17"/>
      <c r="K70" s="17"/>
      <c r="L70" s="17"/>
      <c r="M70" s="17"/>
      <c r="N70" s="17"/>
      <c r="O70" s="17"/>
      <c r="P70" s="17"/>
      <c r="Q70" s="17"/>
      <c r="R70" s="17"/>
      <c r="S70" s="17"/>
      <c r="T70" s="17"/>
      <c r="U70" t="str">
        <f>IF(COUNTA(Table213[[#This Row],[Employee Name]:[13. Skin is intact without open wounds or rashes]])=0,"",COUNTIF(Table213[[#This Row],[1. Checks that sink areas are supplied with soap and paper towels]:[13. Skin is intact without open wounds or rashes]],"NO"))</f>
        <v/>
      </c>
    </row>
    <row r="71" spans="2:21">
      <c r="B71" s="17"/>
      <c r="C71" s="17"/>
      <c r="D71" s="17"/>
      <c r="E71" s="18"/>
      <c r="F71" s="44"/>
      <c r="G71" s="17"/>
      <c r="H71" s="17"/>
      <c r="I71" s="17"/>
      <c r="J71" s="17"/>
      <c r="K71" s="17"/>
      <c r="L71" s="17"/>
      <c r="M71" s="17"/>
      <c r="N71" s="17"/>
      <c r="O71" s="17"/>
      <c r="P71" s="17"/>
      <c r="Q71" s="17"/>
      <c r="R71" s="17"/>
      <c r="S71" s="17"/>
      <c r="T71" s="17"/>
      <c r="U71" t="str">
        <f>IF(COUNTA(Table213[[#This Row],[Employee Name]:[13. Skin is intact without open wounds or rashes]])=0,"",COUNTIF(Table213[[#This Row],[1. Checks that sink areas are supplied with soap and paper towels]:[13. Skin is intact without open wounds or rashes]],"NO"))</f>
        <v/>
      </c>
    </row>
    <row r="72" spans="2:21">
      <c r="B72" s="17"/>
      <c r="C72" s="17"/>
      <c r="D72" s="17"/>
      <c r="E72" s="18"/>
      <c r="F72" s="44"/>
      <c r="G72" s="17"/>
      <c r="H72" s="17"/>
      <c r="I72" s="17"/>
      <c r="J72" s="17"/>
      <c r="K72" s="17"/>
      <c r="L72" s="17"/>
      <c r="M72" s="17"/>
      <c r="N72" s="17"/>
      <c r="O72" s="17"/>
      <c r="P72" s="17"/>
      <c r="Q72" s="17"/>
      <c r="R72" s="17"/>
      <c r="S72" s="17"/>
      <c r="T72" s="17"/>
      <c r="U72" t="str">
        <f>IF(COUNTA(Table213[[#This Row],[Employee Name]:[13. Skin is intact without open wounds or rashes]])=0,"",COUNTIF(Table213[[#This Row],[1. Checks that sink areas are supplied with soap and paper towels]:[13. Skin is intact without open wounds or rashes]],"NO"))</f>
        <v/>
      </c>
    </row>
    <row r="73" spans="2:21">
      <c r="B73" s="17"/>
      <c r="C73" s="17"/>
      <c r="D73" s="17"/>
      <c r="E73" s="18"/>
      <c r="F73" s="44"/>
      <c r="G73" s="17"/>
      <c r="H73" s="17"/>
      <c r="I73" s="17"/>
      <c r="J73" s="17"/>
      <c r="K73" s="17"/>
      <c r="L73" s="17"/>
      <c r="M73" s="17"/>
      <c r="N73" s="17"/>
      <c r="O73" s="17"/>
      <c r="P73" s="17"/>
      <c r="Q73" s="17"/>
      <c r="R73" s="17"/>
      <c r="S73" s="17"/>
      <c r="T73" s="17"/>
      <c r="U73" t="str">
        <f>IF(COUNTA(Table213[[#This Row],[Employee Name]:[13. Skin is intact without open wounds or rashes]])=0,"",COUNTIF(Table213[[#This Row],[1. Checks that sink areas are supplied with soap and paper towels]:[13. Skin is intact without open wounds or rashes]],"NO"))</f>
        <v/>
      </c>
    </row>
    <row r="74" spans="2:21">
      <c r="B74" s="17"/>
      <c r="C74" s="17"/>
      <c r="D74" s="17"/>
      <c r="E74" s="18"/>
      <c r="F74" s="44"/>
      <c r="G74" s="17"/>
      <c r="H74" s="17"/>
      <c r="I74" s="17"/>
      <c r="J74" s="17"/>
      <c r="K74" s="17"/>
      <c r="L74" s="17"/>
      <c r="M74" s="17"/>
      <c r="N74" s="17"/>
      <c r="O74" s="17"/>
      <c r="P74" s="17"/>
      <c r="Q74" s="17"/>
      <c r="R74" s="17"/>
      <c r="S74" s="17"/>
      <c r="T74" s="17"/>
      <c r="U74" t="str">
        <f>IF(COUNTA(Table213[[#This Row],[Employee Name]:[13. Skin is intact without open wounds or rashes]])=0,"",COUNTIF(Table213[[#This Row],[1. Checks that sink areas are supplied with soap and paper towels]:[13. Skin is intact without open wounds or rashes]],"NO"))</f>
        <v/>
      </c>
    </row>
    <row r="75" spans="2:21">
      <c r="B75" s="17"/>
      <c r="C75" s="17"/>
      <c r="D75" s="17"/>
      <c r="E75" s="18"/>
      <c r="F75" s="44"/>
      <c r="G75" s="17"/>
      <c r="H75" s="17"/>
      <c r="I75" s="17"/>
      <c r="J75" s="17"/>
      <c r="K75" s="17"/>
      <c r="L75" s="17"/>
      <c r="M75" s="17"/>
      <c r="N75" s="17"/>
      <c r="O75" s="17"/>
      <c r="P75" s="17"/>
      <c r="Q75" s="17"/>
      <c r="R75" s="17"/>
      <c r="S75" s="17"/>
      <c r="T75" s="17"/>
      <c r="U75" t="str">
        <f>IF(COUNTA(Table213[[#This Row],[Employee Name]:[13. Skin is intact without open wounds or rashes]])=0,"",COUNTIF(Table213[[#This Row],[1. Checks that sink areas are supplied with soap and paper towels]:[13. Skin is intact without open wounds or rashes]],"NO"))</f>
        <v/>
      </c>
    </row>
    <row r="76" spans="2:21">
      <c r="B76" s="17"/>
      <c r="C76" s="17"/>
      <c r="D76" s="17"/>
      <c r="E76" s="18"/>
      <c r="F76" s="44"/>
      <c r="G76" s="17"/>
      <c r="H76" s="17"/>
      <c r="I76" s="17"/>
      <c r="J76" s="17"/>
      <c r="K76" s="17"/>
      <c r="L76" s="17"/>
      <c r="M76" s="17"/>
      <c r="N76" s="17"/>
      <c r="O76" s="17"/>
      <c r="P76" s="17"/>
      <c r="Q76" s="17"/>
      <c r="R76" s="17"/>
      <c r="S76" s="17"/>
      <c r="T76" s="17"/>
      <c r="U76" t="str">
        <f>IF(COUNTA(Table213[[#This Row],[Employee Name]:[13. Skin is intact without open wounds or rashes]])=0,"",COUNTIF(Table213[[#This Row],[1. Checks that sink areas are supplied with soap and paper towels]:[13. Skin is intact without open wounds or rashes]],"NO"))</f>
        <v/>
      </c>
    </row>
    <row r="77" spans="2:21">
      <c r="B77" s="17"/>
      <c r="C77" s="17"/>
      <c r="D77" s="17"/>
      <c r="E77" s="18"/>
      <c r="F77" s="44"/>
      <c r="G77" s="17"/>
      <c r="H77" s="17"/>
      <c r="I77" s="17"/>
      <c r="J77" s="17"/>
      <c r="K77" s="17"/>
      <c r="L77" s="17"/>
      <c r="M77" s="17"/>
      <c r="N77" s="17"/>
      <c r="O77" s="17"/>
      <c r="P77" s="17"/>
      <c r="Q77" s="17"/>
      <c r="R77" s="17"/>
      <c r="S77" s="17"/>
      <c r="T77" s="17"/>
      <c r="U77" t="str">
        <f>IF(COUNTA(Table213[[#This Row],[Employee Name]:[13. Skin is intact without open wounds or rashes]])=0,"",COUNTIF(Table213[[#This Row],[1. Checks that sink areas are supplied with soap and paper towels]:[13. Skin is intact without open wounds or rashes]],"NO"))</f>
        <v/>
      </c>
    </row>
    <row r="78" spans="2:21">
      <c r="B78" s="17"/>
      <c r="C78" s="17"/>
      <c r="D78" s="17"/>
      <c r="E78" s="18"/>
      <c r="F78" s="44"/>
      <c r="G78" s="17"/>
      <c r="H78" s="17"/>
      <c r="I78" s="17"/>
      <c r="J78" s="17"/>
      <c r="K78" s="17"/>
      <c r="L78" s="17"/>
      <c r="M78" s="17"/>
      <c r="N78" s="17"/>
      <c r="O78" s="17"/>
      <c r="P78" s="17"/>
      <c r="Q78" s="17"/>
      <c r="R78" s="17"/>
      <c r="S78" s="17"/>
      <c r="T78" s="17"/>
      <c r="U78" t="str">
        <f>IF(COUNTA(Table213[[#This Row],[Employee Name]:[13. Skin is intact without open wounds or rashes]])=0,"",COUNTIF(Table213[[#This Row],[1. Checks that sink areas are supplied with soap and paper towels]:[13. Skin is intact without open wounds or rashes]],"NO"))</f>
        <v/>
      </c>
    </row>
    <row r="79" spans="2:21">
      <c r="B79" s="17"/>
      <c r="C79" s="17"/>
      <c r="D79" s="17"/>
      <c r="E79" s="18"/>
      <c r="F79" s="44"/>
      <c r="G79" s="17"/>
      <c r="H79" s="17"/>
      <c r="I79" s="17"/>
      <c r="J79" s="17"/>
      <c r="K79" s="17"/>
      <c r="L79" s="17"/>
      <c r="M79" s="17"/>
      <c r="N79" s="17"/>
      <c r="O79" s="17"/>
      <c r="P79" s="17"/>
      <c r="Q79" s="17"/>
      <c r="R79" s="17"/>
      <c r="S79" s="17"/>
      <c r="T79" s="17"/>
      <c r="U79" t="str">
        <f>IF(COUNTA(Table213[[#This Row],[Employee Name]:[13. Skin is intact without open wounds or rashes]])=0,"",COUNTIF(Table213[[#This Row],[1. Checks that sink areas are supplied with soap and paper towels]:[13. Skin is intact without open wounds or rashes]],"NO"))</f>
        <v/>
      </c>
    </row>
    <row r="80" spans="2:21">
      <c r="B80" s="17"/>
      <c r="C80" s="17"/>
      <c r="D80" s="17"/>
      <c r="E80" s="18"/>
      <c r="F80" s="44"/>
      <c r="G80" s="17"/>
      <c r="H80" s="17"/>
      <c r="I80" s="17"/>
      <c r="J80" s="17"/>
      <c r="K80" s="17"/>
      <c r="L80" s="17"/>
      <c r="M80" s="17"/>
      <c r="N80" s="17"/>
      <c r="O80" s="17"/>
      <c r="P80" s="17"/>
      <c r="Q80" s="17"/>
      <c r="R80" s="17"/>
      <c r="S80" s="17"/>
      <c r="T80" s="17"/>
      <c r="U80" t="str">
        <f>IF(COUNTA(Table213[[#This Row],[Employee Name]:[13. Skin is intact without open wounds or rashes]])=0,"",COUNTIF(Table213[[#This Row],[1. Checks that sink areas are supplied with soap and paper towels]:[13. Skin is intact without open wounds or rashes]],"NO"))</f>
        <v/>
      </c>
    </row>
    <row r="81" spans="2:21">
      <c r="B81" s="17"/>
      <c r="C81" s="17"/>
      <c r="D81" s="17"/>
      <c r="E81" s="18"/>
      <c r="F81" s="44"/>
      <c r="G81" s="17"/>
      <c r="H81" s="17"/>
      <c r="I81" s="17"/>
      <c r="J81" s="17"/>
      <c r="K81" s="17"/>
      <c r="L81" s="17"/>
      <c r="M81" s="17"/>
      <c r="N81" s="17"/>
      <c r="O81" s="17"/>
      <c r="P81" s="17"/>
      <c r="Q81" s="17"/>
      <c r="R81" s="17"/>
      <c r="S81" s="17"/>
      <c r="T81" s="17"/>
      <c r="U81" t="str">
        <f>IF(COUNTA(Table213[[#This Row],[Employee Name]:[13. Skin is intact without open wounds or rashes]])=0,"",COUNTIF(Table213[[#This Row],[1. Checks that sink areas are supplied with soap and paper towels]:[13. Skin is intact without open wounds or rashes]],"NO"))</f>
        <v/>
      </c>
    </row>
    <row r="82" spans="2:21">
      <c r="B82" s="17"/>
      <c r="C82" s="17"/>
      <c r="D82" s="17"/>
      <c r="E82" s="18"/>
      <c r="F82" s="44"/>
      <c r="G82" s="17"/>
      <c r="H82" s="17"/>
      <c r="I82" s="17"/>
      <c r="J82" s="17"/>
      <c r="K82" s="17"/>
      <c r="L82" s="17"/>
      <c r="M82" s="17"/>
      <c r="N82" s="17"/>
      <c r="O82" s="17"/>
      <c r="P82" s="17"/>
      <c r="Q82" s="17"/>
      <c r="R82" s="17"/>
      <c r="S82" s="17"/>
      <c r="T82" s="17"/>
      <c r="U82" t="str">
        <f>IF(COUNTA(Table213[[#This Row],[Employee Name]:[13. Skin is intact without open wounds or rashes]])=0,"",COUNTIF(Table213[[#This Row],[1. Checks that sink areas are supplied with soap and paper towels]:[13. Skin is intact without open wounds or rashes]],"NO"))</f>
        <v/>
      </c>
    </row>
    <row r="83" spans="2:21">
      <c r="B83" s="17"/>
      <c r="C83" s="17"/>
      <c r="D83" s="17"/>
      <c r="E83" s="18"/>
      <c r="F83" s="44"/>
      <c r="G83" s="17"/>
      <c r="H83" s="17"/>
      <c r="I83" s="17"/>
      <c r="J83" s="17"/>
      <c r="K83" s="17"/>
      <c r="L83" s="17"/>
      <c r="M83" s="17"/>
      <c r="N83" s="17"/>
      <c r="O83" s="17"/>
      <c r="P83" s="17"/>
      <c r="Q83" s="17"/>
      <c r="R83" s="17"/>
      <c r="S83" s="17"/>
      <c r="T83" s="17"/>
      <c r="U83" t="str">
        <f>IF(COUNTA(Table213[[#This Row],[Employee Name]:[13. Skin is intact without open wounds or rashes]])=0,"",COUNTIF(Table213[[#This Row],[1. Checks that sink areas are supplied with soap and paper towels]:[13. Skin is intact without open wounds or rashes]],"NO"))</f>
        <v/>
      </c>
    </row>
    <row r="84" spans="2:21">
      <c r="B84" s="17"/>
      <c r="C84" s="17"/>
      <c r="D84" s="17"/>
      <c r="E84" s="18"/>
      <c r="F84" s="44"/>
      <c r="G84" s="17"/>
      <c r="H84" s="17"/>
      <c r="I84" s="17"/>
      <c r="J84" s="17"/>
      <c r="K84" s="17"/>
      <c r="L84" s="17"/>
      <c r="M84" s="17"/>
      <c r="N84" s="17"/>
      <c r="O84" s="17"/>
      <c r="P84" s="17"/>
      <c r="Q84" s="17"/>
      <c r="R84" s="17"/>
      <c r="S84" s="17"/>
      <c r="T84" s="17"/>
      <c r="U84" t="str">
        <f>IF(COUNTA(Table213[[#This Row],[Employee Name]:[13. Skin is intact without open wounds or rashes]])=0,"",COUNTIF(Table213[[#This Row],[1. Checks that sink areas are supplied with soap and paper towels]:[13. Skin is intact without open wounds or rashes]],"NO"))</f>
        <v/>
      </c>
    </row>
    <row r="85" spans="2:21">
      <c r="B85" s="17"/>
      <c r="C85" s="17"/>
      <c r="D85" s="17"/>
      <c r="E85" s="18"/>
      <c r="F85" s="44"/>
      <c r="G85" s="17"/>
      <c r="H85" s="17"/>
      <c r="I85" s="17"/>
      <c r="J85" s="17"/>
      <c r="K85" s="17"/>
      <c r="L85" s="17"/>
      <c r="M85" s="17"/>
      <c r="N85" s="17"/>
      <c r="O85" s="17"/>
      <c r="P85" s="17"/>
      <c r="Q85" s="17"/>
      <c r="R85" s="17"/>
      <c r="S85" s="17"/>
      <c r="T85" s="17"/>
      <c r="U85" t="str">
        <f>IF(COUNTA(Table213[[#This Row],[Employee Name]:[13. Skin is intact without open wounds or rashes]])=0,"",COUNTIF(Table213[[#This Row],[1. Checks that sink areas are supplied with soap and paper towels]:[13. Skin is intact without open wounds or rashes]],"NO"))</f>
        <v/>
      </c>
    </row>
    <row r="86" spans="2:21">
      <c r="B86" s="17"/>
      <c r="C86" s="17"/>
      <c r="D86" s="17"/>
      <c r="E86" s="18"/>
      <c r="F86" s="44"/>
      <c r="G86" s="17"/>
      <c r="H86" s="17"/>
      <c r="I86" s="17"/>
      <c r="J86" s="17"/>
      <c r="K86" s="17"/>
      <c r="L86" s="17"/>
      <c r="M86" s="17"/>
      <c r="N86" s="17"/>
      <c r="O86" s="17"/>
      <c r="P86" s="17"/>
      <c r="Q86" s="17"/>
      <c r="R86" s="17"/>
      <c r="S86" s="17"/>
      <c r="T86" s="17"/>
      <c r="U86" t="str">
        <f>IF(COUNTA(Table213[[#This Row],[Employee Name]:[13. Skin is intact without open wounds or rashes]])=0,"",COUNTIF(Table213[[#This Row],[1. Checks that sink areas are supplied with soap and paper towels]:[13. Skin is intact without open wounds or rashes]],"NO"))</f>
        <v/>
      </c>
    </row>
    <row r="87" spans="2:21">
      <c r="B87" s="17"/>
      <c r="C87" s="17"/>
      <c r="D87" s="17"/>
      <c r="E87" s="18"/>
      <c r="F87" s="44"/>
      <c r="G87" s="17"/>
      <c r="H87" s="17"/>
      <c r="I87" s="17"/>
      <c r="J87" s="17"/>
      <c r="K87" s="17"/>
      <c r="L87" s="17"/>
      <c r="M87" s="17"/>
      <c r="N87" s="17"/>
      <c r="O87" s="17"/>
      <c r="P87" s="17"/>
      <c r="Q87" s="17"/>
      <c r="R87" s="17"/>
      <c r="S87" s="17"/>
      <c r="T87" s="17"/>
      <c r="U87" t="str">
        <f>IF(COUNTA(Table213[[#This Row],[Employee Name]:[13. Skin is intact without open wounds or rashes]])=0,"",COUNTIF(Table213[[#This Row],[1. Checks that sink areas are supplied with soap and paper towels]:[13. Skin is intact without open wounds or rashes]],"NO"))</f>
        <v/>
      </c>
    </row>
    <row r="88" spans="2:21">
      <c r="B88" s="17"/>
      <c r="C88" s="17"/>
      <c r="D88" s="17"/>
      <c r="E88" s="18"/>
      <c r="F88" s="44"/>
      <c r="G88" s="17"/>
      <c r="H88" s="17"/>
      <c r="I88" s="17"/>
      <c r="J88" s="17"/>
      <c r="K88" s="17"/>
      <c r="L88" s="17"/>
      <c r="M88" s="17"/>
      <c r="N88" s="17"/>
      <c r="O88" s="17"/>
      <c r="P88" s="17"/>
      <c r="Q88" s="17"/>
      <c r="R88" s="17"/>
      <c r="S88" s="17"/>
      <c r="T88" s="17"/>
      <c r="U88" t="str">
        <f>IF(COUNTA(Table213[[#This Row],[Employee Name]:[13. Skin is intact without open wounds or rashes]])=0,"",COUNTIF(Table213[[#This Row],[1. Checks that sink areas are supplied with soap and paper towels]:[13. Skin is intact without open wounds or rashes]],"NO"))</f>
        <v/>
      </c>
    </row>
    <row r="89" spans="2:21">
      <c r="B89" s="17"/>
      <c r="C89" s="17"/>
      <c r="D89" s="17"/>
      <c r="E89" s="18"/>
      <c r="F89" s="44"/>
      <c r="G89" s="17"/>
      <c r="H89" s="17"/>
      <c r="I89" s="17"/>
      <c r="J89" s="17"/>
      <c r="K89" s="17"/>
      <c r="L89" s="17"/>
      <c r="M89" s="17"/>
      <c r="N89" s="17"/>
      <c r="O89" s="17"/>
      <c r="P89" s="17"/>
      <c r="Q89" s="17"/>
      <c r="R89" s="17"/>
      <c r="S89" s="17"/>
      <c r="T89" s="17"/>
      <c r="U89" t="str">
        <f>IF(COUNTA(Table213[[#This Row],[Employee Name]:[13. Skin is intact without open wounds or rashes]])=0,"",COUNTIF(Table213[[#This Row],[1. Checks that sink areas are supplied with soap and paper towels]:[13. Skin is intact without open wounds or rashes]],"NO"))</f>
        <v/>
      </c>
    </row>
    <row r="90" spans="2:21">
      <c r="B90" s="17"/>
      <c r="C90" s="17"/>
      <c r="D90" s="17"/>
      <c r="E90" s="18"/>
      <c r="F90" s="44"/>
      <c r="G90" s="17"/>
      <c r="H90" s="17"/>
      <c r="I90" s="17"/>
      <c r="J90" s="17"/>
      <c r="K90" s="17"/>
      <c r="L90" s="17"/>
      <c r="M90" s="17"/>
      <c r="N90" s="17"/>
      <c r="O90" s="17"/>
      <c r="P90" s="17"/>
      <c r="Q90" s="17"/>
      <c r="R90" s="17"/>
      <c r="S90" s="17"/>
      <c r="T90" s="17"/>
      <c r="U90" t="str">
        <f>IF(COUNTA(Table213[[#This Row],[Employee Name]:[13. Skin is intact without open wounds or rashes]])=0,"",COUNTIF(Table213[[#This Row],[1. Checks that sink areas are supplied with soap and paper towels]:[13. Skin is intact without open wounds or rashes]],"NO"))</f>
        <v/>
      </c>
    </row>
    <row r="91" spans="2:21">
      <c r="B91" s="17"/>
      <c r="C91" s="17"/>
      <c r="D91" s="17"/>
      <c r="E91" s="18"/>
      <c r="F91" s="44"/>
      <c r="G91" s="17"/>
      <c r="H91" s="17"/>
      <c r="I91" s="17"/>
      <c r="J91" s="17"/>
      <c r="K91" s="17"/>
      <c r="L91" s="17"/>
      <c r="M91" s="17"/>
      <c r="N91" s="17"/>
      <c r="O91" s="17"/>
      <c r="P91" s="17"/>
      <c r="Q91" s="17"/>
      <c r="R91" s="17"/>
      <c r="S91" s="17"/>
      <c r="T91" s="17"/>
      <c r="U91" t="str">
        <f>IF(COUNTA(Table213[[#This Row],[Employee Name]:[13. Skin is intact without open wounds or rashes]])=0,"",COUNTIF(Table213[[#This Row],[1. Checks that sink areas are supplied with soap and paper towels]:[13. Skin is intact without open wounds or rashes]],"NO"))</f>
        <v/>
      </c>
    </row>
    <row r="92" spans="2:21">
      <c r="B92" s="17"/>
      <c r="C92" s="17"/>
      <c r="D92" s="17"/>
      <c r="E92" s="18"/>
      <c r="F92" s="44"/>
      <c r="G92" s="17"/>
      <c r="H92" s="17"/>
      <c r="I92" s="17"/>
      <c r="J92" s="17"/>
      <c r="K92" s="17"/>
      <c r="L92" s="17"/>
      <c r="M92" s="17"/>
      <c r="N92" s="17"/>
      <c r="O92" s="17"/>
      <c r="P92" s="17"/>
      <c r="Q92" s="17"/>
      <c r="R92" s="17"/>
      <c r="S92" s="17"/>
      <c r="T92" s="17"/>
      <c r="U92" t="str">
        <f>IF(COUNTA(Table213[[#This Row],[Employee Name]:[13. Skin is intact without open wounds or rashes]])=0,"",COUNTIF(Table213[[#This Row],[1. Checks that sink areas are supplied with soap and paper towels]:[13. Skin is intact without open wounds or rashes]],"NO"))</f>
        <v/>
      </c>
    </row>
    <row r="93" spans="2:21">
      <c r="B93" s="17"/>
      <c r="C93" s="17"/>
      <c r="D93" s="17"/>
      <c r="E93" s="18"/>
      <c r="F93" s="44"/>
      <c r="G93" s="17"/>
      <c r="H93" s="17"/>
      <c r="I93" s="17"/>
      <c r="J93" s="17"/>
      <c r="K93" s="17"/>
      <c r="L93" s="17"/>
      <c r="M93" s="17"/>
      <c r="N93" s="17"/>
      <c r="O93" s="17"/>
      <c r="P93" s="17"/>
      <c r="Q93" s="17"/>
      <c r="R93" s="17"/>
      <c r="S93" s="17"/>
      <c r="T93" s="17"/>
      <c r="U93" t="str">
        <f>IF(COUNTA(Table213[[#This Row],[Employee Name]:[13. Skin is intact without open wounds or rashes]])=0,"",COUNTIF(Table213[[#This Row],[1. Checks that sink areas are supplied with soap and paper towels]:[13. Skin is intact without open wounds or rashes]],"NO"))</f>
        <v/>
      </c>
    </row>
    <row r="94" spans="2:21">
      <c r="B94" s="17"/>
      <c r="C94" s="17"/>
      <c r="D94" s="17"/>
      <c r="E94" s="18"/>
      <c r="F94" s="44"/>
      <c r="G94" s="17"/>
      <c r="H94" s="17"/>
      <c r="I94" s="17"/>
      <c r="J94" s="17"/>
      <c r="K94" s="17"/>
      <c r="L94" s="17"/>
      <c r="M94" s="17"/>
      <c r="N94" s="17"/>
      <c r="O94" s="17"/>
      <c r="P94" s="17"/>
      <c r="Q94" s="17"/>
      <c r="R94" s="17"/>
      <c r="S94" s="17"/>
      <c r="T94" s="17"/>
      <c r="U94" t="str">
        <f>IF(COUNTA(Table213[[#This Row],[Employee Name]:[13. Skin is intact without open wounds or rashes]])=0,"",COUNTIF(Table213[[#This Row],[1. Checks that sink areas are supplied with soap and paper towels]:[13. Skin is intact without open wounds or rashes]],"NO"))</f>
        <v/>
      </c>
    </row>
    <row r="95" spans="2:21">
      <c r="B95" s="17"/>
      <c r="C95" s="17"/>
      <c r="D95" s="17"/>
      <c r="E95" s="18"/>
      <c r="F95" s="44"/>
      <c r="G95" s="17"/>
      <c r="H95" s="17"/>
      <c r="I95" s="17"/>
      <c r="J95" s="17"/>
      <c r="K95" s="17"/>
      <c r="L95" s="17"/>
      <c r="M95" s="17"/>
      <c r="N95" s="17"/>
      <c r="O95" s="17"/>
      <c r="P95" s="17"/>
      <c r="Q95" s="17"/>
      <c r="R95" s="17"/>
      <c r="S95" s="17"/>
      <c r="T95" s="17"/>
      <c r="U95" t="str">
        <f>IF(COUNTA(Table213[[#This Row],[Employee Name]:[13. Skin is intact without open wounds or rashes]])=0,"",COUNTIF(Table213[[#This Row],[1. Checks that sink areas are supplied with soap and paper towels]:[13. Skin is intact without open wounds or rashes]],"NO"))</f>
        <v/>
      </c>
    </row>
    <row r="96" spans="2:21">
      <c r="B96" s="17"/>
      <c r="C96" s="17"/>
      <c r="D96" s="17"/>
      <c r="E96" s="18"/>
      <c r="F96" s="44"/>
      <c r="G96" s="17"/>
      <c r="H96" s="17"/>
      <c r="I96" s="17"/>
      <c r="J96" s="17"/>
      <c r="K96" s="17"/>
      <c r="L96" s="17"/>
      <c r="M96" s="17"/>
      <c r="N96" s="17"/>
      <c r="O96" s="17"/>
      <c r="P96" s="17"/>
      <c r="Q96" s="17"/>
      <c r="R96" s="17"/>
      <c r="S96" s="17"/>
      <c r="T96" s="17"/>
      <c r="U96" t="str">
        <f>IF(COUNTA(Table213[[#This Row],[Employee Name]:[13. Skin is intact without open wounds or rashes]])=0,"",COUNTIF(Table213[[#This Row],[1. Checks that sink areas are supplied with soap and paper towels]:[13. Skin is intact without open wounds or rashes]],"NO"))</f>
        <v/>
      </c>
    </row>
    <row r="97" spans="2:21">
      <c r="B97" s="17"/>
      <c r="C97" s="17"/>
      <c r="D97" s="17"/>
      <c r="E97" s="18"/>
      <c r="F97" s="44"/>
      <c r="G97" s="17"/>
      <c r="H97" s="17"/>
      <c r="I97" s="17"/>
      <c r="J97" s="17"/>
      <c r="K97" s="17"/>
      <c r="L97" s="17"/>
      <c r="M97" s="17"/>
      <c r="N97" s="17"/>
      <c r="O97" s="17"/>
      <c r="P97" s="17"/>
      <c r="Q97" s="17"/>
      <c r="R97" s="17"/>
      <c r="S97" s="17"/>
      <c r="T97" s="17"/>
      <c r="U97" t="str">
        <f>IF(COUNTA(Table213[[#This Row],[Employee Name]:[13. Skin is intact without open wounds or rashes]])=0,"",COUNTIF(Table213[[#This Row],[1. Checks that sink areas are supplied with soap and paper towels]:[13. Skin is intact without open wounds or rashes]],"NO"))</f>
        <v/>
      </c>
    </row>
    <row r="98" spans="2:21">
      <c r="B98" s="17"/>
      <c r="C98" s="17"/>
      <c r="D98" s="17"/>
      <c r="E98" s="18"/>
      <c r="F98" s="44"/>
      <c r="G98" s="17"/>
      <c r="H98" s="17"/>
      <c r="I98" s="17"/>
      <c r="J98" s="17"/>
      <c r="K98" s="17"/>
      <c r="L98" s="17"/>
      <c r="M98" s="17"/>
      <c r="N98" s="17"/>
      <c r="O98" s="17"/>
      <c r="P98" s="17"/>
      <c r="Q98" s="17"/>
      <c r="R98" s="17"/>
      <c r="S98" s="17"/>
      <c r="T98" s="17"/>
      <c r="U98" t="str">
        <f>IF(COUNTA(Table213[[#This Row],[Employee Name]:[13. Skin is intact without open wounds or rashes]])=0,"",COUNTIF(Table213[[#This Row],[1. Checks that sink areas are supplied with soap and paper towels]:[13. Skin is intact without open wounds or rashes]],"NO"))</f>
        <v/>
      </c>
    </row>
    <row r="99" spans="2:21">
      <c r="B99" s="17"/>
      <c r="C99" s="17"/>
      <c r="D99" s="17"/>
      <c r="E99" s="18"/>
      <c r="F99" s="44"/>
      <c r="G99" s="17"/>
      <c r="H99" s="17"/>
      <c r="I99" s="17"/>
      <c r="J99" s="17"/>
      <c r="K99" s="17"/>
      <c r="L99" s="17"/>
      <c r="M99" s="17"/>
      <c r="N99" s="17"/>
      <c r="O99" s="17"/>
      <c r="P99" s="17"/>
      <c r="Q99" s="17"/>
      <c r="R99" s="17"/>
      <c r="S99" s="17"/>
      <c r="T99" s="17"/>
      <c r="U99" t="str">
        <f>IF(COUNTA(Table213[[#This Row],[Employee Name]:[13. Skin is intact without open wounds or rashes]])=0,"",COUNTIF(Table213[[#This Row],[1. Checks that sink areas are supplied with soap and paper towels]:[13. Skin is intact without open wounds or rashes]],"NO"))</f>
        <v/>
      </c>
    </row>
    <row r="100" spans="2:21">
      <c r="B100" s="17"/>
      <c r="C100" s="17"/>
      <c r="D100" s="17"/>
      <c r="E100" s="18"/>
      <c r="F100" s="44"/>
      <c r="G100" s="17"/>
      <c r="H100" s="17"/>
      <c r="I100" s="17"/>
      <c r="J100" s="17"/>
      <c r="K100" s="17"/>
      <c r="L100" s="17"/>
      <c r="M100" s="17"/>
      <c r="N100" s="17"/>
      <c r="O100" s="17"/>
      <c r="P100" s="17"/>
      <c r="Q100" s="17"/>
      <c r="R100" s="17"/>
      <c r="S100" s="17"/>
      <c r="T100" s="17"/>
      <c r="U100" t="str">
        <f>IF(COUNTA(Table213[[#This Row],[Employee Name]:[13. Skin is intact without open wounds or rashes]])=0,"",COUNTIF(Table213[[#This Row],[1. Checks that sink areas are supplied with soap and paper towels]:[13. Skin is intact without open wounds or rashes]],"NO"))</f>
        <v/>
      </c>
    </row>
    <row r="101" spans="2:21">
      <c r="B101" s="17"/>
      <c r="C101" s="17"/>
      <c r="D101" s="17"/>
      <c r="E101" s="18"/>
      <c r="F101" s="44"/>
      <c r="G101" s="17"/>
      <c r="H101" s="17"/>
      <c r="I101" s="17"/>
      <c r="J101" s="17"/>
      <c r="K101" s="17"/>
      <c r="L101" s="17"/>
      <c r="M101" s="17"/>
      <c r="N101" s="17"/>
      <c r="O101" s="17"/>
      <c r="P101" s="17"/>
      <c r="Q101" s="17"/>
      <c r="R101" s="17"/>
      <c r="S101" s="17"/>
      <c r="T101" s="17"/>
      <c r="U101" t="str">
        <f>IF(COUNTA(Table213[[#This Row],[Employee Name]:[13. Skin is intact without open wounds or rashes]])=0,"",COUNTIF(Table213[[#This Row],[1. Checks that sink areas are supplied with soap and paper towels]:[13. Skin is intact without open wounds or rashes]],"NO"))</f>
        <v/>
      </c>
    </row>
    <row r="102" spans="2:21">
      <c r="B102" s="17"/>
      <c r="C102" s="17"/>
      <c r="D102" s="17"/>
      <c r="E102" s="18"/>
      <c r="F102" s="44"/>
      <c r="G102" s="17"/>
      <c r="H102" s="17"/>
      <c r="I102" s="17"/>
      <c r="J102" s="17"/>
      <c r="K102" s="17"/>
      <c r="L102" s="17"/>
      <c r="M102" s="17"/>
      <c r="N102" s="17"/>
      <c r="O102" s="17"/>
      <c r="P102" s="17"/>
      <c r="Q102" s="17"/>
      <c r="R102" s="17"/>
      <c r="S102" s="17"/>
      <c r="T102" s="17"/>
      <c r="U102" t="str">
        <f>IF(COUNTA(Table213[[#This Row],[Employee Name]:[13. Skin is intact without open wounds or rashes]])=0,"",COUNTIF(Table213[[#This Row],[1. Checks that sink areas are supplied with soap and paper towels]:[13. Skin is intact without open wounds or rashes]],"NO"))</f>
        <v/>
      </c>
    </row>
    <row r="103" spans="2:21">
      <c r="B103" s="17"/>
      <c r="C103" s="17"/>
      <c r="D103" s="17"/>
      <c r="E103" s="18"/>
      <c r="F103" s="44"/>
      <c r="G103" s="17"/>
      <c r="H103" s="17"/>
      <c r="I103" s="17"/>
      <c r="J103" s="17"/>
      <c r="K103" s="17"/>
      <c r="L103" s="17"/>
      <c r="M103" s="17"/>
      <c r="N103" s="17"/>
      <c r="O103" s="17"/>
      <c r="P103" s="17"/>
      <c r="Q103" s="17"/>
      <c r="R103" s="17"/>
      <c r="S103" s="17"/>
      <c r="T103" s="17"/>
      <c r="U103" t="str">
        <f>IF(COUNTA(Table213[[#This Row],[Employee Name]:[13. Skin is intact without open wounds or rashes]])=0,"",COUNTIF(Table213[[#This Row],[1. Checks that sink areas are supplied with soap and paper towels]:[13. Skin is intact without open wounds or rashes]],"NO"))</f>
        <v/>
      </c>
    </row>
    <row r="104" spans="2:21">
      <c r="B104" s="17"/>
      <c r="C104" s="17"/>
      <c r="D104" s="17"/>
      <c r="E104" s="18"/>
      <c r="F104" s="44"/>
      <c r="G104" s="17"/>
      <c r="H104" s="17"/>
      <c r="I104" s="17"/>
      <c r="J104" s="17"/>
      <c r="K104" s="17"/>
      <c r="L104" s="17"/>
      <c r="M104" s="17"/>
      <c r="N104" s="17"/>
      <c r="O104" s="17"/>
      <c r="P104" s="17"/>
      <c r="Q104" s="17"/>
      <c r="R104" s="17"/>
      <c r="S104" s="17"/>
      <c r="T104" s="17"/>
      <c r="U104" t="str">
        <f>IF(COUNTA(Table213[[#This Row],[Employee Name]:[13. Skin is intact without open wounds or rashes]])=0,"",COUNTIF(Table213[[#This Row],[1. Checks that sink areas are supplied with soap and paper towels]:[13. Skin is intact without open wounds or rashes]],"NO"))</f>
        <v/>
      </c>
    </row>
    <row r="105" spans="2:21">
      <c r="B105" s="17"/>
      <c r="C105" s="17"/>
      <c r="D105" s="17"/>
      <c r="E105" s="18"/>
      <c r="F105" s="44"/>
      <c r="G105" s="17"/>
      <c r="H105" s="17"/>
      <c r="I105" s="17"/>
      <c r="J105" s="17"/>
      <c r="K105" s="17"/>
      <c r="L105" s="17"/>
      <c r="M105" s="17"/>
      <c r="N105" s="17"/>
      <c r="O105" s="17"/>
      <c r="P105" s="17"/>
      <c r="Q105" s="17"/>
      <c r="R105" s="17"/>
      <c r="S105" s="17"/>
      <c r="T105" s="17"/>
      <c r="U105" t="str">
        <f>IF(COUNTA(Table213[[#This Row],[Employee Name]:[13. Skin is intact without open wounds or rashes]])=0,"",COUNTIF(Table213[[#This Row],[1. Checks that sink areas are supplied with soap and paper towels]:[13. Skin is intact without open wounds or rashes]],"NO"))</f>
        <v/>
      </c>
    </row>
    <row r="106" spans="2:21">
      <c r="B106" s="17"/>
      <c r="C106" s="17"/>
      <c r="D106" s="17"/>
      <c r="E106" s="18"/>
      <c r="F106" s="44"/>
      <c r="G106" s="17"/>
      <c r="H106" s="17"/>
      <c r="I106" s="17"/>
      <c r="J106" s="17"/>
      <c r="K106" s="17"/>
      <c r="L106" s="17"/>
      <c r="M106" s="17"/>
      <c r="N106" s="17"/>
      <c r="O106" s="17"/>
      <c r="P106" s="17"/>
      <c r="Q106" s="17"/>
      <c r="R106" s="17"/>
      <c r="S106" s="17"/>
      <c r="T106" s="17"/>
      <c r="U106" t="str">
        <f>IF(COUNTA(Table213[[#This Row],[Employee Name]:[13. Skin is intact without open wounds or rashes]])=0,"",COUNTIF(Table213[[#This Row],[1. Checks that sink areas are supplied with soap and paper towels]:[13. Skin is intact without open wounds or rashes]],"NO"))</f>
        <v/>
      </c>
    </row>
    <row r="107" spans="2:21">
      <c r="B107" s="17"/>
      <c r="C107" s="17"/>
      <c r="D107" s="17"/>
      <c r="E107" s="18"/>
      <c r="F107" s="44"/>
      <c r="G107" s="17"/>
      <c r="H107" s="17"/>
      <c r="I107" s="17"/>
      <c r="J107" s="17"/>
      <c r="K107" s="17"/>
      <c r="L107" s="17"/>
      <c r="M107" s="17"/>
      <c r="N107" s="17"/>
      <c r="O107" s="17"/>
      <c r="P107" s="17"/>
      <c r="Q107" s="17"/>
      <c r="R107" s="17"/>
      <c r="S107" s="17"/>
      <c r="T107" s="17"/>
      <c r="U107" t="str">
        <f>IF(COUNTA(Table213[[#This Row],[Employee Name]:[13. Skin is intact without open wounds or rashes]])=0,"",COUNTIF(Table213[[#This Row],[1. Checks that sink areas are supplied with soap and paper towels]:[13. Skin is intact without open wounds or rashes]],"NO"))</f>
        <v/>
      </c>
    </row>
    <row r="108" spans="2:21">
      <c r="B108" s="17"/>
      <c r="C108" s="17"/>
      <c r="D108" s="17"/>
      <c r="E108" s="18"/>
      <c r="F108" s="44"/>
      <c r="G108" s="17"/>
      <c r="H108" s="17"/>
      <c r="I108" s="17"/>
      <c r="J108" s="17"/>
      <c r="K108" s="17"/>
      <c r="L108" s="17"/>
      <c r="M108" s="17"/>
      <c r="N108" s="17"/>
      <c r="O108" s="17"/>
      <c r="P108" s="17"/>
      <c r="Q108" s="17"/>
      <c r="R108" s="17"/>
      <c r="S108" s="17"/>
      <c r="T108" s="17"/>
      <c r="U108" t="str">
        <f>IF(COUNTA(Table213[[#This Row],[Employee Name]:[13. Skin is intact without open wounds or rashes]])=0,"",COUNTIF(Table213[[#This Row],[1. Checks that sink areas are supplied with soap and paper towels]:[13. Skin is intact without open wounds or rashes]],"NO"))</f>
        <v/>
      </c>
    </row>
    <row r="109" spans="2:21">
      <c r="B109" s="17"/>
      <c r="C109" s="17"/>
      <c r="D109" s="17"/>
      <c r="E109" s="18"/>
      <c r="F109" s="44"/>
      <c r="G109" s="17"/>
      <c r="H109" s="17"/>
      <c r="I109" s="17"/>
      <c r="J109" s="17"/>
      <c r="K109" s="17"/>
      <c r="L109" s="17"/>
      <c r="M109" s="17"/>
      <c r="N109" s="17"/>
      <c r="O109" s="17"/>
      <c r="P109" s="17"/>
      <c r="Q109" s="17"/>
      <c r="R109" s="17"/>
      <c r="S109" s="17"/>
      <c r="T109" s="17"/>
      <c r="U109" t="str">
        <f>IF(COUNTA(Table213[[#This Row],[Employee Name]:[13. Skin is intact without open wounds or rashes]])=0,"",COUNTIF(Table213[[#This Row],[1. Checks that sink areas are supplied with soap and paper towels]:[13. Skin is intact without open wounds or rashes]],"NO"))</f>
        <v/>
      </c>
    </row>
    <row r="110" spans="2:21">
      <c r="B110" s="17"/>
      <c r="C110" s="17"/>
      <c r="D110" s="17"/>
      <c r="E110" s="18"/>
      <c r="F110" s="44"/>
      <c r="G110" s="17"/>
      <c r="H110" s="17"/>
      <c r="I110" s="17"/>
      <c r="J110" s="17"/>
      <c r="K110" s="17"/>
      <c r="L110" s="17"/>
      <c r="M110" s="17"/>
      <c r="N110" s="17"/>
      <c r="O110" s="17"/>
      <c r="P110" s="17"/>
      <c r="Q110" s="17"/>
      <c r="R110" s="17"/>
      <c r="S110" s="17"/>
      <c r="T110" s="17"/>
      <c r="U110" t="str">
        <f>IF(COUNTA(Table213[[#This Row],[Employee Name]:[13. Skin is intact without open wounds or rashes]])=0,"",COUNTIF(Table213[[#This Row],[1. Checks that sink areas are supplied with soap and paper towels]:[13. Skin is intact without open wounds or rashes]],"NO"))</f>
        <v/>
      </c>
    </row>
    <row r="111" spans="2:21">
      <c r="B111" s="17"/>
      <c r="C111" s="17"/>
      <c r="D111" s="17"/>
      <c r="E111" s="18"/>
      <c r="F111" s="44"/>
      <c r="G111" s="17"/>
      <c r="H111" s="17"/>
      <c r="I111" s="17"/>
      <c r="J111" s="17"/>
      <c r="K111" s="17"/>
      <c r="L111" s="17"/>
      <c r="M111" s="17"/>
      <c r="N111" s="17"/>
      <c r="O111" s="17"/>
      <c r="P111" s="17"/>
      <c r="Q111" s="17"/>
      <c r="R111" s="17"/>
      <c r="S111" s="17"/>
      <c r="T111" s="17"/>
      <c r="U111" t="str">
        <f>IF(COUNTA(Table213[[#This Row],[Employee Name]:[13. Skin is intact without open wounds or rashes]])=0,"",COUNTIF(Table213[[#This Row],[1. Checks that sink areas are supplied with soap and paper towels]:[13. Skin is intact without open wounds or rashes]],"NO"))</f>
        <v/>
      </c>
    </row>
    <row r="112" spans="2:21">
      <c r="B112" s="17"/>
      <c r="C112" s="17"/>
      <c r="D112" s="17"/>
      <c r="E112" s="18"/>
      <c r="F112" s="44"/>
      <c r="G112" s="17"/>
      <c r="H112" s="17"/>
      <c r="I112" s="17"/>
      <c r="J112" s="17"/>
      <c r="K112" s="17"/>
      <c r="L112" s="17"/>
      <c r="M112" s="17"/>
      <c r="N112" s="17"/>
      <c r="O112" s="17"/>
      <c r="P112" s="17"/>
      <c r="Q112" s="17"/>
      <c r="R112" s="17"/>
      <c r="S112" s="17"/>
      <c r="T112" s="17"/>
      <c r="U112" t="str">
        <f>IF(COUNTA(Table213[[#This Row],[Employee Name]:[13. Skin is intact without open wounds or rashes]])=0,"",COUNTIF(Table213[[#This Row],[1. Checks that sink areas are supplied with soap and paper towels]:[13. Skin is intact without open wounds or rashes]],"NO"))</f>
        <v/>
      </c>
    </row>
    <row r="113" spans="2:21">
      <c r="B113" s="17"/>
      <c r="C113" s="17"/>
      <c r="D113" s="17"/>
      <c r="E113" s="18"/>
      <c r="F113" s="44"/>
      <c r="G113" s="17"/>
      <c r="H113" s="17"/>
      <c r="I113" s="17"/>
      <c r="J113" s="17"/>
      <c r="K113" s="17"/>
      <c r="L113" s="17"/>
      <c r="M113" s="17"/>
      <c r="N113" s="17"/>
      <c r="O113" s="17"/>
      <c r="P113" s="17"/>
      <c r="Q113" s="17"/>
      <c r="R113" s="17"/>
      <c r="S113" s="17"/>
      <c r="T113" s="17"/>
      <c r="U113" t="str">
        <f>IF(COUNTA(Table213[[#This Row],[Employee Name]:[13. Skin is intact without open wounds or rashes]])=0,"",COUNTIF(Table213[[#This Row],[1. Checks that sink areas are supplied with soap and paper towels]:[13. Skin is intact without open wounds or rashes]],"NO"))</f>
        <v/>
      </c>
    </row>
    <row r="114" spans="2:21">
      <c r="B114" s="17"/>
      <c r="C114" s="17"/>
      <c r="D114" s="17"/>
      <c r="E114" s="18"/>
      <c r="F114" s="44"/>
      <c r="G114" s="17"/>
      <c r="H114" s="17"/>
      <c r="I114" s="17"/>
      <c r="J114" s="17"/>
      <c r="K114" s="17"/>
      <c r="L114" s="17"/>
      <c r="M114" s="17"/>
      <c r="N114" s="17"/>
      <c r="O114" s="17"/>
      <c r="P114" s="17"/>
      <c r="Q114" s="17"/>
      <c r="R114" s="17"/>
      <c r="S114" s="17"/>
      <c r="T114" s="17"/>
      <c r="U114" t="str">
        <f>IF(COUNTA(Table213[[#This Row],[Employee Name]:[13. Skin is intact without open wounds or rashes]])=0,"",COUNTIF(Table213[[#This Row],[1. Checks that sink areas are supplied with soap and paper towels]:[13. Skin is intact without open wounds or rashes]],"NO"))</f>
        <v/>
      </c>
    </row>
    <row r="115" spans="2:21">
      <c r="B115" s="17"/>
      <c r="C115" s="17"/>
      <c r="D115" s="17"/>
      <c r="E115" s="18"/>
      <c r="F115" s="44"/>
      <c r="G115" s="17"/>
      <c r="H115" s="17"/>
      <c r="I115" s="17"/>
      <c r="J115" s="17"/>
      <c r="K115" s="17"/>
      <c r="L115" s="17"/>
      <c r="M115" s="17"/>
      <c r="N115" s="17"/>
      <c r="O115" s="17"/>
      <c r="P115" s="17"/>
      <c r="Q115" s="17"/>
      <c r="R115" s="17"/>
      <c r="S115" s="17"/>
      <c r="T115" s="17"/>
      <c r="U115" t="str">
        <f>IF(COUNTA(Table213[[#This Row],[Employee Name]:[13. Skin is intact without open wounds or rashes]])=0,"",COUNTIF(Table213[[#This Row],[1. Checks that sink areas are supplied with soap and paper towels]:[13. Skin is intact without open wounds or rashes]],"NO"))</f>
        <v/>
      </c>
    </row>
    <row r="116" spans="2:21">
      <c r="B116" s="17"/>
      <c r="C116" s="17"/>
      <c r="D116" s="17"/>
      <c r="E116" s="18"/>
      <c r="F116" s="44"/>
      <c r="G116" s="17"/>
      <c r="H116" s="17"/>
      <c r="I116" s="17"/>
      <c r="J116" s="17"/>
      <c r="K116" s="17"/>
      <c r="L116" s="17"/>
      <c r="M116" s="17"/>
      <c r="N116" s="17"/>
      <c r="O116" s="17"/>
      <c r="P116" s="17"/>
      <c r="Q116" s="17"/>
      <c r="R116" s="17"/>
      <c r="S116" s="17"/>
      <c r="T116" s="17"/>
      <c r="U116" t="str">
        <f>IF(COUNTA(Table213[[#This Row],[Employee Name]:[13. Skin is intact without open wounds or rashes]])=0,"",COUNTIF(Table213[[#This Row],[1. Checks that sink areas are supplied with soap and paper towels]:[13. Skin is intact without open wounds or rashes]],"NO"))</f>
        <v/>
      </c>
    </row>
    <row r="117" spans="2:21">
      <c r="B117" s="17"/>
      <c r="C117" s="17"/>
      <c r="D117" s="17"/>
      <c r="E117" s="18"/>
      <c r="F117" s="44"/>
      <c r="G117" s="17"/>
      <c r="H117" s="17"/>
      <c r="I117" s="17"/>
      <c r="J117" s="17"/>
      <c r="K117" s="17"/>
      <c r="L117" s="17"/>
      <c r="M117" s="17"/>
      <c r="N117" s="17"/>
      <c r="O117" s="17"/>
      <c r="P117" s="17"/>
      <c r="Q117" s="17"/>
      <c r="R117" s="17"/>
      <c r="S117" s="17"/>
      <c r="T117" s="17"/>
      <c r="U117" t="str">
        <f>IF(COUNTA(Table213[[#This Row],[Employee Name]:[13. Skin is intact without open wounds or rashes]])=0,"",COUNTIF(Table213[[#This Row],[1. Checks that sink areas are supplied with soap and paper towels]:[13. Skin is intact without open wounds or rashes]],"NO"))</f>
        <v/>
      </c>
    </row>
    <row r="118" spans="2:21">
      <c r="B118" s="17"/>
      <c r="C118" s="17"/>
      <c r="D118" s="17"/>
      <c r="E118" s="18"/>
      <c r="F118" s="44"/>
      <c r="G118" s="17"/>
      <c r="H118" s="17"/>
      <c r="I118" s="17"/>
      <c r="J118" s="17"/>
      <c r="K118" s="17"/>
      <c r="L118" s="17"/>
      <c r="M118" s="17"/>
      <c r="N118" s="17"/>
      <c r="O118" s="17"/>
      <c r="P118" s="17"/>
      <c r="Q118" s="17"/>
      <c r="R118" s="17"/>
      <c r="S118" s="17"/>
      <c r="T118" s="17"/>
      <c r="U118" t="str">
        <f>IF(COUNTA(Table213[[#This Row],[Employee Name]:[13. Skin is intact without open wounds or rashes]])=0,"",COUNTIF(Table213[[#This Row],[1. Checks that sink areas are supplied with soap and paper towels]:[13. Skin is intact without open wounds or rashes]],"NO"))</f>
        <v/>
      </c>
    </row>
    <row r="119" spans="2:21">
      <c r="B119" s="17"/>
      <c r="C119" s="17"/>
      <c r="D119" s="17"/>
      <c r="E119" s="18"/>
      <c r="F119" s="44"/>
      <c r="G119" s="17"/>
      <c r="H119" s="17"/>
      <c r="I119" s="17"/>
      <c r="J119" s="17"/>
      <c r="K119" s="17"/>
      <c r="L119" s="17"/>
      <c r="M119" s="17"/>
      <c r="N119" s="17"/>
      <c r="O119" s="17"/>
      <c r="P119" s="17"/>
      <c r="Q119" s="17"/>
      <c r="R119" s="17"/>
      <c r="S119" s="17"/>
      <c r="T119" s="17"/>
      <c r="U119" t="str">
        <f>IF(COUNTA(Table213[[#This Row],[Employee Name]:[13. Skin is intact without open wounds or rashes]])=0,"",COUNTIF(Table213[[#This Row],[1. Checks that sink areas are supplied with soap and paper towels]:[13. Skin is intact without open wounds or rashes]],"NO"))</f>
        <v/>
      </c>
    </row>
    <row r="120" spans="2:21">
      <c r="B120" s="17"/>
      <c r="C120" s="17"/>
      <c r="D120" s="17"/>
      <c r="E120" s="18"/>
      <c r="F120" s="44"/>
      <c r="G120" s="17"/>
      <c r="H120" s="17"/>
      <c r="I120" s="17"/>
      <c r="J120" s="17"/>
      <c r="K120" s="17"/>
      <c r="L120" s="17"/>
      <c r="M120" s="17"/>
      <c r="N120" s="17"/>
      <c r="O120" s="17"/>
      <c r="P120" s="17"/>
      <c r="Q120" s="17"/>
      <c r="R120" s="17"/>
      <c r="S120" s="17"/>
      <c r="T120" s="17"/>
      <c r="U120" t="str">
        <f>IF(COUNTA(Table213[[#This Row],[Employee Name]:[13. Skin is intact without open wounds or rashes]])=0,"",COUNTIF(Table213[[#This Row],[1. Checks that sink areas are supplied with soap and paper towels]:[13. Skin is intact without open wounds or rashes]],"NO"))</f>
        <v/>
      </c>
    </row>
    <row r="121" spans="2:21">
      <c r="B121" s="17"/>
      <c r="C121" s="17"/>
      <c r="D121" s="17"/>
      <c r="E121" s="18"/>
      <c r="F121" s="44"/>
      <c r="G121" s="17"/>
      <c r="H121" s="17"/>
      <c r="I121" s="17"/>
      <c r="J121" s="17"/>
      <c r="K121" s="17"/>
      <c r="L121" s="17"/>
      <c r="M121" s="17"/>
      <c r="N121" s="17"/>
      <c r="O121" s="17"/>
      <c r="P121" s="17"/>
      <c r="Q121" s="17"/>
      <c r="R121" s="17"/>
      <c r="S121" s="17"/>
      <c r="T121" s="17"/>
      <c r="U121" t="str">
        <f>IF(COUNTA(Table213[[#This Row],[Employee Name]:[13. Skin is intact without open wounds or rashes]])=0,"",COUNTIF(Table213[[#This Row],[1. Checks that sink areas are supplied with soap and paper towels]:[13. Skin is intact without open wounds or rashes]],"NO"))</f>
        <v/>
      </c>
    </row>
    <row r="122" spans="2:21">
      <c r="B122" s="17"/>
      <c r="C122" s="17"/>
      <c r="D122" s="17"/>
      <c r="E122" s="18"/>
      <c r="F122" s="44"/>
      <c r="G122" s="17"/>
      <c r="H122" s="17"/>
      <c r="I122" s="17"/>
      <c r="J122" s="17"/>
      <c r="K122" s="17"/>
      <c r="L122" s="17"/>
      <c r="M122" s="17"/>
      <c r="N122" s="17"/>
      <c r="O122" s="17"/>
      <c r="P122" s="17"/>
      <c r="Q122" s="17"/>
      <c r="R122" s="17"/>
      <c r="S122" s="17"/>
      <c r="T122" s="17"/>
      <c r="U122" t="str">
        <f>IF(COUNTA(Table213[[#This Row],[Employee Name]:[13. Skin is intact without open wounds or rashes]])=0,"",COUNTIF(Table213[[#This Row],[1. Checks that sink areas are supplied with soap and paper towels]:[13. Skin is intact without open wounds or rashes]],"NO"))</f>
        <v/>
      </c>
    </row>
    <row r="123" spans="2:21">
      <c r="B123" s="17"/>
      <c r="C123" s="17"/>
      <c r="D123" s="17"/>
      <c r="E123" s="18"/>
      <c r="F123" s="44"/>
      <c r="G123" s="17"/>
      <c r="H123" s="17"/>
      <c r="I123" s="17"/>
      <c r="J123" s="17"/>
      <c r="K123" s="17"/>
      <c r="L123" s="17"/>
      <c r="M123" s="17"/>
      <c r="N123" s="17"/>
      <c r="O123" s="17"/>
      <c r="P123" s="17"/>
      <c r="Q123" s="17"/>
      <c r="R123" s="17"/>
      <c r="S123" s="17"/>
      <c r="T123" s="17"/>
      <c r="U123" t="str">
        <f>IF(COUNTA(Table213[[#This Row],[Employee Name]:[13. Skin is intact without open wounds or rashes]])=0,"",COUNTIF(Table213[[#This Row],[1. Checks that sink areas are supplied with soap and paper towels]:[13. Skin is intact without open wounds or rashes]],"NO"))</f>
        <v/>
      </c>
    </row>
    <row r="124" spans="2:21">
      <c r="B124" s="17"/>
      <c r="C124" s="17"/>
      <c r="D124" s="17"/>
      <c r="E124" s="18"/>
      <c r="F124" s="44"/>
      <c r="G124" s="17"/>
      <c r="H124" s="17"/>
      <c r="I124" s="17"/>
      <c r="J124" s="17"/>
      <c r="K124" s="17"/>
      <c r="L124" s="17"/>
      <c r="M124" s="17"/>
      <c r="N124" s="17"/>
      <c r="O124" s="17"/>
      <c r="P124" s="17"/>
      <c r="Q124" s="17"/>
      <c r="R124" s="17"/>
      <c r="S124" s="17"/>
      <c r="T124" s="17"/>
      <c r="U124" t="str">
        <f>IF(COUNTA(Table213[[#This Row],[Employee Name]:[13. Skin is intact without open wounds or rashes]])=0,"",COUNTIF(Table213[[#This Row],[1. Checks that sink areas are supplied with soap and paper towels]:[13. Skin is intact without open wounds or rashes]],"NO"))</f>
        <v/>
      </c>
    </row>
    <row r="125" spans="2:21">
      <c r="B125" s="17"/>
      <c r="C125" s="17"/>
      <c r="D125" s="17"/>
      <c r="E125" s="18"/>
      <c r="F125" s="44"/>
      <c r="G125" s="17"/>
      <c r="H125" s="17"/>
      <c r="I125" s="17"/>
      <c r="J125" s="17"/>
      <c r="K125" s="17"/>
      <c r="L125" s="17"/>
      <c r="M125" s="17"/>
      <c r="N125" s="17"/>
      <c r="O125" s="17"/>
      <c r="P125" s="17"/>
      <c r="Q125" s="17"/>
      <c r="R125" s="17"/>
      <c r="S125" s="17"/>
      <c r="T125" s="17"/>
      <c r="U125" t="str">
        <f>IF(COUNTA(Table213[[#This Row],[Employee Name]:[13. Skin is intact without open wounds or rashes]])=0,"",COUNTIF(Table213[[#This Row],[1. Checks that sink areas are supplied with soap and paper towels]:[13. Skin is intact without open wounds or rashes]],"NO"))</f>
        <v/>
      </c>
    </row>
    <row r="126" spans="2:21">
      <c r="B126" s="17"/>
      <c r="C126" s="17"/>
      <c r="D126" s="17"/>
      <c r="E126" s="18"/>
      <c r="F126" s="44"/>
      <c r="G126" s="17"/>
      <c r="H126" s="17"/>
      <c r="I126" s="17"/>
      <c r="J126" s="17"/>
      <c r="K126" s="17"/>
      <c r="L126" s="17"/>
      <c r="M126" s="17"/>
      <c r="N126" s="17"/>
      <c r="O126" s="17"/>
      <c r="P126" s="17"/>
      <c r="Q126" s="17"/>
      <c r="R126" s="17"/>
      <c r="S126" s="17"/>
      <c r="T126" s="17"/>
      <c r="U126" t="str">
        <f>IF(COUNTA(Table213[[#This Row],[Employee Name]:[13. Skin is intact without open wounds or rashes]])=0,"",COUNTIF(Table213[[#This Row],[1. Checks that sink areas are supplied with soap and paper towels]:[13. Skin is intact without open wounds or rashes]],"NO"))</f>
        <v/>
      </c>
    </row>
    <row r="127" spans="2:21">
      <c r="B127" s="17"/>
      <c r="C127" s="17"/>
      <c r="D127" s="17"/>
      <c r="E127" s="18"/>
      <c r="F127" s="44"/>
      <c r="G127" s="17"/>
      <c r="H127" s="17"/>
      <c r="I127" s="17"/>
      <c r="J127" s="17"/>
      <c r="K127" s="17"/>
      <c r="L127" s="17"/>
      <c r="M127" s="17"/>
      <c r="N127" s="17"/>
      <c r="O127" s="17"/>
      <c r="P127" s="17"/>
      <c r="Q127" s="17"/>
      <c r="R127" s="17"/>
      <c r="S127" s="17"/>
      <c r="T127" s="17"/>
      <c r="U127" t="str">
        <f>IF(COUNTA(Table213[[#This Row],[Employee Name]:[13. Skin is intact without open wounds or rashes]])=0,"",COUNTIF(Table213[[#This Row],[1. Checks that sink areas are supplied with soap and paper towels]:[13. Skin is intact without open wounds or rashes]],"NO"))</f>
        <v/>
      </c>
    </row>
    <row r="128" spans="2:21">
      <c r="B128" s="17"/>
      <c r="C128" s="17"/>
      <c r="D128" s="17"/>
      <c r="E128" s="18"/>
      <c r="F128" s="44"/>
      <c r="G128" s="17"/>
      <c r="H128" s="17"/>
      <c r="I128" s="17"/>
      <c r="J128" s="17"/>
      <c r="K128" s="17"/>
      <c r="L128" s="17"/>
      <c r="M128" s="17"/>
      <c r="N128" s="17"/>
      <c r="O128" s="17"/>
      <c r="P128" s="17"/>
      <c r="Q128" s="17"/>
      <c r="R128" s="17"/>
      <c r="S128" s="17"/>
      <c r="T128" s="17"/>
      <c r="U128" t="str">
        <f>IF(COUNTA(Table213[[#This Row],[Employee Name]:[13. Skin is intact without open wounds or rashes]])=0,"",COUNTIF(Table213[[#This Row],[1. Checks that sink areas are supplied with soap and paper towels]:[13. Skin is intact without open wounds or rashes]],"NO"))</f>
        <v/>
      </c>
    </row>
    <row r="129" spans="2:21">
      <c r="B129" s="17"/>
      <c r="C129" s="17"/>
      <c r="D129" s="17"/>
      <c r="E129" s="18"/>
      <c r="F129" s="44"/>
      <c r="G129" s="17"/>
      <c r="H129" s="17"/>
      <c r="I129" s="17"/>
      <c r="J129" s="17"/>
      <c r="K129" s="17"/>
      <c r="L129" s="17"/>
      <c r="M129" s="17"/>
      <c r="N129" s="17"/>
      <c r="O129" s="17"/>
      <c r="P129" s="17"/>
      <c r="Q129" s="17"/>
      <c r="R129" s="17"/>
      <c r="S129" s="17"/>
      <c r="T129" s="17"/>
      <c r="U129" t="str">
        <f>IF(COUNTA(Table213[[#This Row],[Employee Name]:[13. Skin is intact without open wounds or rashes]])=0,"",COUNTIF(Table213[[#This Row],[1. Checks that sink areas are supplied with soap and paper towels]:[13. Skin is intact without open wounds or rashes]],"NO"))</f>
        <v/>
      </c>
    </row>
    <row r="130" spans="2:21">
      <c r="B130" s="17"/>
      <c r="C130" s="17"/>
      <c r="D130" s="17"/>
      <c r="E130" s="18"/>
      <c r="F130" s="44"/>
      <c r="G130" s="17"/>
      <c r="H130" s="17"/>
      <c r="I130" s="17"/>
      <c r="J130" s="17"/>
      <c r="K130" s="17"/>
      <c r="L130" s="17"/>
      <c r="M130" s="17"/>
      <c r="N130" s="17"/>
      <c r="O130" s="17"/>
      <c r="P130" s="17"/>
      <c r="Q130" s="17"/>
      <c r="R130" s="17"/>
      <c r="S130" s="17"/>
      <c r="T130" s="17"/>
      <c r="U130" t="str">
        <f>IF(COUNTA(Table213[[#This Row],[Employee Name]:[13. Skin is intact without open wounds or rashes]])=0,"",COUNTIF(Table213[[#This Row],[1. Checks that sink areas are supplied with soap and paper towels]:[13. Skin is intact without open wounds or rashes]],"NO"))</f>
        <v/>
      </c>
    </row>
    <row r="131" spans="2:21">
      <c r="B131" s="17"/>
      <c r="C131" s="17"/>
      <c r="D131" s="17"/>
      <c r="E131" s="18"/>
      <c r="F131" s="44"/>
      <c r="G131" s="17"/>
      <c r="H131" s="17"/>
      <c r="I131" s="17"/>
      <c r="J131" s="17"/>
      <c r="K131" s="17"/>
      <c r="L131" s="17"/>
      <c r="M131" s="17"/>
      <c r="N131" s="17"/>
      <c r="O131" s="17"/>
      <c r="P131" s="17"/>
      <c r="Q131" s="17"/>
      <c r="R131" s="17"/>
      <c r="S131" s="17"/>
      <c r="T131" s="17"/>
      <c r="U131" t="str">
        <f>IF(COUNTA(Table213[[#This Row],[Employee Name]:[13. Skin is intact without open wounds or rashes]])=0,"",COUNTIF(Table213[[#This Row],[1. Checks that sink areas are supplied with soap and paper towels]:[13. Skin is intact without open wounds or rashes]],"NO"))</f>
        <v/>
      </c>
    </row>
    <row r="132" spans="2:21">
      <c r="B132" s="17"/>
      <c r="C132" s="17"/>
      <c r="D132" s="17"/>
      <c r="E132" s="18"/>
      <c r="F132" s="44"/>
      <c r="G132" s="17"/>
      <c r="H132" s="17"/>
      <c r="I132" s="17"/>
      <c r="J132" s="17"/>
      <c r="K132" s="17"/>
      <c r="L132" s="17"/>
      <c r="M132" s="17"/>
      <c r="N132" s="17"/>
      <c r="O132" s="17"/>
      <c r="P132" s="17"/>
      <c r="Q132" s="17"/>
      <c r="R132" s="17"/>
      <c r="S132" s="17"/>
      <c r="T132" s="17"/>
      <c r="U132" t="str">
        <f>IF(COUNTA(Table213[[#This Row],[Employee Name]:[13. Skin is intact without open wounds or rashes]])=0,"",COUNTIF(Table213[[#This Row],[1. Checks that sink areas are supplied with soap and paper towels]:[13. Skin is intact without open wounds or rashes]],"NO"))</f>
        <v/>
      </c>
    </row>
    <row r="133" spans="2:21">
      <c r="B133" s="17"/>
      <c r="C133" s="17"/>
      <c r="D133" s="17"/>
      <c r="E133" s="18"/>
      <c r="F133" s="44"/>
      <c r="G133" s="17"/>
      <c r="H133" s="17"/>
      <c r="I133" s="17"/>
      <c r="J133" s="17"/>
      <c r="K133" s="17"/>
      <c r="L133" s="17"/>
      <c r="M133" s="17"/>
      <c r="N133" s="17"/>
      <c r="O133" s="17"/>
      <c r="P133" s="17"/>
      <c r="Q133" s="17"/>
      <c r="R133" s="17"/>
      <c r="S133" s="17"/>
      <c r="T133" s="17"/>
      <c r="U133" t="str">
        <f>IF(COUNTA(Table213[[#This Row],[Employee Name]:[13. Skin is intact without open wounds or rashes]])=0,"",COUNTIF(Table213[[#This Row],[1. Checks that sink areas are supplied with soap and paper towels]:[13. Skin is intact without open wounds or rashes]],"NO"))</f>
        <v/>
      </c>
    </row>
    <row r="134" spans="2:21">
      <c r="B134" s="17"/>
      <c r="C134" s="17"/>
      <c r="D134" s="17"/>
      <c r="E134" s="18"/>
      <c r="F134" s="44"/>
      <c r="G134" s="17"/>
      <c r="H134" s="17"/>
      <c r="I134" s="17"/>
      <c r="J134" s="17"/>
      <c r="K134" s="17"/>
      <c r="L134" s="17"/>
      <c r="M134" s="17"/>
      <c r="N134" s="17"/>
      <c r="O134" s="17"/>
      <c r="P134" s="17"/>
      <c r="Q134" s="17"/>
      <c r="R134" s="17"/>
      <c r="S134" s="17"/>
      <c r="T134" s="17"/>
      <c r="U134" t="str">
        <f>IF(COUNTA(Table213[[#This Row],[Employee Name]:[13. Skin is intact without open wounds or rashes]])=0,"",COUNTIF(Table213[[#This Row],[1. Checks that sink areas are supplied with soap and paper towels]:[13. Skin is intact without open wounds or rashes]],"NO"))</f>
        <v/>
      </c>
    </row>
    <row r="135" spans="2:21">
      <c r="B135" s="17"/>
      <c r="C135" s="17"/>
      <c r="D135" s="17"/>
      <c r="E135" s="18"/>
      <c r="F135" s="44"/>
      <c r="G135" s="17"/>
      <c r="H135" s="17"/>
      <c r="I135" s="17"/>
      <c r="J135" s="17"/>
      <c r="K135" s="17"/>
      <c r="L135" s="17"/>
      <c r="M135" s="17"/>
      <c r="N135" s="17"/>
      <c r="O135" s="17"/>
      <c r="P135" s="17"/>
      <c r="Q135" s="17"/>
      <c r="R135" s="17"/>
      <c r="S135" s="17"/>
      <c r="T135" s="17"/>
      <c r="U135" t="str">
        <f>IF(COUNTA(Table213[[#This Row],[Employee Name]:[13. Skin is intact without open wounds or rashes]])=0,"",COUNTIF(Table213[[#This Row],[1. Checks that sink areas are supplied with soap and paper towels]:[13. Skin is intact without open wounds or rashes]],"NO"))</f>
        <v/>
      </c>
    </row>
    <row r="136" spans="2:21">
      <c r="B136" s="17"/>
      <c r="C136" s="17"/>
      <c r="D136" s="17"/>
      <c r="E136" s="18"/>
      <c r="F136" s="44"/>
      <c r="G136" s="17"/>
      <c r="H136" s="17"/>
      <c r="I136" s="17"/>
      <c r="J136" s="17"/>
      <c r="K136" s="17"/>
      <c r="L136" s="17"/>
      <c r="M136" s="17"/>
      <c r="N136" s="17"/>
      <c r="O136" s="17"/>
      <c r="P136" s="17"/>
      <c r="Q136" s="17"/>
      <c r="R136" s="17"/>
      <c r="S136" s="17"/>
      <c r="T136" s="17"/>
      <c r="U136" t="str">
        <f>IF(COUNTA(Table213[[#This Row],[Employee Name]:[13. Skin is intact without open wounds or rashes]])=0,"",COUNTIF(Table213[[#This Row],[1. Checks that sink areas are supplied with soap and paper towels]:[13. Skin is intact without open wounds or rashes]],"NO"))</f>
        <v/>
      </c>
    </row>
    <row r="137" spans="2:21">
      <c r="B137" s="17"/>
      <c r="C137" s="17"/>
      <c r="D137" s="17"/>
      <c r="E137" s="18"/>
      <c r="F137" s="44"/>
      <c r="G137" s="17"/>
      <c r="H137" s="17"/>
      <c r="I137" s="17"/>
      <c r="J137" s="17"/>
      <c r="K137" s="17"/>
      <c r="L137" s="17"/>
      <c r="M137" s="17"/>
      <c r="N137" s="17"/>
      <c r="O137" s="17"/>
      <c r="P137" s="17"/>
      <c r="Q137" s="17"/>
      <c r="R137" s="17"/>
      <c r="S137" s="17"/>
      <c r="T137" s="17"/>
      <c r="U137" t="str">
        <f>IF(COUNTA(Table213[[#This Row],[Employee Name]:[13. Skin is intact without open wounds or rashes]])=0,"",COUNTIF(Table213[[#This Row],[1. Checks that sink areas are supplied with soap and paper towels]:[13. Skin is intact without open wounds or rashes]],"NO"))</f>
        <v/>
      </c>
    </row>
    <row r="138" spans="2:21">
      <c r="B138" s="17"/>
      <c r="C138" s="17"/>
      <c r="D138" s="17"/>
      <c r="E138" s="18"/>
      <c r="F138" s="44"/>
      <c r="G138" s="17"/>
      <c r="H138" s="17"/>
      <c r="I138" s="17"/>
      <c r="J138" s="17"/>
      <c r="K138" s="17"/>
      <c r="L138" s="17"/>
      <c r="M138" s="17"/>
      <c r="N138" s="17"/>
      <c r="O138" s="17"/>
      <c r="P138" s="17"/>
      <c r="Q138" s="17"/>
      <c r="R138" s="17"/>
      <c r="S138" s="17"/>
      <c r="T138" s="17"/>
      <c r="U138" t="str">
        <f>IF(COUNTA(Table213[[#This Row],[Employee Name]:[13. Skin is intact without open wounds or rashes]])=0,"",COUNTIF(Table213[[#This Row],[1. Checks that sink areas are supplied with soap and paper towels]:[13. Skin is intact without open wounds or rashes]],"NO"))</f>
        <v/>
      </c>
    </row>
    <row r="139" spans="2:21">
      <c r="B139" s="17"/>
      <c r="C139" s="17"/>
      <c r="D139" s="17"/>
      <c r="E139" s="18"/>
      <c r="F139" s="44"/>
      <c r="G139" s="17"/>
      <c r="H139" s="17"/>
      <c r="I139" s="17"/>
      <c r="J139" s="17"/>
      <c r="K139" s="17"/>
      <c r="L139" s="17"/>
      <c r="M139" s="17"/>
      <c r="N139" s="17"/>
      <c r="O139" s="17"/>
      <c r="P139" s="17"/>
      <c r="Q139" s="17"/>
      <c r="R139" s="17"/>
      <c r="S139" s="17"/>
      <c r="T139" s="17"/>
      <c r="U139" t="str">
        <f>IF(COUNTA(Table213[[#This Row],[Employee Name]:[13. Skin is intact without open wounds or rashes]])=0,"",COUNTIF(Table213[[#This Row],[1. Checks that sink areas are supplied with soap and paper towels]:[13. Skin is intact without open wounds or rashes]],"NO"))</f>
        <v/>
      </c>
    </row>
    <row r="140" spans="2:21">
      <c r="B140" s="17"/>
      <c r="C140" s="17"/>
      <c r="D140" s="17"/>
      <c r="E140" s="18"/>
      <c r="F140" s="44"/>
      <c r="G140" s="17"/>
      <c r="H140" s="17"/>
      <c r="I140" s="17"/>
      <c r="J140" s="17"/>
      <c r="K140" s="17"/>
      <c r="L140" s="17"/>
      <c r="M140" s="17"/>
      <c r="N140" s="17"/>
      <c r="O140" s="17"/>
      <c r="P140" s="17"/>
      <c r="Q140" s="17"/>
      <c r="R140" s="17"/>
      <c r="S140" s="17"/>
      <c r="T140" s="17"/>
      <c r="U140" t="str">
        <f>IF(COUNTA(Table213[[#This Row],[Employee Name]:[13. Skin is intact without open wounds or rashes]])=0,"",COUNTIF(Table213[[#This Row],[1. Checks that sink areas are supplied with soap and paper towels]:[13. Skin is intact without open wounds or rashes]],"NO"))</f>
        <v/>
      </c>
    </row>
    <row r="141" spans="2:21">
      <c r="B141" s="17"/>
      <c r="C141" s="17"/>
      <c r="D141" s="17"/>
      <c r="E141" s="18"/>
      <c r="F141" s="44"/>
      <c r="G141" s="17"/>
      <c r="H141" s="17"/>
      <c r="I141" s="17"/>
      <c r="J141" s="17"/>
      <c r="K141" s="17"/>
      <c r="L141" s="17"/>
      <c r="M141" s="17"/>
      <c r="N141" s="17"/>
      <c r="O141" s="17"/>
      <c r="P141" s="17"/>
      <c r="Q141" s="17"/>
      <c r="R141" s="17"/>
      <c r="S141" s="17"/>
      <c r="T141" s="17"/>
      <c r="U141" t="str">
        <f>IF(COUNTA(Table213[[#This Row],[Employee Name]:[13. Skin is intact without open wounds or rashes]])=0,"",COUNTIF(Table213[[#This Row],[1. Checks that sink areas are supplied with soap and paper towels]:[13. Skin is intact without open wounds or rashes]],"NO"))</f>
        <v/>
      </c>
    </row>
    <row r="142" spans="2:21">
      <c r="B142" s="17"/>
      <c r="C142" s="17"/>
      <c r="D142" s="17"/>
      <c r="E142" s="18"/>
      <c r="F142" s="44"/>
      <c r="G142" s="17"/>
      <c r="H142" s="17"/>
      <c r="I142" s="17"/>
      <c r="J142" s="17"/>
      <c r="K142" s="17"/>
      <c r="L142" s="17"/>
      <c r="M142" s="17"/>
      <c r="N142" s="17"/>
      <c r="O142" s="17"/>
      <c r="P142" s="17"/>
      <c r="Q142" s="17"/>
      <c r="R142" s="17"/>
      <c r="S142" s="17"/>
      <c r="T142" s="17"/>
      <c r="U142" t="str">
        <f>IF(COUNTA(Table213[[#This Row],[Employee Name]:[13. Skin is intact without open wounds or rashes]])=0,"",COUNTIF(Table213[[#This Row],[1. Checks that sink areas are supplied with soap and paper towels]:[13. Skin is intact without open wounds or rashes]],"NO"))</f>
        <v/>
      </c>
    </row>
    <row r="143" spans="2:21">
      <c r="B143" s="17"/>
      <c r="C143" s="17"/>
      <c r="D143" s="17"/>
      <c r="E143" s="18"/>
      <c r="F143" s="44"/>
      <c r="G143" s="17"/>
      <c r="H143" s="17"/>
      <c r="I143" s="17"/>
      <c r="J143" s="17"/>
      <c r="K143" s="17"/>
      <c r="L143" s="17"/>
      <c r="M143" s="17"/>
      <c r="N143" s="17"/>
      <c r="O143" s="17"/>
      <c r="P143" s="17"/>
      <c r="Q143" s="17"/>
      <c r="R143" s="17"/>
      <c r="S143" s="17"/>
      <c r="T143" s="17"/>
      <c r="U143" t="str">
        <f>IF(COUNTA(Table213[[#This Row],[Employee Name]:[13. Skin is intact without open wounds or rashes]])=0,"",COUNTIF(Table213[[#This Row],[1. Checks that sink areas are supplied with soap and paper towels]:[13. Skin is intact without open wounds or rashes]],"NO"))</f>
        <v/>
      </c>
    </row>
    <row r="144" spans="2:21">
      <c r="B144" s="17"/>
      <c r="C144" s="17"/>
      <c r="D144" s="17"/>
      <c r="E144" s="18"/>
      <c r="F144" s="44"/>
      <c r="G144" s="17"/>
      <c r="H144" s="17"/>
      <c r="I144" s="17"/>
      <c r="J144" s="17"/>
      <c r="K144" s="17"/>
      <c r="L144" s="17"/>
      <c r="M144" s="17"/>
      <c r="N144" s="17"/>
      <c r="O144" s="17"/>
      <c r="P144" s="17"/>
      <c r="Q144" s="17"/>
      <c r="R144" s="17"/>
      <c r="S144" s="17"/>
      <c r="T144" s="17"/>
      <c r="U144" t="str">
        <f>IF(COUNTA(Table213[[#This Row],[Employee Name]:[13. Skin is intact without open wounds or rashes]])=0,"",COUNTIF(Table213[[#This Row],[1. Checks that sink areas are supplied with soap and paper towels]:[13. Skin is intact without open wounds or rashes]],"NO"))</f>
        <v/>
      </c>
    </row>
    <row r="145" spans="2:21">
      <c r="B145" s="17"/>
      <c r="C145" s="17"/>
      <c r="D145" s="17"/>
      <c r="E145" s="18"/>
      <c r="F145" s="44"/>
      <c r="G145" s="17"/>
      <c r="H145" s="17"/>
      <c r="I145" s="17"/>
      <c r="J145" s="17"/>
      <c r="K145" s="17"/>
      <c r="L145" s="17"/>
      <c r="M145" s="17"/>
      <c r="N145" s="17"/>
      <c r="O145" s="17"/>
      <c r="P145" s="17"/>
      <c r="Q145" s="17"/>
      <c r="R145" s="17"/>
      <c r="S145" s="17"/>
      <c r="T145" s="17"/>
      <c r="U145" t="str">
        <f>IF(COUNTA(Table213[[#This Row],[Employee Name]:[13. Skin is intact without open wounds or rashes]])=0,"",COUNTIF(Table213[[#This Row],[1. Checks that sink areas are supplied with soap and paper towels]:[13. Skin is intact without open wounds or rashes]],"NO"))</f>
        <v/>
      </c>
    </row>
    <row r="146" spans="2:21">
      <c r="B146" s="17"/>
      <c r="C146" s="17"/>
      <c r="D146" s="17"/>
      <c r="E146" s="18"/>
      <c r="F146" s="44"/>
      <c r="G146" s="17"/>
      <c r="H146" s="17"/>
      <c r="I146" s="17"/>
      <c r="J146" s="17"/>
      <c r="K146" s="17"/>
      <c r="L146" s="17"/>
      <c r="M146" s="17"/>
      <c r="N146" s="17"/>
      <c r="O146" s="17"/>
      <c r="P146" s="17"/>
      <c r="Q146" s="17"/>
      <c r="R146" s="17"/>
      <c r="S146" s="17"/>
      <c r="T146" s="17"/>
      <c r="U146" t="str">
        <f>IF(COUNTA(Table213[[#This Row],[Employee Name]:[13. Skin is intact without open wounds or rashes]])=0,"",COUNTIF(Table213[[#This Row],[1. Checks that sink areas are supplied with soap and paper towels]:[13. Skin is intact without open wounds or rashes]],"NO"))</f>
        <v/>
      </c>
    </row>
    <row r="147" spans="2:21">
      <c r="B147" s="17"/>
      <c r="C147" s="17"/>
      <c r="D147" s="17"/>
      <c r="E147" s="18"/>
      <c r="F147" s="44"/>
      <c r="G147" s="17"/>
      <c r="H147" s="17"/>
      <c r="I147" s="17"/>
      <c r="J147" s="17"/>
      <c r="K147" s="17"/>
      <c r="L147" s="17"/>
      <c r="M147" s="17"/>
      <c r="N147" s="17"/>
      <c r="O147" s="17"/>
      <c r="P147" s="17"/>
      <c r="Q147" s="17"/>
      <c r="R147" s="17"/>
      <c r="S147" s="17"/>
      <c r="T147" s="17"/>
      <c r="U147" t="str">
        <f>IF(COUNTA(Table213[[#This Row],[Employee Name]:[13. Skin is intact without open wounds or rashes]])=0,"",COUNTIF(Table213[[#This Row],[1. Checks that sink areas are supplied with soap and paper towels]:[13. Skin is intact without open wounds or rashes]],"NO"))</f>
        <v/>
      </c>
    </row>
    <row r="148" spans="2:21">
      <c r="B148" s="17"/>
      <c r="C148" s="17"/>
      <c r="D148" s="17"/>
      <c r="E148" s="18"/>
      <c r="F148" s="44"/>
      <c r="G148" s="17"/>
      <c r="H148" s="17"/>
      <c r="I148" s="17"/>
      <c r="J148" s="17"/>
      <c r="K148" s="17"/>
      <c r="L148" s="17"/>
      <c r="M148" s="17"/>
      <c r="N148" s="17"/>
      <c r="O148" s="17"/>
      <c r="P148" s="17"/>
      <c r="Q148" s="17"/>
      <c r="R148" s="17"/>
      <c r="S148" s="17"/>
      <c r="T148" s="17"/>
      <c r="U148" t="str">
        <f>IF(COUNTA(Table213[[#This Row],[Employee Name]:[13. Skin is intact without open wounds or rashes]])=0,"",COUNTIF(Table213[[#This Row],[1. Checks that sink areas are supplied with soap and paper towels]:[13. Skin is intact without open wounds or rashes]],"NO"))</f>
        <v/>
      </c>
    </row>
    <row r="149" spans="2:21">
      <c r="B149" s="17"/>
      <c r="C149" s="17"/>
      <c r="D149" s="17"/>
      <c r="E149" s="18"/>
      <c r="F149" s="44"/>
      <c r="G149" s="17"/>
      <c r="H149" s="17"/>
      <c r="I149" s="17"/>
      <c r="J149" s="17"/>
      <c r="K149" s="17"/>
      <c r="L149" s="17"/>
      <c r="M149" s="17"/>
      <c r="N149" s="17"/>
      <c r="O149" s="17"/>
      <c r="P149" s="17"/>
      <c r="Q149" s="17"/>
      <c r="R149" s="17"/>
      <c r="S149" s="17"/>
      <c r="T149" s="17"/>
      <c r="U149" t="str">
        <f>IF(COUNTA(Table213[[#This Row],[Employee Name]:[13. Skin is intact without open wounds or rashes]])=0,"",COUNTIF(Table213[[#This Row],[1. Checks that sink areas are supplied with soap and paper towels]:[13. Skin is intact without open wounds or rashes]],"NO"))</f>
        <v/>
      </c>
    </row>
    <row r="150" spans="2:21">
      <c r="B150" s="17"/>
      <c r="C150" s="17"/>
      <c r="D150" s="17"/>
      <c r="E150" s="18"/>
      <c r="F150" s="44"/>
      <c r="G150" s="17"/>
      <c r="H150" s="17"/>
      <c r="I150" s="17"/>
      <c r="J150" s="17"/>
      <c r="K150" s="17"/>
      <c r="L150" s="17"/>
      <c r="M150" s="17"/>
      <c r="N150" s="17"/>
      <c r="O150" s="17"/>
      <c r="P150" s="17"/>
      <c r="Q150" s="17"/>
      <c r="R150" s="17"/>
      <c r="S150" s="17"/>
      <c r="T150" s="17"/>
      <c r="U150" t="str">
        <f>IF(COUNTA(Table213[[#This Row],[Employee Name]:[13. Skin is intact without open wounds or rashes]])=0,"",COUNTIF(Table213[[#This Row],[1. Checks that sink areas are supplied with soap and paper towels]:[13. Skin is intact without open wounds or rashes]],"NO"))</f>
        <v/>
      </c>
    </row>
    <row r="151" spans="2:21">
      <c r="B151" s="17"/>
      <c r="C151" s="17"/>
      <c r="D151" s="17"/>
      <c r="E151" s="18"/>
      <c r="F151" s="44"/>
      <c r="G151" s="17"/>
      <c r="H151" s="17"/>
      <c r="I151" s="17"/>
      <c r="J151" s="17"/>
      <c r="K151" s="17"/>
      <c r="L151" s="17"/>
      <c r="M151" s="17"/>
      <c r="N151" s="17"/>
      <c r="O151" s="17"/>
      <c r="P151" s="17"/>
      <c r="Q151" s="17"/>
      <c r="R151" s="17"/>
      <c r="S151" s="17"/>
      <c r="T151" s="17"/>
      <c r="U151" t="str">
        <f>IF(COUNTA(Table213[[#This Row],[Employee Name]:[13. Skin is intact without open wounds or rashes]])=0,"",COUNTIF(Table213[[#This Row],[1. Checks that sink areas are supplied with soap and paper towels]:[13. Skin is intact without open wounds or rashes]],"NO"))</f>
        <v/>
      </c>
    </row>
    <row r="152" spans="2:21">
      <c r="B152" s="17"/>
      <c r="C152" s="17"/>
      <c r="D152" s="17"/>
      <c r="E152" s="18"/>
      <c r="F152" s="44"/>
      <c r="G152" s="17"/>
      <c r="H152" s="17"/>
      <c r="I152" s="17"/>
      <c r="J152" s="17"/>
      <c r="K152" s="17"/>
      <c r="L152" s="17"/>
      <c r="M152" s="17"/>
      <c r="N152" s="17"/>
      <c r="O152" s="17"/>
      <c r="P152" s="17"/>
      <c r="Q152" s="17"/>
      <c r="R152" s="17"/>
      <c r="S152" s="17"/>
      <c r="T152" s="17"/>
      <c r="U152" t="str">
        <f>IF(COUNTA(Table213[[#This Row],[Employee Name]:[13. Skin is intact without open wounds or rashes]])=0,"",COUNTIF(Table213[[#This Row],[1. Checks that sink areas are supplied with soap and paper towels]:[13. Skin is intact without open wounds or rashes]],"NO"))</f>
        <v/>
      </c>
    </row>
    <row r="153" spans="2:21">
      <c r="B153" s="17"/>
      <c r="C153" s="17"/>
      <c r="D153" s="17"/>
      <c r="E153" s="18"/>
      <c r="F153" s="44"/>
      <c r="G153" s="17"/>
      <c r="H153" s="17"/>
      <c r="I153" s="17"/>
      <c r="J153" s="17"/>
      <c r="K153" s="17"/>
      <c r="L153" s="17"/>
      <c r="M153" s="17"/>
      <c r="N153" s="17"/>
      <c r="O153" s="17"/>
      <c r="P153" s="17"/>
      <c r="Q153" s="17"/>
      <c r="R153" s="17"/>
      <c r="S153" s="17"/>
      <c r="T153" s="17"/>
      <c r="U153" t="str">
        <f>IF(COUNTA(Table213[[#This Row],[Employee Name]:[13. Skin is intact without open wounds or rashes]])=0,"",COUNTIF(Table213[[#This Row],[1. Checks that sink areas are supplied with soap and paper towels]:[13. Skin is intact without open wounds or rashes]],"NO"))</f>
        <v/>
      </c>
    </row>
    <row r="154" spans="2:21">
      <c r="B154" s="17"/>
      <c r="C154" s="17"/>
      <c r="D154" s="17"/>
      <c r="E154" s="18"/>
      <c r="F154" s="44"/>
      <c r="G154" s="17"/>
      <c r="H154" s="17"/>
      <c r="I154" s="17"/>
      <c r="J154" s="17"/>
      <c r="K154" s="17"/>
      <c r="L154" s="17"/>
      <c r="M154" s="17"/>
      <c r="N154" s="17"/>
      <c r="O154" s="17"/>
      <c r="P154" s="17"/>
      <c r="Q154" s="17"/>
      <c r="R154" s="17"/>
      <c r="S154" s="17"/>
      <c r="T154" s="17"/>
      <c r="U154" t="str">
        <f>IF(COUNTA(Table213[[#This Row],[Employee Name]:[13. Skin is intact without open wounds or rashes]])=0,"",COUNTIF(Table213[[#This Row],[1. Checks that sink areas are supplied with soap and paper towels]:[13. Skin is intact without open wounds or rashes]],"NO"))</f>
        <v/>
      </c>
    </row>
    <row r="155" spans="2:21">
      <c r="B155" s="17"/>
      <c r="C155" s="17"/>
      <c r="D155" s="17"/>
      <c r="E155" s="18"/>
      <c r="F155" s="44"/>
      <c r="G155" s="17"/>
      <c r="H155" s="17"/>
      <c r="I155" s="17"/>
      <c r="J155" s="17"/>
      <c r="K155" s="17"/>
      <c r="L155" s="17"/>
      <c r="M155" s="17"/>
      <c r="N155" s="17"/>
      <c r="O155" s="17"/>
      <c r="P155" s="17"/>
      <c r="Q155" s="17"/>
      <c r="R155" s="17"/>
      <c r="S155" s="17"/>
      <c r="T155" s="17"/>
      <c r="U155" t="str">
        <f>IF(COUNTA(Table213[[#This Row],[Employee Name]:[13. Skin is intact without open wounds or rashes]])=0,"",COUNTIF(Table213[[#This Row],[1. Checks that sink areas are supplied with soap and paper towels]:[13. Skin is intact without open wounds or rashes]],"NO"))</f>
        <v/>
      </c>
    </row>
    <row r="156" spans="2:21">
      <c r="B156" s="17"/>
      <c r="C156" s="17"/>
      <c r="D156" s="17"/>
      <c r="E156" s="18"/>
      <c r="F156" s="44"/>
      <c r="G156" s="17"/>
      <c r="H156" s="17"/>
      <c r="I156" s="17"/>
      <c r="J156" s="17"/>
      <c r="K156" s="17"/>
      <c r="L156" s="17"/>
      <c r="M156" s="17"/>
      <c r="N156" s="17"/>
      <c r="O156" s="17"/>
      <c r="P156" s="17"/>
      <c r="Q156" s="17"/>
      <c r="R156" s="17"/>
      <c r="S156" s="17"/>
      <c r="T156" s="17"/>
      <c r="U156" t="str">
        <f>IF(COUNTA(Table213[[#This Row],[Employee Name]:[13. Skin is intact without open wounds or rashes]])=0,"",COUNTIF(Table213[[#This Row],[1. Checks that sink areas are supplied with soap and paper towels]:[13. Skin is intact without open wounds or rashes]],"NO"))</f>
        <v/>
      </c>
    </row>
    <row r="157" spans="2:21">
      <c r="B157" s="17"/>
      <c r="C157" s="17"/>
      <c r="D157" s="17"/>
      <c r="E157" s="18"/>
      <c r="F157" s="44"/>
      <c r="G157" s="17"/>
      <c r="H157" s="17"/>
      <c r="I157" s="17"/>
      <c r="J157" s="17"/>
      <c r="K157" s="17"/>
      <c r="L157" s="17"/>
      <c r="M157" s="17"/>
      <c r="N157" s="17"/>
      <c r="O157" s="17"/>
      <c r="P157" s="17"/>
      <c r="Q157" s="17"/>
      <c r="R157" s="17"/>
      <c r="S157" s="17"/>
      <c r="T157" s="17"/>
      <c r="U157" t="str">
        <f>IF(COUNTA(Table213[[#This Row],[Employee Name]:[13. Skin is intact without open wounds or rashes]])=0,"",COUNTIF(Table213[[#This Row],[1. Checks that sink areas are supplied with soap and paper towels]:[13. Skin is intact without open wounds or rashes]],"NO"))</f>
        <v/>
      </c>
    </row>
    <row r="158" spans="2:21">
      <c r="B158" s="17"/>
      <c r="C158" s="17"/>
      <c r="D158" s="17"/>
      <c r="E158" s="18"/>
      <c r="F158" s="44"/>
      <c r="G158" s="17"/>
      <c r="H158" s="17"/>
      <c r="I158" s="17"/>
      <c r="J158" s="17"/>
      <c r="K158" s="17"/>
      <c r="L158" s="17"/>
      <c r="M158" s="17"/>
      <c r="N158" s="17"/>
      <c r="O158" s="17"/>
      <c r="P158" s="17"/>
      <c r="Q158" s="17"/>
      <c r="R158" s="17"/>
      <c r="S158" s="17"/>
      <c r="T158" s="17"/>
      <c r="U158" t="str">
        <f>IF(COUNTA(Table213[[#This Row],[Employee Name]:[13. Skin is intact without open wounds or rashes]])=0,"",COUNTIF(Table213[[#This Row],[1. Checks that sink areas are supplied with soap and paper towels]:[13. Skin is intact without open wounds or rashes]],"NO"))</f>
        <v/>
      </c>
    </row>
    <row r="159" spans="2:21">
      <c r="B159" s="17"/>
      <c r="C159" s="17"/>
      <c r="D159" s="17"/>
      <c r="E159" s="18"/>
      <c r="F159" s="44"/>
      <c r="G159" s="17"/>
      <c r="H159" s="17"/>
      <c r="I159" s="17"/>
      <c r="J159" s="17"/>
      <c r="K159" s="17"/>
      <c r="L159" s="17"/>
      <c r="M159" s="17"/>
      <c r="N159" s="17"/>
      <c r="O159" s="17"/>
      <c r="P159" s="17"/>
      <c r="Q159" s="17"/>
      <c r="R159" s="17"/>
      <c r="S159" s="17"/>
      <c r="T159" s="17"/>
      <c r="U159" t="str">
        <f>IF(COUNTA(Table213[[#This Row],[Employee Name]:[13. Skin is intact without open wounds or rashes]])=0,"",COUNTIF(Table213[[#This Row],[1. Checks that sink areas are supplied with soap and paper towels]:[13. Skin is intact without open wounds or rashes]],"NO"))</f>
        <v/>
      </c>
    </row>
    <row r="160" spans="2:21">
      <c r="B160" s="17"/>
      <c r="C160" s="17"/>
      <c r="D160" s="17"/>
      <c r="E160" s="18"/>
      <c r="F160" s="44"/>
      <c r="G160" s="17"/>
      <c r="H160" s="17"/>
      <c r="I160" s="17"/>
      <c r="J160" s="17"/>
      <c r="K160" s="17"/>
      <c r="L160" s="17"/>
      <c r="M160" s="17"/>
      <c r="N160" s="17"/>
      <c r="O160" s="17"/>
      <c r="P160" s="17"/>
      <c r="Q160" s="17"/>
      <c r="R160" s="17"/>
      <c r="S160" s="17"/>
      <c r="T160" s="17"/>
      <c r="U160" t="str">
        <f>IF(COUNTA(Table213[[#This Row],[Employee Name]:[13. Skin is intact without open wounds or rashes]])=0,"",COUNTIF(Table213[[#This Row],[1. Checks that sink areas are supplied with soap and paper towels]:[13. Skin is intact without open wounds or rashes]],"NO"))</f>
        <v/>
      </c>
    </row>
    <row r="161" spans="2:21">
      <c r="B161" s="17"/>
      <c r="C161" s="17"/>
      <c r="D161" s="17"/>
      <c r="E161" s="18"/>
      <c r="F161" s="44"/>
      <c r="G161" s="17"/>
      <c r="H161" s="17"/>
      <c r="I161" s="17"/>
      <c r="J161" s="17"/>
      <c r="K161" s="17"/>
      <c r="L161" s="17"/>
      <c r="M161" s="17"/>
      <c r="N161" s="17"/>
      <c r="O161" s="17"/>
      <c r="P161" s="17"/>
      <c r="Q161" s="17"/>
      <c r="R161" s="17"/>
      <c r="S161" s="17"/>
      <c r="T161" s="17"/>
      <c r="U161" t="str">
        <f>IF(COUNTA(Table213[[#This Row],[Employee Name]:[13. Skin is intact without open wounds or rashes]])=0,"",COUNTIF(Table213[[#This Row],[1. Checks that sink areas are supplied with soap and paper towels]:[13. Skin is intact without open wounds or rashes]],"NO"))</f>
        <v/>
      </c>
    </row>
    <row r="162" spans="2:21">
      <c r="B162" s="17"/>
      <c r="C162" s="17"/>
      <c r="D162" s="17"/>
      <c r="E162" s="18"/>
      <c r="F162" s="44"/>
      <c r="G162" s="17"/>
      <c r="H162" s="17"/>
      <c r="I162" s="17"/>
      <c r="J162" s="17"/>
      <c r="K162" s="17"/>
      <c r="L162" s="17"/>
      <c r="M162" s="17"/>
      <c r="N162" s="17"/>
      <c r="O162" s="17"/>
      <c r="P162" s="17"/>
      <c r="Q162" s="17"/>
      <c r="R162" s="17"/>
      <c r="S162" s="17"/>
      <c r="T162" s="17"/>
      <c r="U162" t="str">
        <f>IF(COUNTA(Table213[[#This Row],[Employee Name]:[13. Skin is intact without open wounds or rashes]])=0,"",COUNTIF(Table213[[#This Row],[1. Checks that sink areas are supplied with soap and paper towels]:[13. Skin is intact without open wounds or rashes]],"NO"))</f>
        <v/>
      </c>
    </row>
    <row r="163" spans="2:21">
      <c r="B163" s="17"/>
      <c r="C163" s="17"/>
      <c r="D163" s="17"/>
      <c r="E163" s="18"/>
      <c r="F163" s="44"/>
      <c r="G163" s="17"/>
      <c r="H163" s="17"/>
      <c r="I163" s="17"/>
      <c r="J163" s="17"/>
      <c r="K163" s="17"/>
      <c r="L163" s="17"/>
      <c r="M163" s="17"/>
      <c r="N163" s="17"/>
      <c r="O163" s="17"/>
      <c r="P163" s="17"/>
      <c r="Q163" s="17"/>
      <c r="R163" s="17"/>
      <c r="S163" s="17"/>
      <c r="T163" s="17"/>
      <c r="U163" t="str">
        <f>IF(COUNTA(Table213[[#This Row],[Employee Name]:[13. Skin is intact without open wounds or rashes]])=0,"",COUNTIF(Table213[[#This Row],[1. Checks that sink areas are supplied with soap and paper towels]:[13. Skin is intact without open wounds or rashes]],"NO"))</f>
        <v/>
      </c>
    </row>
    <row r="164" spans="2:21">
      <c r="B164" s="17"/>
      <c r="C164" s="17"/>
      <c r="D164" s="17"/>
      <c r="E164" s="18"/>
      <c r="F164" s="44"/>
      <c r="G164" s="17"/>
      <c r="H164" s="17"/>
      <c r="I164" s="17"/>
      <c r="J164" s="17"/>
      <c r="K164" s="17"/>
      <c r="L164" s="17"/>
      <c r="M164" s="17"/>
      <c r="N164" s="17"/>
      <c r="O164" s="17"/>
      <c r="P164" s="17"/>
      <c r="Q164" s="17"/>
      <c r="R164" s="17"/>
      <c r="S164" s="17"/>
      <c r="T164" s="17"/>
      <c r="U164" t="str">
        <f>IF(COUNTA(Table213[[#This Row],[Employee Name]:[13. Skin is intact without open wounds or rashes]])=0,"",COUNTIF(Table213[[#This Row],[1. Checks that sink areas are supplied with soap and paper towels]:[13. Skin is intact without open wounds or rashes]],"NO"))</f>
        <v/>
      </c>
    </row>
    <row r="165" spans="2:21">
      <c r="B165" s="17"/>
      <c r="C165" s="17"/>
      <c r="D165" s="17"/>
      <c r="E165" s="18"/>
      <c r="F165" s="44"/>
      <c r="G165" s="17"/>
      <c r="H165" s="17"/>
      <c r="I165" s="17"/>
      <c r="J165" s="17"/>
      <c r="K165" s="17"/>
      <c r="L165" s="17"/>
      <c r="M165" s="17"/>
      <c r="N165" s="17"/>
      <c r="O165" s="17"/>
      <c r="P165" s="17"/>
      <c r="Q165" s="17"/>
      <c r="R165" s="17"/>
      <c r="S165" s="17"/>
      <c r="T165" s="17"/>
      <c r="U165" t="str">
        <f>IF(COUNTA(Table213[[#This Row],[Employee Name]:[13. Skin is intact without open wounds or rashes]])=0,"",COUNTIF(Table213[[#This Row],[1. Checks that sink areas are supplied with soap and paper towels]:[13. Skin is intact without open wounds or rashes]],"NO"))</f>
        <v/>
      </c>
    </row>
    <row r="166" spans="2:21">
      <c r="B166" s="17"/>
      <c r="C166" s="17"/>
      <c r="D166" s="17"/>
      <c r="E166" s="18"/>
      <c r="F166" s="44"/>
      <c r="G166" s="17"/>
      <c r="H166" s="17"/>
      <c r="I166" s="17"/>
      <c r="J166" s="17"/>
      <c r="K166" s="17"/>
      <c r="L166" s="17"/>
      <c r="M166" s="17"/>
      <c r="N166" s="17"/>
      <c r="O166" s="17"/>
      <c r="P166" s="17"/>
      <c r="Q166" s="17"/>
      <c r="R166" s="17"/>
      <c r="S166" s="17"/>
      <c r="T166" s="17"/>
      <c r="U166" t="str">
        <f>IF(COUNTA(Table213[[#This Row],[Employee Name]:[13. Skin is intact without open wounds or rashes]])=0,"",COUNTIF(Table213[[#This Row],[1. Checks that sink areas are supplied with soap and paper towels]:[13. Skin is intact without open wounds or rashes]],"NO"))</f>
        <v/>
      </c>
    </row>
    <row r="167" spans="2:21">
      <c r="B167" s="17"/>
      <c r="C167" s="17"/>
      <c r="D167" s="17"/>
      <c r="E167" s="18"/>
      <c r="F167" s="44"/>
      <c r="G167" s="17"/>
      <c r="H167" s="17"/>
      <c r="I167" s="17"/>
      <c r="J167" s="17"/>
      <c r="K167" s="17"/>
      <c r="L167" s="17"/>
      <c r="M167" s="17"/>
      <c r="N167" s="17"/>
      <c r="O167" s="17"/>
      <c r="P167" s="17"/>
      <c r="Q167" s="17"/>
      <c r="R167" s="17"/>
      <c r="S167" s="17"/>
      <c r="T167" s="17"/>
      <c r="U167" t="str">
        <f>IF(COUNTA(Table213[[#This Row],[Employee Name]:[13. Skin is intact without open wounds or rashes]])=0,"",COUNTIF(Table213[[#This Row],[1. Checks that sink areas are supplied with soap and paper towels]:[13. Skin is intact without open wounds or rashes]],"NO"))</f>
        <v/>
      </c>
    </row>
    <row r="168" spans="2:21">
      <c r="B168" s="17"/>
      <c r="C168" s="17"/>
      <c r="D168" s="17"/>
      <c r="E168" s="18"/>
      <c r="F168" s="44"/>
      <c r="G168" s="17"/>
      <c r="H168" s="17"/>
      <c r="I168" s="17"/>
      <c r="J168" s="17"/>
      <c r="K168" s="17"/>
      <c r="L168" s="17"/>
      <c r="M168" s="17"/>
      <c r="N168" s="17"/>
      <c r="O168" s="17"/>
      <c r="P168" s="17"/>
      <c r="Q168" s="17"/>
      <c r="R168" s="17"/>
      <c r="S168" s="17"/>
      <c r="T168" s="17"/>
      <c r="U168" t="str">
        <f>IF(COUNTA(Table213[[#This Row],[Employee Name]:[13. Skin is intact without open wounds or rashes]])=0,"",COUNTIF(Table213[[#This Row],[1. Checks that sink areas are supplied with soap and paper towels]:[13. Skin is intact without open wounds or rashes]],"NO"))</f>
        <v/>
      </c>
    </row>
    <row r="169" spans="2:21">
      <c r="B169" s="17"/>
      <c r="C169" s="17"/>
      <c r="D169" s="17"/>
      <c r="E169" s="18"/>
      <c r="F169" s="44"/>
      <c r="G169" s="17"/>
      <c r="H169" s="17"/>
      <c r="I169" s="17"/>
      <c r="J169" s="17"/>
      <c r="K169" s="17"/>
      <c r="L169" s="17"/>
      <c r="M169" s="17"/>
      <c r="N169" s="17"/>
      <c r="O169" s="17"/>
      <c r="P169" s="17"/>
      <c r="Q169" s="17"/>
      <c r="R169" s="17"/>
      <c r="S169" s="17"/>
      <c r="T169" s="17"/>
      <c r="U169" t="str">
        <f>IF(COUNTA(Table213[[#This Row],[Employee Name]:[13. Skin is intact without open wounds or rashes]])=0,"",COUNTIF(Table213[[#This Row],[1. Checks that sink areas are supplied with soap and paper towels]:[13. Skin is intact without open wounds or rashes]],"NO"))</f>
        <v/>
      </c>
    </row>
    <row r="170" spans="2:21">
      <c r="B170" s="17"/>
      <c r="C170" s="17"/>
      <c r="D170" s="17"/>
      <c r="E170" s="18"/>
      <c r="F170" s="44"/>
      <c r="G170" s="17"/>
      <c r="H170" s="17"/>
      <c r="I170" s="17"/>
      <c r="J170" s="17"/>
      <c r="K170" s="17"/>
      <c r="L170" s="17"/>
      <c r="M170" s="17"/>
      <c r="N170" s="17"/>
      <c r="O170" s="17"/>
      <c r="P170" s="17"/>
      <c r="Q170" s="17"/>
      <c r="R170" s="17"/>
      <c r="S170" s="17"/>
      <c r="T170" s="17"/>
      <c r="U170" t="str">
        <f>IF(COUNTA(Table213[[#This Row],[Employee Name]:[13. Skin is intact without open wounds or rashes]])=0,"",COUNTIF(Table213[[#This Row],[1. Checks that sink areas are supplied with soap and paper towels]:[13. Skin is intact without open wounds or rashes]],"NO"))</f>
        <v/>
      </c>
    </row>
    <row r="171" spans="2:21">
      <c r="B171" s="17"/>
      <c r="C171" s="17"/>
      <c r="D171" s="17"/>
      <c r="E171" s="18"/>
      <c r="F171" s="44"/>
      <c r="G171" s="17"/>
      <c r="H171" s="17"/>
      <c r="I171" s="17"/>
      <c r="J171" s="17"/>
      <c r="K171" s="17"/>
      <c r="L171" s="17"/>
      <c r="M171" s="17"/>
      <c r="N171" s="17"/>
      <c r="O171" s="17"/>
      <c r="P171" s="17"/>
      <c r="Q171" s="17"/>
      <c r="R171" s="17"/>
      <c r="S171" s="17"/>
      <c r="T171" s="17"/>
      <c r="U171" t="str">
        <f>IF(COUNTA(Table213[[#This Row],[Employee Name]:[13. Skin is intact without open wounds or rashes]])=0,"",COUNTIF(Table213[[#This Row],[1. Checks that sink areas are supplied with soap and paper towels]:[13. Skin is intact without open wounds or rashes]],"NO"))</f>
        <v/>
      </c>
    </row>
    <row r="172" spans="2:21">
      <c r="B172" s="17"/>
      <c r="C172" s="17"/>
      <c r="D172" s="17"/>
      <c r="E172" s="18"/>
      <c r="F172" s="44"/>
      <c r="G172" s="17"/>
      <c r="H172" s="17"/>
      <c r="I172" s="17"/>
      <c r="J172" s="17"/>
      <c r="K172" s="17"/>
      <c r="L172" s="17"/>
      <c r="M172" s="17"/>
      <c r="N172" s="17"/>
      <c r="O172" s="17"/>
      <c r="P172" s="17"/>
      <c r="Q172" s="17"/>
      <c r="R172" s="17"/>
      <c r="S172" s="17"/>
      <c r="T172" s="17"/>
      <c r="U172" t="str">
        <f>IF(COUNTA(Table213[[#This Row],[Employee Name]:[13. Skin is intact without open wounds or rashes]])=0,"",COUNTIF(Table213[[#This Row],[1. Checks that sink areas are supplied with soap and paper towels]:[13. Skin is intact without open wounds or rashes]],"NO"))</f>
        <v/>
      </c>
    </row>
    <row r="173" spans="2:21">
      <c r="B173" s="17"/>
      <c r="C173" s="17"/>
      <c r="D173" s="17"/>
      <c r="E173" s="18"/>
      <c r="F173" s="44"/>
      <c r="G173" s="17"/>
      <c r="H173" s="17"/>
      <c r="I173" s="17"/>
      <c r="J173" s="17"/>
      <c r="K173" s="17"/>
      <c r="L173" s="17"/>
      <c r="M173" s="17"/>
      <c r="N173" s="17"/>
      <c r="O173" s="17"/>
      <c r="P173" s="17"/>
      <c r="Q173" s="17"/>
      <c r="R173" s="17"/>
      <c r="S173" s="17"/>
      <c r="T173" s="17"/>
      <c r="U173" t="str">
        <f>IF(COUNTA(Table213[[#This Row],[Employee Name]:[13. Skin is intact without open wounds or rashes]])=0,"",COUNTIF(Table213[[#This Row],[1. Checks that sink areas are supplied with soap and paper towels]:[13. Skin is intact without open wounds or rashes]],"NO"))</f>
        <v/>
      </c>
    </row>
    <row r="174" spans="2:21">
      <c r="B174" s="17"/>
      <c r="C174" s="17"/>
      <c r="D174" s="17"/>
      <c r="E174" s="18"/>
      <c r="F174" s="44"/>
      <c r="G174" s="17"/>
      <c r="H174" s="17"/>
      <c r="I174" s="17"/>
      <c r="J174" s="17"/>
      <c r="K174" s="17"/>
      <c r="L174" s="17"/>
      <c r="M174" s="17"/>
      <c r="N174" s="17"/>
      <c r="O174" s="17"/>
      <c r="P174" s="17"/>
      <c r="Q174" s="17"/>
      <c r="R174" s="17"/>
      <c r="S174" s="17"/>
      <c r="T174" s="17"/>
      <c r="U174" t="str">
        <f>IF(COUNTA(Table213[[#This Row],[Employee Name]:[13. Skin is intact without open wounds or rashes]])=0,"",COUNTIF(Table213[[#This Row],[1. Checks that sink areas are supplied with soap and paper towels]:[13. Skin is intact without open wounds or rashes]],"NO"))</f>
        <v/>
      </c>
    </row>
    <row r="175" spans="2:21">
      <c r="B175" s="17"/>
      <c r="C175" s="17"/>
      <c r="D175" s="17"/>
      <c r="E175" s="18"/>
      <c r="F175" s="44"/>
      <c r="G175" s="17"/>
      <c r="H175" s="17"/>
      <c r="I175" s="17"/>
      <c r="J175" s="17"/>
      <c r="K175" s="17"/>
      <c r="L175" s="17"/>
      <c r="M175" s="17"/>
      <c r="N175" s="17"/>
      <c r="O175" s="17"/>
      <c r="P175" s="17"/>
      <c r="Q175" s="17"/>
      <c r="R175" s="17"/>
      <c r="S175" s="17"/>
      <c r="T175" s="17"/>
      <c r="U175" t="str">
        <f>IF(COUNTA(Table213[[#This Row],[Employee Name]:[13. Skin is intact without open wounds or rashes]])=0,"",COUNTIF(Table213[[#This Row],[1. Checks that sink areas are supplied with soap and paper towels]:[13. Skin is intact without open wounds or rashes]],"NO"))</f>
        <v/>
      </c>
    </row>
    <row r="176" spans="2:21">
      <c r="B176" s="17"/>
      <c r="C176" s="17"/>
      <c r="D176" s="17"/>
      <c r="E176" s="18"/>
      <c r="F176" s="44"/>
      <c r="G176" s="17"/>
      <c r="H176" s="17"/>
      <c r="I176" s="17"/>
      <c r="J176" s="17"/>
      <c r="K176" s="17"/>
      <c r="L176" s="17"/>
      <c r="M176" s="17"/>
      <c r="N176" s="17"/>
      <c r="O176" s="17"/>
      <c r="P176" s="17"/>
      <c r="Q176" s="17"/>
      <c r="R176" s="17"/>
      <c r="S176" s="17"/>
      <c r="T176" s="17"/>
      <c r="U176" t="str">
        <f>IF(COUNTA(Table213[[#This Row],[Employee Name]:[13. Skin is intact without open wounds or rashes]])=0,"",COUNTIF(Table213[[#This Row],[1. Checks that sink areas are supplied with soap and paper towels]:[13. Skin is intact without open wounds or rashes]],"NO"))</f>
        <v/>
      </c>
    </row>
    <row r="177" spans="2:21">
      <c r="B177" s="17"/>
      <c r="C177" s="17"/>
      <c r="D177" s="17"/>
      <c r="E177" s="18"/>
      <c r="F177" s="44"/>
      <c r="G177" s="17"/>
      <c r="H177" s="17"/>
      <c r="I177" s="17"/>
      <c r="J177" s="17"/>
      <c r="K177" s="17"/>
      <c r="L177" s="17"/>
      <c r="M177" s="17"/>
      <c r="N177" s="17"/>
      <c r="O177" s="17"/>
      <c r="P177" s="17"/>
      <c r="Q177" s="17"/>
      <c r="R177" s="17"/>
      <c r="S177" s="17"/>
      <c r="T177" s="17"/>
      <c r="U177" t="str">
        <f>IF(COUNTA(Table213[[#This Row],[Employee Name]:[13. Skin is intact without open wounds or rashes]])=0,"",COUNTIF(Table213[[#This Row],[1. Checks that sink areas are supplied with soap and paper towels]:[13. Skin is intact without open wounds or rashes]],"NO"))</f>
        <v/>
      </c>
    </row>
    <row r="178" spans="2:21">
      <c r="B178" s="17"/>
      <c r="C178" s="17"/>
      <c r="D178" s="17"/>
      <c r="E178" s="18"/>
      <c r="F178" s="44"/>
      <c r="G178" s="17"/>
      <c r="H178" s="17"/>
      <c r="I178" s="17"/>
      <c r="J178" s="17"/>
      <c r="K178" s="17"/>
      <c r="L178" s="17"/>
      <c r="M178" s="17"/>
      <c r="N178" s="17"/>
      <c r="O178" s="17"/>
      <c r="P178" s="17"/>
      <c r="Q178" s="17"/>
      <c r="R178" s="17"/>
      <c r="S178" s="17"/>
      <c r="T178" s="17"/>
      <c r="U178" t="str">
        <f>IF(COUNTA(Table213[[#This Row],[Employee Name]:[13. Skin is intact without open wounds or rashes]])=0,"",COUNTIF(Table213[[#This Row],[1. Checks that sink areas are supplied with soap and paper towels]:[13. Skin is intact without open wounds or rashes]],"NO"))</f>
        <v/>
      </c>
    </row>
    <row r="179" spans="2:21">
      <c r="B179" s="17"/>
      <c r="C179" s="17"/>
      <c r="D179" s="17"/>
      <c r="E179" s="18"/>
      <c r="F179" s="44"/>
      <c r="G179" s="17"/>
      <c r="H179" s="17"/>
      <c r="I179" s="17"/>
      <c r="J179" s="17"/>
      <c r="K179" s="17"/>
      <c r="L179" s="17"/>
      <c r="M179" s="17"/>
      <c r="N179" s="17"/>
      <c r="O179" s="17"/>
      <c r="P179" s="17"/>
      <c r="Q179" s="17"/>
      <c r="R179" s="17"/>
      <c r="S179" s="17"/>
      <c r="T179" s="17"/>
      <c r="U179" t="str">
        <f>IF(COUNTA(Table213[[#This Row],[Employee Name]:[13. Skin is intact without open wounds or rashes]])=0,"",COUNTIF(Table213[[#This Row],[1. Checks that sink areas are supplied with soap and paper towels]:[13. Skin is intact without open wounds or rashes]],"NO"))</f>
        <v/>
      </c>
    </row>
    <row r="180" spans="2:21">
      <c r="B180" s="17"/>
      <c r="C180" s="17"/>
      <c r="D180" s="17"/>
      <c r="E180" s="18"/>
      <c r="F180" s="44"/>
      <c r="G180" s="17"/>
      <c r="H180" s="17"/>
      <c r="I180" s="17"/>
      <c r="J180" s="17"/>
      <c r="K180" s="17"/>
      <c r="L180" s="17"/>
      <c r="M180" s="17"/>
      <c r="N180" s="17"/>
      <c r="O180" s="17"/>
      <c r="P180" s="17"/>
      <c r="Q180" s="17"/>
      <c r="R180" s="17"/>
      <c r="S180" s="17"/>
      <c r="T180" s="17"/>
      <c r="U180" t="str">
        <f>IF(COUNTA(Table213[[#This Row],[Employee Name]:[13. Skin is intact without open wounds or rashes]])=0,"",COUNTIF(Table213[[#This Row],[1. Checks that sink areas are supplied with soap and paper towels]:[13. Skin is intact without open wounds or rashes]],"NO"))</f>
        <v/>
      </c>
    </row>
    <row r="181" spans="2:21">
      <c r="B181" s="17"/>
      <c r="C181" s="17"/>
      <c r="D181" s="17"/>
      <c r="E181" s="18"/>
      <c r="F181" s="44"/>
      <c r="G181" s="17"/>
      <c r="H181" s="17"/>
      <c r="I181" s="17"/>
      <c r="J181" s="17"/>
      <c r="K181" s="17"/>
      <c r="L181" s="17"/>
      <c r="M181" s="17"/>
      <c r="N181" s="17"/>
      <c r="O181" s="17"/>
      <c r="P181" s="17"/>
      <c r="Q181" s="17"/>
      <c r="R181" s="17"/>
      <c r="S181" s="17"/>
      <c r="T181" s="17"/>
      <c r="U181" t="str">
        <f>IF(COUNTA(Table213[[#This Row],[Employee Name]:[13. Skin is intact without open wounds or rashes]])=0,"",COUNTIF(Table213[[#This Row],[1. Checks that sink areas are supplied with soap and paper towels]:[13. Skin is intact without open wounds or rashes]],"NO"))</f>
        <v/>
      </c>
    </row>
    <row r="182" spans="2:21">
      <c r="B182" s="17"/>
      <c r="C182" s="17"/>
      <c r="D182" s="17"/>
      <c r="E182" s="18"/>
      <c r="F182" s="44"/>
      <c r="G182" s="17"/>
      <c r="H182" s="17"/>
      <c r="I182" s="17"/>
      <c r="J182" s="17"/>
      <c r="K182" s="17"/>
      <c r="L182" s="17"/>
      <c r="M182" s="17"/>
      <c r="N182" s="17"/>
      <c r="O182" s="17"/>
      <c r="P182" s="17"/>
      <c r="Q182" s="17"/>
      <c r="R182" s="17"/>
      <c r="S182" s="17"/>
      <c r="T182" s="17"/>
      <c r="U182" t="str">
        <f>IF(COUNTA(Table213[[#This Row],[Employee Name]:[13. Skin is intact without open wounds or rashes]])=0,"",COUNTIF(Table213[[#This Row],[1. Checks that sink areas are supplied with soap and paper towels]:[13. Skin is intact without open wounds or rashes]],"NO"))</f>
        <v/>
      </c>
    </row>
    <row r="183" spans="2:21">
      <c r="B183" s="17"/>
      <c r="C183" s="17"/>
      <c r="D183" s="17"/>
      <c r="E183" s="18"/>
      <c r="F183" s="44"/>
      <c r="G183" s="17"/>
      <c r="H183" s="17"/>
      <c r="I183" s="17"/>
      <c r="J183" s="17"/>
      <c r="K183" s="17"/>
      <c r="L183" s="17"/>
      <c r="M183" s="17"/>
      <c r="N183" s="17"/>
      <c r="O183" s="17"/>
      <c r="P183" s="17"/>
      <c r="Q183" s="17"/>
      <c r="R183" s="17"/>
      <c r="S183" s="17"/>
      <c r="T183" s="17"/>
      <c r="U183" t="str">
        <f>IF(COUNTA(Table213[[#This Row],[Employee Name]:[13. Skin is intact without open wounds or rashes]])=0,"",COUNTIF(Table213[[#This Row],[1. Checks that sink areas are supplied with soap and paper towels]:[13. Skin is intact without open wounds or rashes]],"NO"))</f>
        <v/>
      </c>
    </row>
    <row r="184" spans="2:21">
      <c r="B184" s="17"/>
      <c r="C184" s="17"/>
      <c r="D184" s="17"/>
      <c r="E184" s="18"/>
      <c r="F184" s="44"/>
      <c r="G184" s="17"/>
      <c r="H184" s="17"/>
      <c r="I184" s="17"/>
      <c r="J184" s="17"/>
      <c r="K184" s="17"/>
      <c r="L184" s="17"/>
      <c r="M184" s="17"/>
      <c r="N184" s="17"/>
      <c r="O184" s="17"/>
      <c r="P184" s="17"/>
      <c r="Q184" s="17"/>
      <c r="R184" s="17"/>
      <c r="S184" s="17"/>
      <c r="T184" s="17"/>
      <c r="U184" t="str">
        <f>IF(COUNTA(Table213[[#This Row],[Employee Name]:[13. Skin is intact without open wounds or rashes]])=0,"",COUNTIF(Table213[[#This Row],[1. Checks that sink areas are supplied with soap and paper towels]:[13. Skin is intact without open wounds or rashes]],"NO"))</f>
        <v/>
      </c>
    </row>
    <row r="185" spans="2:21">
      <c r="B185" s="17"/>
      <c r="C185" s="17"/>
      <c r="D185" s="17"/>
      <c r="E185" s="18"/>
      <c r="F185" s="44"/>
      <c r="G185" s="17"/>
      <c r="H185" s="17"/>
      <c r="I185" s="17"/>
      <c r="J185" s="17"/>
      <c r="K185" s="17"/>
      <c r="L185" s="17"/>
      <c r="M185" s="17"/>
      <c r="N185" s="17"/>
      <c r="O185" s="17"/>
      <c r="P185" s="17"/>
      <c r="Q185" s="17"/>
      <c r="R185" s="17"/>
      <c r="S185" s="17"/>
      <c r="T185" s="17"/>
      <c r="U185" t="str">
        <f>IF(COUNTA(Table213[[#This Row],[Employee Name]:[13. Skin is intact without open wounds or rashes]])=0,"",COUNTIF(Table213[[#This Row],[1. Checks that sink areas are supplied with soap and paper towels]:[13. Skin is intact without open wounds or rashes]],"NO"))</f>
        <v/>
      </c>
    </row>
    <row r="186" spans="2:21">
      <c r="B186" s="17"/>
      <c r="C186" s="17"/>
      <c r="D186" s="17"/>
      <c r="E186" s="18"/>
      <c r="F186" s="44"/>
      <c r="G186" s="17"/>
      <c r="H186" s="17"/>
      <c r="I186" s="17"/>
      <c r="J186" s="17"/>
      <c r="K186" s="17"/>
      <c r="L186" s="17"/>
      <c r="M186" s="17"/>
      <c r="N186" s="17"/>
      <c r="O186" s="17"/>
      <c r="P186" s="17"/>
      <c r="Q186" s="17"/>
      <c r="R186" s="17"/>
      <c r="S186" s="17"/>
      <c r="T186" s="17"/>
      <c r="U186" t="str">
        <f>IF(COUNTA(Table213[[#This Row],[Employee Name]:[13. Skin is intact without open wounds or rashes]])=0,"",COUNTIF(Table213[[#This Row],[1. Checks that sink areas are supplied with soap and paper towels]:[13. Skin is intact without open wounds or rashes]],"NO"))</f>
        <v/>
      </c>
    </row>
    <row r="187" spans="2:21">
      <c r="B187" s="17"/>
      <c r="C187" s="17"/>
      <c r="D187" s="17"/>
      <c r="E187" s="18"/>
      <c r="F187" s="44"/>
      <c r="G187" s="17"/>
      <c r="H187" s="17"/>
      <c r="I187" s="17"/>
      <c r="J187" s="17"/>
      <c r="K187" s="17"/>
      <c r="L187" s="17"/>
      <c r="M187" s="17"/>
      <c r="N187" s="17"/>
      <c r="O187" s="17"/>
      <c r="P187" s="17"/>
      <c r="Q187" s="17"/>
      <c r="R187" s="17"/>
      <c r="S187" s="17"/>
      <c r="T187" s="17"/>
      <c r="U187" t="str">
        <f>IF(COUNTA(Table213[[#This Row],[Employee Name]:[13. Skin is intact without open wounds or rashes]])=0,"",COUNTIF(Table213[[#This Row],[1. Checks that sink areas are supplied with soap and paper towels]:[13. Skin is intact without open wounds or rashes]],"NO"))</f>
        <v/>
      </c>
    </row>
    <row r="188" spans="2:21">
      <c r="B188" s="17"/>
      <c r="C188" s="17"/>
      <c r="D188" s="17"/>
      <c r="E188" s="18"/>
      <c r="F188" s="44"/>
      <c r="G188" s="17"/>
      <c r="H188" s="17"/>
      <c r="I188" s="17"/>
      <c r="J188" s="17"/>
      <c r="K188" s="17"/>
      <c r="L188" s="17"/>
      <c r="M188" s="17"/>
      <c r="N188" s="17"/>
      <c r="O188" s="17"/>
      <c r="P188" s="17"/>
      <c r="Q188" s="17"/>
      <c r="R188" s="17"/>
      <c r="S188" s="17"/>
      <c r="T188" s="17"/>
      <c r="U188" t="str">
        <f>IF(COUNTA(Table213[[#This Row],[Employee Name]:[13. Skin is intact without open wounds or rashes]])=0,"",COUNTIF(Table213[[#This Row],[1. Checks that sink areas are supplied with soap and paper towels]:[13. Skin is intact without open wounds or rashes]],"NO"))</f>
        <v/>
      </c>
    </row>
    <row r="189" spans="2:21">
      <c r="B189" s="17"/>
      <c r="C189" s="17"/>
      <c r="D189" s="17"/>
      <c r="E189" s="18"/>
      <c r="F189" s="44"/>
      <c r="G189" s="17"/>
      <c r="H189" s="17"/>
      <c r="I189" s="17"/>
      <c r="J189" s="17"/>
      <c r="K189" s="17"/>
      <c r="L189" s="17"/>
      <c r="M189" s="17"/>
      <c r="N189" s="17"/>
      <c r="O189" s="17"/>
      <c r="P189" s="17"/>
      <c r="Q189" s="17"/>
      <c r="R189" s="17"/>
      <c r="S189" s="17"/>
      <c r="T189" s="17"/>
      <c r="U189" t="str">
        <f>IF(COUNTA(Table213[[#This Row],[Employee Name]:[13. Skin is intact without open wounds or rashes]])=0,"",COUNTIF(Table213[[#This Row],[1. Checks that sink areas are supplied with soap and paper towels]:[13. Skin is intact without open wounds or rashes]],"NO"))</f>
        <v/>
      </c>
    </row>
    <row r="190" spans="2:21">
      <c r="B190" s="17"/>
      <c r="C190" s="17"/>
      <c r="D190" s="17"/>
      <c r="E190" s="18"/>
      <c r="F190" s="44"/>
      <c r="G190" s="17"/>
      <c r="H190" s="17"/>
      <c r="I190" s="17"/>
      <c r="J190" s="17"/>
      <c r="K190" s="17"/>
      <c r="L190" s="17"/>
      <c r="M190" s="17"/>
      <c r="N190" s="17"/>
      <c r="O190" s="17"/>
      <c r="P190" s="17"/>
      <c r="Q190" s="17"/>
      <c r="R190" s="17"/>
      <c r="S190" s="17"/>
      <c r="T190" s="17"/>
      <c r="U190" t="str">
        <f>IF(COUNTA(Table213[[#This Row],[Employee Name]:[13. Skin is intact without open wounds or rashes]])=0,"",COUNTIF(Table213[[#This Row],[1. Checks that sink areas are supplied with soap and paper towels]:[13. Skin is intact without open wounds or rashes]],"NO"))</f>
        <v/>
      </c>
    </row>
    <row r="191" spans="2:21">
      <c r="B191" s="17"/>
      <c r="C191" s="17"/>
      <c r="D191" s="17"/>
      <c r="E191" s="18"/>
      <c r="F191" s="44"/>
      <c r="G191" s="17"/>
      <c r="H191" s="17"/>
      <c r="I191" s="17"/>
      <c r="J191" s="17"/>
      <c r="K191" s="17"/>
      <c r="L191" s="17"/>
      <c r="M191" s="17"/>
      <c r="N191" s="17"/>
      <c r="O191" s="17"/>
      <c r="P191" s="17"/>
      <c r="Q191" s="17"/>
      <c r="R191" s="17"/>
      <c r="S191" s="17"/>
      <c r="T191" s="17"/>
      <c r="U191" t="str">
        <f>IF(COUNTA(Table213[[#This Row],[Employee Name]:[13. Skin is intact without open wounds or rashes]])=0,"",COUNTIF(Table213[[#This Row],[1. Checks that sink areas are supplied with soap and paper towels]:[13. Skin is intact without open wounds or rashes]],"NO"))</f>
        <v/>
      </c>
    </row>
    <row r="192" spans="2:21">
      <c r="B192" s="17"/>
      <c r="C192" s="17"/>
      <c r="D192" s="17"/>
      <c r="E192" s="18"/>
      <c r="F192" s="44"/>
      <c r="G192" s="17"/>
      <c r="H192" s="17"/>
      <c r="I192" s="17"/>
      <c r="J192" s="17"/>
      <c r="K192" s="17"/>
      <c r="L192" s="17"/>
      <c r="M192" s="17"/>
      <c r="N192" s="17"/>
      <c r="O192" s="17"/>
      <c r="P192" s="17"/>
      <c r="Q192" s="17"/>
      <c r="R192" s="17"/>
      <c r="S192" s="17"/>
      <c r="T192" s="17"/>
      <c r="U192" t="str">
        <f>IF(COUNTA(Table213[[#This Row],[Employee Name]:[13. Skin is intact without open wounds or rashes]])=0,"",COUNTIF(Table213[[#This Row],[1. Checks that sink areas are supplied with soap and paper towels]:[13. Skin is intact without open wounds or rashes]],"NO"))</f>
        <v/>
      </c>
    </row>
    <row r="193" spans="2:21">
      <c r="B193" s="17"/>
      <c r="C193" s="17"/>
      <c r="D193" s="17"/>
      <c r="E193" s="18"/>
      <c r="F193" s="44"/>
      <c r="G193" s="17"/>
      <c r="H193" s="17"/>
      <c r="I193" s="17"/>
      <c r="J193" s="17"/>
      <c r="K193" s="17"/>
      <c r="L193" s="17"/>
      <c r="M193" s="17"/>
      <c r="N193" s="17"/>
      <c r="O193" s="17"/>
      <c r="P193" s="17"/>
      <c r="Q193" s="17"/>
      <c r="R193" s="17"/>
      <c r="S193" s="17"/>
      <c r="T193" s="17"/>
      <c r="U193" t="str">
        <f>IF(COUNTA(Table213[[#This Row],[Employee Name]:[13. Skin is intact without open wounds or rashes]])=0,"",COUNTIF(Table213[[#This Row],[1. Checks that sink areas are supplied with soap and paper towels]:[13. Skin is intact without open wounds or rashes]],"NO"))</f>
        <v/>
      </c>
    </row>
    <row r="194" spans="2:21">
      <c r="B194" s="17"/>
      <c r="C194" s="17"/>
      <c r="D194" s="17"/>
      <c r="E194" s="18"/>
      <c r="F194" s="44"/>
      <c r="G194" s="17"/>
      <c r="H194" s="17"/>
      <c r="I194" s="17"/>
      <c r="J194" s="17"/>
      <c r="K194" s="17"/>
      <c r="L194" s="17"/>
      <c r="M194" s="17"/>
      <c r="N194" s="17"/>
      <c r="O194" s="17"/>
      <c r="P194" s="17"/>
      <c r="Q194" s="17"/>
      <c r="R194" s="17"/>
      <c r="S194" s="17"/>
      <c r="T194" s="17"/>
      <c r="U194" t="str">
        <f>IF(COUNTA(Table213[[#This Row],[Employee Name]:[13. Skin is intact without open wounds or rashes]])=0,"",COUNTIF(Table213[[#This Row],[1. Checks that sink areas are supplied with soap and paper towels]:[13. Skin is intact without open wounds or rashes]],"NO"))</f>
        <v/>
      </c>
    </row>
    <row r="195" spans="2:21">
      <c r="B195" s="17"/>
      <c r="C195" s="17"/>
      <c r="D195" s="17"/>
      <c r="E195" s="18"/>
      <c r="F195" s="44"/>
      <c r="G195" s="17"/>
      <c r="H195" s="17"/>
      <c r="I195" s="17"/>
      <c r="J195" s="17"/>
      <c r="K195" s="17"/>
      <c r="L195" s="17"/>
      <c r="M195" s="17"/>
      <c r="N195" s="17"/>
      <c r="O195" s="17"/>
      <c r="P195" s="17"/>
      <c r="Q195" s="17"/>
      <c r="R195" s="17"/>
      <c r="S195" s="17"/>
      <c r="T195" s="17"/>
      <c r="U195" t="str">
        <f>IF(COUNTA(Table213[[#This Row],[Employee Name]:[13. Skin is intact without open wounds or rashes]])=0,"",COUNTIF(Table213[[#This Row],[1. Checks that sink areas are supplied with soap and paper towels]:[13. Skin is intact without open wounds or rashes]],"NO"))</f>
        <v/>
      </c>
    </row>
    <row r="196" spans="2:21">
      <c r="B196" s="17"/>
      <c r="C196" s="17"/>
      <c r="D196" s="17"/>
      <c r="E196" s="18"/>
      <c r="F196" s="44"/>
      <c r="G196" s="17"/>
      <c r="H196" s="17"/>
      <c r="I196" s="17"/>
      <c r="J196" s="17"/>
      <c r="K196" s="17"/>
      <c r="L196" s="17"/>
      <c r="M196" s="17"/>
      <c r="N196" s="17"/>
      <c r="O196" s="17"/>
      <c r="P196" s="17"/>
      <c r="Q196" s="17"/>
      <c r="R196" s="17"/>
      <c r="S196" s="17"/>
      <c r="T196" s="17"/>
      <c r="U196" t="str">
        <f>IF(COUNTA(Table213[[#This Row],[Employee Name]:[13. Skin is intact without open wounds or rashes]])=0,"",COUNTIF(Table213[[#This Row],[1. Checks that sink areas are supplied with soap and paper towels]:[13. Skin is intact without open wounds or rashes]],"NO"))</f>
        <v/>
      </c>
    </row>
    <row r="197" spans="2:21">
      <c r="B197" s="17"/>
      <c r="C197" s="17"/>
      <c r="D197" s="17"/>
      <c r="E197" s="18"/>
      <c r="F197" s="44"/>
      <c r="G197" s="17"/>
      <c r="H197" s="17"/>
      <c r="I197" s="17"/>
      <c r="J197" s="17"/>
      <c r="K197" s="17"/>
      <c r="L197" s="17"/>
      <c r="M197" s="17"/>
      <c r="N197" s="17"/>
      <c r="O197" s="17"/>
      <c r="P197" s="17"/>
      <c r="Q197" s="17"/>
      <c r="R197" s="17"/>
      <c r="S197" s="17"/>
      <c r="T197" s="17"/>
      <c r="U197" t="str">
        <f>IF(COUNTA(Table213[[#This Row],[Employee Name]:[13. Skin is intact without open wounds or rashes]])=0,"",COUNTIF(Table213[[#This Row],[1. Checks that sink areas are supplied with soap and paper towels]:[13. Skin is intact without open wounds or rashes]],"NO"))</f>
        <v/>
      </c>
    </row>
    <row r="198" spans="2:21">
      <c r="B198" s="17"/>
      <c r="C198" s="17"/>
      <c r="D198" s="17"/>
      <c r="E198" s="18"/>
      <c r="F198" s="44"/>
      <c r="G198" s="17"/>
      <c r="H198" s="17"/>
      <c r="I198" s="17"/>
      <c r="J198" s="17"/>
      <c r="K198" s="17"/>
      <c r="L198" s="17"/>
      <c r="M198" s="17"/>
      <c r="N198" s="17"/>
      <c r="O198" s="17"/>
      <c r="P198" s="17"/>
      <c r="Q198" s="17"/>
      <c r="R198" s="17"/>
      <c r="S198" s="17"/>
      <c r="T198" s="17"/>
      <c r="U198" t="str">
        <f>IF(COUNTA(Table213[[#This Row],[Employee Name]:[13. Skin is intact without open wounds or rashes]])=0,"",COUNTIF(Table213[[#This Row],[1. Checks that sink areas are supplied with soap and paper towels]:[13. Skin is intact without open wounds or rashes]],"NO"))</f>
        <v/>
      </c>
    </row>
    <row r="199" spans="2:21">
      <c r="B199" s="17"/>
      <c r="C199" s="17"/>
      <c r="D199" s="17"/>
      <c r="E199" s="18"/>
      <c r="F199" s="44"/>
      <c r="G199" s="17"/>
      <c r="H199" s="17"/>
      <c r="I199" s="17"/>
      <c r="J199" s="17"/>
      <c r="K199" s="17"/>
      <c r="L199" s="17"/>
      <c r="M199" s="17"/>
      <c r="N199" s="17"/>
      <c r="O199" s="17"/>
      <c r="P199" s="17"/>
      <c r="Q199" s="17"/>
      <c r="R199" s="17"/>
      <c r="S199" s="17"/>
      <c r="T199" s="17"/>
      <c r="U199" t="str">
        <f>IF(COUNTA(Table213[[#This Row],[Employee Name]:[13. Skin is intact without open wounds or rashes]])=0,"",COUNTIF(Table213[[#This Row],[1. Checks that sink areas are supplied with soap and paper towels]:[13. Skin is intact without open wounds or rashes]],"NO"))</f>
        <v/>
      </c>
    </row>
    <row r="200" spans="2:21">
      <c r="B200" s="17"/>
      <c r="C200" s="17"/>
      <c r="D200" s="17"/>
      <c r="E200" s="18"/>
      <c r="F200" s="44"/>
      <c r="G200" s="17"/>
      <c r="H200" s="17"/>
      <c r="I200" s="17"/>
      <c r="J200" s="17"/>
      <c r="K200" s="17"/>
      <c r="L200" s="17"/>
      <c r="M200" s="17"/>
      <c r="N200" s="17"/>
      <c r="O200" s="17"/>
      <c r="P200" s="17"/>
      <c r="Q200" s="17"/>
      <c r="R200" s="17"/>
      <c r="S200" s="17"/>
      <c r="T200" s="17"/>
      <c r="U200" t="str">
        <f>IF(COUNTA(Table213[[#This Row],[Employee Name]:[13. Skin is intact without open wounds or rashes]])=0,"",COUNTIF(Table213[[#This Row],[1. Checks that sink areas are supplied with soap and paper towels]:[13. Skin is intact without open wounds or rashes]],"NO"))</f>
        <v/>
      </c>
    </row>
    <row r="201" spans="2:21">
      <c r="B201" s="17"/>
      <c r="C201" s="17"/>
      <c r="D201" s="17"/>
      <c r="E201" s="18"/>
      <c r="F201" s="44"/>
      <c r="G201" s="17"/>
      <c r="H201" s="17"/>
      <c r="I201" s="17"/>
      <c r="J201" s="17"/>
      <c r="K201" s="17"/>
      <c r="L201" s="17"/>
      <c r="M201" s="17"/>
      <c r="N201" s="17"/>
      <c r="O201" s="17"/>
      <c r="P201" s="17"/>
      <c r="Q201" s="17"/>
      <c r="R201" s="17"/>
      <c r="S201" s="17"/>
      <c r="T201" s="17"/>
      <c r="U201" t="str">
        <f>IF(COUNTA(Table213[[#This Row],[Employee Name]:[13. Skin is intact without open wounds or rashes]])=0,"",COUNTIF(Table213[[#This Row],[1. Checks that sink areas are supplied with soap and paper towels]:[13. Skin is intact without open wounds or rashes]],"NO"))</f>
        <v/>
      </c>
    </row>
    <row r="202" spans="2:21">
      <c r="B202" s="17"/>
      <c r="C202" s="17"/>
      <c r="D202" s="17"/>
      <c r="E202" s="18"/>
      <c r="F202" s="44"/>
      <c r="G202" s="17"/>
      <c r="H202" s="17"/>
      <c r="I202" s="17"/>
      <c r="J202" s="17"/>
      <c r="K202" s="17"/>
      <c r="L202" s="17"/>
      <c r="M202" s="17"/>
      <c r="N202" s="17"/>
      <c r="O202" s="17"/>
      <c r="P202" s="17"/>
      <c r="Q202" s="17"/>
      <c r="R202" s="17"/>
      <c r="S202" s="17"/>
      <c r="T202" s="17"/>
      <c r="U202" t="str">
        <f>IF(COUNTA(Table213[[#This Row],[Employee Name]:[13. Skin is intact without open wounds or rashes]])=0,"",COUNTIF(Table213[[#This Row],[1. Checks that sink areas are supplied with soap and paper towels]:[13. Skin is intact without open wounds or rashes]],"NO"))</f>
        <v/>
      </c>
    </row>
    <row r="203" spans="2:21">
      <c r="B203" s="17"/>
      <c r="C203" s="17"/>
      <c r="D203" s="17"/>
      <c r="E203" s="18"/>
      <c r="F203" s="44"/>
      <c r="G203" s="17"/>
      <c r="H203" s="17"/>
      <c r="I203" s="17"/>
      <c r="J203" s="17"/>
      <c r="K203" s="17"/>
      <c r="L203" s="17"/>
      <c r="M203" s="17"/>
      <c r="N203" s="17"/>
      <c r="O203" s="17"/>
      <c r="P203" s="17"/>
      <c r="Q203" s="17"/>
      <c r="R203" s="17"/>
      <c r="S203" s="17"/>
      <c r="T203" s="17"/>
      <c r="U203" t="str">
        <f>IF(COUNTA(Table213[[#This Row],[Employee Name]:[13. Skin is intact without open wounds or rashes]])=0,"",COUNTIF(Table213[[#This Row],[1. Checks that sink areas are supplied with soap and paper towels]:[13. Skin is intact without open wounds or rashes]],"NO"))</f>
        <v/>
      </c>
    </row>
    <row r="204" spans="2:21">
      <c r="B204" s="17"/>
      <c r="C204" s="17"/>
      <c r="D204" s="17"/>
      <c r="E204" s="18"/>
      <c r="F204" s="44"/>
      <c r="G204" s="17"/>
      <c r="H204" s="17"/>
      <c r="I204" s="17"/>
      <c r="J204" s="17"/>
      <c r="K204" s="17"/>
      <c r="L204" s="17"/>
      <c r="M204" s="17"/>
      <c r="N204" s="17"/>
      <c r="O204" s="17"/>
      <c r="P204" s="17"/>
      <c r="Q204" s="17"/>
      <c r="R204" s="17"/>
      <c r="S204" s="17"/>
      <c r="T204" s="17"/>
      <c r="U204" t="str">
        <f>IF(COUNTA(Table213[[#This Row],[Employee Name]:[13. Skin is intact without open wounds or rashes]])=0,"",COUNTIF(Table213[[#This Row],[1. Checks that sink areas are supplied with soap and paper towels]:[13. Skin is intact without open wounds or rashes]],"NO"))</f>
        <v/>
      </c>
    </row>
    <row r="205" spans="2:21">
      <c r="B205" s="17"/>
      <c r="C205" s="17"/>
      <c r="D205" s="17"/>
      <c r="E205" s="18"/>
      <c r="F205" s="44"/>
      <c r="G205" s="17"/>
      <c r="H205" s="17"/>
      <c r="I205" s="17"/>
      <c r="J205" s="17"/>
      <c r="K205" s="17"/>
      <c r="L205" s="17"/>
      <c r="M205" s="17"/>
      <c r="N205" s="17"/>
      <c r="O205" s="17"/>
      <c r="P205" s="17"/>
      <c r="Q205" s="17"/>
      <c r="R205" s="17"/>
      <c r="S205" s="17"/>
      <c r="T205" s="17"/>
      <c r="U205" t="str">
        <f>IF(COUNTA(Table213[[#This Row],[Employee Name]:[13. Skin is intact without open wounds or rashes]])=0,"",COUNTIF(Table213[[#This Row],[1. Checks that sink areas are supplied with soap and paper towels]:[13. Skin is intact without open wounds or rashes]],"NO"))</f>
        <v/>
      </c>
    </row>
    <row r="206" spans="2:21">
      <c r="B206" s="17"/>
      <c r="C206" s="17"/>
      <c r="D206" s="17"/>
      <c r="E206" s="18"/>
      <c r="F206" s="44"/>
      <c r="G206" s="17"/>
      <c r="H206" s="17"/>
      <c r="I206" s="17"/>
      <c r="J206" s="17"/>
      <c r="K206" s="17"/>
      <c r="L206" s="17"/>
      <c r="M206" s="17"/>
      <c r="N206" s="17"/>
      <c r="O206" s="17"/>
      <c r="P206" s="17"/>
      <c r="Q206" s="17"/>
      <c r="R206" s="17"/>
      <c r="S206" s="17"/>
      <c r="T206" s="17"/>
      <c r="U206" t="str">
        <f>IF(COUNTA(Table213[[#This Row],[Employee Name]:[13. Skin is intact without open wounds or rashes]])=0,"",COUNTIF(Table213[[#This Row],[1. Checks that sink areas are supplied with soap and paper towels]:[13. Skin is intact without open wounds or rashes]],"NO"))</f>
        <v/>
      </c>
    </row>
    <row r="207" spans="2:21">
      <c r="B207" s="17"/>
      <c r="C207" s="17"/>
      <c r="D207" s="17"/>
      <c r="E207" s="18"/>
      <c r="F207" s="44"/>
      <c r="G207" s="17"/>
      <c r="H207" s="17"/>
      <c r="I207" s="17"/>
      <c r="J207" s="17"/>
      <c r="K207" s="17"/>
      <c r="L207" s="17"/>
      <c r="M207" s="17"/>
      <c r="N207" s="17"/>
      <c r="O207" s="17"/>
      <c r="P207" s="17"/>
      <c r="Q207" s="17"/>
      <c r="R207" s="17"/>
      <c r="S207" s="17"/>
      <c r="T207" s="17"/>
      <c r="U207" t="str">
        <f>IF(COUNTA(Table213[[#This Row],[Employee Name]:[13. Skin is intact without open wounds or rashes]])=0,"",COUNTIF(Table213[[#This Row],[1. Checks that sink areas are supplied with soap and paper towels]:[13. Skin is intact without open wounds or rashes]],"NO"))</f>
        <v/>
      </c>
    </row>
    <row r="208" spans="2:21">
      <c r="B208" s="17"/>
      <c r="C208" s="17"/>
      <c r="D208" s="17"/>
      <c r="E208" s="18"/>
      <c r="F208" s="44"/>
      <c r="G208" s="17"/>
      <c r="H208" s="17"/>
      <c r="I208" s="17"/>
      <c r="J208" s="17"/>
      <c r="K208" s="17"/>
      <c r="L208" s="17"/>
      <c r="M208" s="17"/>
      <c r="N208" s="17"/>
      <c r="O208" s="17"/>
      <c r="P208" s="17"/>
      <c r="Q208" s="17"/>
      <c r="R208" s="17"/>
      <c r="S208" s="17"/>
      <c r="T208" s="17"/>
      <c r="U208" t="str">
        <f>IF(COUNTA(Table213[[#This Row],[Employee Name]:[13. Skin is intact without open wounds or rashes]])=0,"",COUNTIF(Table213[[#This Row],[1. Checks that sink areas are supplied with soap and paper towels]:[13. Skin is intact without open wounds or rashes]],"NO"))</f>
        <v/>
      </c>
    </row>
    <row r="209" spans="2:21">
      <c r="B209" s="17"/>
      <c r="C209" s="17"/>
      <c r="D209" s="17"/>
      <c r="E209" s="18"/>
      <c r="F209" s="44"/>
      <c r="G209" s="17"/>
      <c r="H209" s="17"/>
      <c r="I209" s="17"/>
      <c r="J209" s="17"/>
      <c r="K209" s="17"/>
      <c r="L209" s="17"/>
      <c r="M209" s="17"/>
      <c r="N209" s="17"/>
      <c r="O209" s="17"/>
      <c r="P209" s="17"/>
      <c r="Q209" s="17"/>
      <c r="R209" s="17"/>
      <c r="S209" s="17"/>
      <c r="T209" s="17"/>
      <c r="U209" t="str">
        <f>IF(COUNTA(Table213[[#This Row],[Employee Name]:[13. Skin is intact without open wounds or rashes]])=0,"",COUNTIF(Table213[[#This Row],[1. Checks that sink areas are supplied with soap and paper towels]:[13. Skin is intact without open wounds or rashes]],"NO"))</f>
        <v/>
      </c>
    </row>
    <row r="210" spans="2:21">
      <c r="B210" s="17"/>
      <c r="C210" s="17"/>
      <c r="D210" s="17"/>
      <c r="E210" s="18"/>
      <c r="F210" s="44"/>
      <c r="G210" s="17"/>
      <c r="H210" s="17"/>
      <c r="I210" s="17"/>
      <c r="J210" s="17"/>
      <c r="K210" s="17"/>
      <c r="L210" s="17"/>
      <c r="M210" s="17"/>
      <c r="N210" s="17"/>
      <c r="O210" s="17"/>
      <c r="P210" s="17"/>
      <c r="Q210" s="17"/>
      <c r="R210" s="17"/>
      <c r="S210" s="17"/>
      <c r="T210" s="17"/>
      <c r="U210" t="str">
        <f>IF(COUNTA(Table213[[#This Row],[Employee Name]:[13. Skin is intact without open wounds or rashes]])=0,"",COUNTIF(Table213[[#This Row],[1. Checks that sink areas are supplied with soap and paper towels]:[13. Skin is intact without open wounds or rashes]],"NO"))</f>
        <v/>
      </c>
    </row>
    <row r="211" spans="2:21">
      <c r="B211" s="17"/>
      <c r="C211" s="17"/>
      <c r="D211" s="17"/>
      <c r="E211" s="18"/>
      <c r="F211" s="44"/>
      <c r="G211" s="17"/>
      <c r="H211" s="17"/>
      <c r="I211" s="17"/>
      <c r="J211" s="17"/>
      <c r="K211" s="17"/>
      <c r="L211" s="17"/>
      <c r="M211" s="17"/>
      <c r="N211" s="17"/>
      <c r="O211" s="17"/>
      <c r="P211" s="17"/>
      <c r="Q211" s="17"/>
      <c r="R211" s="17"/>
      <c r="S211" s="17"/>
      <c r="T211" s="17"/>
      <c r="U211" t="str">
        <f>IF(COUNTA(Table213[[#This Row],[Employee Name]:[13. Skin is intact without open wounds or rashes]])=0,"",COUNTIF(Table213[[#This Row],[1. Checks that sink areas are supplied with soap and paper towels]:[13. Skin is intact without open wounds or rashes]],"NO"))</f>
        <v/>
      </c>
    </row>
    <row r="212" spans="2:21">
      <c r="B212" s="17"/>
      <c r="C212" s="17"/>
      <c r="D212" s="17"/>
      <c r="E212" s="18"/>
      <c r="F212" s="44"/>
      <c r="G212" s="17"/>
      <c r="H212" s="17"/>
      <c r="I212" s="17"/>
      <c r="J212" s="17"/>
      <c r="K212" s="17"/>
      <c r="L212" s="17"/>
      <c r="M212" s="17"/>
      <c r="N212" s="17"/>
      <c r="O212" s="17"/>
      <c r="P212" s="17"/>
      <c r="Q212" s="17"/>
      <c r="R212" s="17"/>
      <c r="S212" s="17"/>
      <c r="T212" s="17"/>
      <c r="U212" t="str">
        <f>IF(COUNTA(Table213[[#This Row],[Employee Name]:[13. Skin is intact without open wounds or rashes]])=0,"",COUNTIF(Table213[[#This Row],[1. Checks that sink areas are supplied with soap and paper towels]:[13. Skin is intact without open wounds or rashes]],"NO"))</f>
        <v/>
      </c>
    </row>
    <row r="213" spans="2:21">
      <c r="B213" s="17"/>
      <c r="C213" s="17"/>
      <c r="D213" s="17"/>
      <c r="E213" s="18"/>
      <c r="F213" s="44"/>
      <c r="G213" s="17"/>
      <c r="H213" s="17"/>
      <c r="I213" s="17"/>
      <c r="J213" s="17"/>
      <c r="K213" s="17"/>
      <c r="L213" s="17"/>
      <c r="M213" s="17"/>
      <c r="N213" s="17"/>
      <c r="O213" s="17"/>
      <c r="P213" s="17"/>
      <c r="Q213" s="17"/>
      <c r="R213" s="17"/>
      <c r="S213" s="17"/>
      <c r="T213" s="17"/>
      <c r="U213" t="str">
        <f>IF(COUNTA(Table213[[#This Row],[Employee Name]:[13. Skin is intact without open wounds or rashes]])=0,"",COUNTIF(Table213[[#This Row],[1. Checks that sink areas are supplied with soap and paper towels]:[13. Skin is intact without open wounds or rashes]],"NO"))</f>
        <v/>
      </c>
    </row>
    <row r="214" spans="2:21">
      <c r="B214" s="17"/>
      <c r="C214" s="17"/>
      <c r="D214" s="17"/>
      <c r="E214" s="18"/>
      <c r="F214" s="44"/>
      <c r="G214" s="17"/>
      <c r="H214" s="17"/>
      <c r="I214" s="17"/>
      <c r="J214" s="17"/>
      <c r="K214" s="17"/>
      <c r="L214" s="17"/>
      <c r="M214" s="17"/>
      <c r="N214" s="17"/>
      <c r="O214" s="17"/>
      <c r="P214" s="17"/>
      <c r="Q214" s="17"/>
      <c r="R214" s="17"/>
      <c r="S214" s="17"/>
      <c r="T214" s="17"/>
      <c r="U214" t="str">
        <f>IF(COUNTA(Table213[[#This Row],[Employee Name]:[13. Skin is intact without open wounds or rashes]])=0,"",COUNTIF(Table213[[#This Row],[1. Checks that sink areas are supplied with soap and paper towels]:[13. Skin is intact without open wounds or rashes]],"NO"))</f>
        <v/>
      </c>
    </row>
    <row r="215" spans="2:21">
      <c r="B215" s="17"/>
      <c r="C215" s="17"/>
      <c r="D215" s="17"/>
      <c r="E215" s="18"/>
      <c r="F215" s="44"/>
      <c r="G215" s="17"/>
      <c r="H215" s="17"/>
      <c r="I215" s="17"/>
      <c r="J215" s="17"/>
      <c r="K215" s="17"/>
      <c r="L215" s="17"/>
      <c r="M215" s="17"/>
      <c r="N215" s="17"/>
      <c r="O215" s="17"/>
      <c r="P215" s="17"/>
      <c r="Q215" s="17"/>
      <c r="R215" s="17"/>
      <c r="S215" s="17"/>
      <c r="T215" s="17"/>
      <c r="U215" t="str">
        <f>IF(COUNTA(Table213[[#This Row],[Employee Name]:[13. Skin is intact without open wounds or rashes]])=0,"",COUNTIF(Table213[[#This Row],[1. Checks that sink areas are supplied with soap and paper towels]:[13. Skin is intact without open wounds or rashes]],"NO"))</f>
        <v/>
      </c>
    </row>
    <row r="216" spans="2:21">
      <c r="B216" s="17"/>
      <c r="C216" s="17"/>
      <c r="D216" s="17"/>
      <c r="E216" s="18"/>
      <c r="F216" s="44"/>
      <c r="G216" s="17"/>
      <c r="H216" s="17"/>
      <c r="I216" s="17"/>
      <c r="J216" s="17"/>
      <c r="K216" s="17"/>
      <c r="L216" s="17"/>
      <c r="M216" s="17"/>
      <c r="N216" s="17"/>
      <c r="O216" s="17"/>
      <c r="P216" s="17"/>
      <c r="Q216" s="17"/>
      <c r="R216" s="17"/>
      <c r="S216" s="17"/>
      <c r="T216" s="17"/>
      <c r="U216" t="str">
        <f>IF(COUNTA(Table213[[#This Row],[Employee Name]:[13. Skin is intact without open wounds or rashes]])=0,"",COUNTIF(Table213[[#This Row],[1. Checks that sink areas are supplied with soap and paper towels]:[13. Skin is intact without open wounds or rashes]],"NO"))</f>
        <v/>
      </c>
    </row>
    <row r="217" spans="2:21">
      <c r="B217" s="17"/>
      <c r="C217" s="17"/>
      <c r="D217" s="17"/>
      <c r="E217" s="18"/>
      <c r="F217" s="44"/>
      <c r="G217" s="17"/>
      <c r="H217" s="17"/>
      <c r="I217" s="17"/>
      <c r="J217" s="17"/>
      <c r="K217" s="17"/>
      <c r="L217" s="17"/>
      <c r="M217" s="17"/>
      <c r="N217" s="17"/>
      <c r="O217" s="17"/>
      <c r="P217" s="17"/>
      <c r="Q217" s="17"/>
      <c r="R217" s="17"/>
      <c r="S217" s="17"/>
      <c r="T217" s="17"/>
      <c r="U217" t="str">
        <f>IF(COUNTA(Table213[[#This Row],[Employee Name]:[13. Skin is intact without open wounds or rashes]])=0,"",COUNTIF(Table213[[#This Row],[1. Checks that sink areas are supplied with soap and paper towels]:[13. Skin is intact without open wounds or rashes]],"NO"))</f>
        <v/>
      </c>
    </row>
    <row r="218" spans="2:21">
      <c r="B218" s="17"/>
      <c r="C218" s="17"/>
      <c r="D218" s="17"/>
      <c r="E218" s="18"/>
      <c r="F218" s="44"/>
      <c r="G218" s="17"/>
      <c r="H218" s="17"/>
      <c r="I218" s="17"/>
      <c r="J218" s="17"/>
      <c r="K218" s="17"/>
      <c r="L218" s="17"/>
      <c r="M218" s="17"/>
      <c r="N218" s="17"/>
      <c r="O218" s="17"/>
      <c r="P218" s="17"/>
      <c r="Q218" s="17"/>
      <c r="R218" s="17"/>
      <c r="S218" s="17"/>
      <c r="T218" s="17"/>
      <c r="U218" t="str">
        <f>IF(COUNTA(Table213[[#This Row],[Employee Name]:[13. Skin is intact without open wounds or rashes]])=0,"",COUNTIF(Table213[[#This Row],[1. Checks that sink areas are supplied with soap and paper towels]:[13. Skin is intact without open wounds or rashes]],"NO"))</f>
        <v/>
      </c>
    </row>
    <row r="219" spans="2:21">
      <c r="B219" s="17"/>
      <c r="C219" s="17"/>
      <c r="D219" s="17"/>
      <c r="E219" s="18"/>
      <c r="F219" s="44"/>
      <c r="G219" s="17"/>
      <c r="H219" s="17"/>
      <c r="I219" s="17"/>
      <c r="J219" s="17"/>
      <c r="K219" s="17"/>
      <c r="L219" s="17"/>
      <c r="M219" s="17"/>
      <c r="N219" s="17"/>
      <c r="O219" s="17"/>
      <c r="P219" s="17"/>
      <c r="Q219" s="17"/>
      <c r="R219" s="17"/>
      <c r="S219" s="17"/>
      <c r="T219" s="17"/>
      <c r="U219" t="str">
        <f>IF(COUNTA(Table213[[#This Row],[Employee Name]:[13. Skin is intact without open wounds or rashes]])=0,"",COUNTIF(Table213[[#This Row],[1. Checks that sink areas are supplied with soap and paper towels]:[13. Skin is intact without open wounds or rashes]],"NO"))</f>
        <v/>
      </c>
    </row>
    <row r="220" spans="2:21">
      <c r="B220" s="17"/>
      <c r="C220" s="17"/>
      <c r="D220" s="17"/>
      <c r="E220" s="18"/>
      <c r="F220" s="44"/>
      <c r="G220" s="17"/>
      <c r="H220" s="17"/>
      <c r="I220" s="17"/>
      <c r="J220" s="17"/>
      <c r="K220" s="17"/>
      <c r="L220" s="17"/>
      <c r="M220" s="17"/>
      <c r="N220" s="17"/>
      <c r="O220" s="17"/>
      <c r="P220" s="17"/>
      <c r="Q220" s="17"/>
      <c r="R220" s="17"/>
      <c r="S220" s="17"/>
      <c r="T220" s="17"/>
      <c r="U220" t="str">
        <f>IF(COUNTA(Table213[[#This Row],[Employee Name]:[13. Skin is intact without open wounds or rashes]])=0,"",COUNTIF(Table213[[#This Row],[1. Checks that sink areas are supplied with soap and paper towels]:[13. Skin is intact without open wounds or rashes]],"NO"))</f>
        <v/>
      </c>
    </row>
    <row r="221" spans="2:21">
      <c r="B221" s="17"/>
      <c r="C221" s="17"/>
      <c r="D221" s="17"/>
      <c r="E221" s="18"/>
      <c r="F221" s="44"/>
      <c r="G221" s="17"/>
      <c r="H221" s="17"/>
      <c r="I221" s="17"/>
      <c r="J221" s="17"/>
      <c r="K221" s="17"/>
      <c r="L221" s="17"/>
      <c r="M221" s="17"/>
      <c r="N221" s="17"/>
      <c r="O221" s="17"/>
      <c r="P221" s="17"/>
      <c r="Q221" s="17"/>
      <c r="R221" s="17"/>
      <c r="S221" s="17"/>
      <c r="T221" s="17"/>
      <c r="U221" t="str">
        <f>IF(COUNTA(Table213[[#This Row],[Employee Name]:[13. Skin is intact without open wounds or rashes]])=0,"",COUNTIF(Table213[[#This Row],[1. Checks that sink areas are supplied with soap and paper towels]:[13. Skin is intact without open wounds or rashes]],"NO"))</f>
        <v/>
      </c>
    </row>
    <row r="222" spans="2:21">
      <c r="B222" s="17"/>
      <c r="C222" s="17"/>
      <c r="D222" s="17"/>
      <c r="E222" s="18"/>
      <c r="F222" s="44"/>
      <c r="G222" s="17"/>
      <c r="H222" s="17"/>
      <c r="I222" s="17"/>
      <c r="J222" s="17"/>
      <c r="K222" s="17"/>
      <c r="L222" s="17"/>
      <c r="M222" s="17"/>
      <c r="N222" s="17"/>
      <c r="O222" s="17"/>
      <c r="P222" s="17"/>
      <c r="Q222" s="17"/>
      <c r="R222" s="17"/>
      <c r="S222" s="17"/>
      <c r="T222" s="17"/>
      <c r="U222" t="str">
        <f>IF(COUNTA(Table213[[#This Row],[Employee Name]:[13. Skin is intact without open wounds or rashes]])=0,"",COUNTIF(Table213[[#This Row],[1. Checks that sink areas are supplied with soap and paper towels]:[13. Skin is intact without open wounds or rashes]],"NO"))</f>
        <v/>
      </c>
    </row>
    <row r="223" spans="2:21">
      <c r="B223" s="17"/>
      <c r="C223" s="17"/>
      <c r="D223" s="17"/>
      <c r="E223" s="18"/>
      <c r="F223" s="44"/>
      <c r="G223" s="17"/>
      <c r="H223" s="17"/>
      <c r="I223" s="17"/>
      <c r="J223" s="17"/>
      <c r="K223" s="17"/>
      <c r="L223" s="17"/>
      <c r="M223" s="17"/>
      <c r="N223" s="17"/>
      <c r="O223" s="17"/>
      <c r="P223" s="17"/>
      <c r="Q223" s="17"/>
      <c r="R223" s="17"/>
      <c r="S223" s="17"/>
      <c r="T223" s="17"/>
      <c r="U223" t="str">
        <f>IF(COUNTA(Table213[[#This Row],[Employee Name]:[13. Skin is intact without open wounds or rashes]])=0,"",COUNTIF(Table213[[#This Row],[1. Checks that sink areas are supplied with soap and paper towels]:[13. Skin is intact without open wounds or rashes]],"NO"))</f>
        <v/>
      </c>
    </row>
    <row r="224" spans="2:21">
      <c r="B224" s="17"/>
      <c r="C224" s="17"/>
      <c r="D224" s="17"/>
      <c r="E224" s="18"/>
      <c r="F224" s="44"/>
      <c r="G224" s="17"/>
      <c r="H224" s="17"/>
      <c r="I224" s="17"/>
      <c r="J224" s="17"/>
      <c r="K224" s="17"/>
      <c r="L224" s="17"/>
      <c r="M224" s="17"/>
      <c r="N224" s="17"/>
      <c r="O224" s="17"/>
      <c r="P224" s="17"/>
      <c r="Q224" s="17"/>
      <c r="R224" s="17"/>
      <c r="S224" s="17"/>
      <c r="T224" s="17"/>
      <c r="U224" t="str">
        <f>IF(COUNTA(Table213[[#This Row],[Employee Name]:[13. Skin is intact without open wounds or rashes]])=0,"",COUNTIF(Table213[[#This Row],[1. Checks that sink areas are supplied with soap and paper towels]:[13. Skin is intact without open wounds or rashes]],"NO"))</f>
        <v/>
      </c>
    </row>
    <row r="225" spans="2:21">
      <c r="B225" s="17"/>
      <c r="C225" s="17"/>
      <c r="D225" s="17"/>
      <c r="E225" s="18"/>
      <c r="F225" s="44"/>
      <c r="G225" s="17"/>
      <c r="H225" s="17"/>
      <c r="I225" s="17"/>
      <c r="J225" s="17"/>
      <c r="K225" s="17"/>
      <c r="L225" s="17"/>
      <c r="M225" s="17"/>
      <c r="N225" s="17"/>
      <c r="O225" s="17"/>
      <c r="P225" s="17"/>
      <c r="Q225" s="17"/>
      <c r="R225" s="17"/>
      <c r="S225" s="17"/>
      <c r="T225" s="17"/>
      <c r="U225" t="str">
        <f>IF(COUNTA(Table213[[#This Row],[Employee Name]:[13. Skin is intact without open wounds or rashes]])=0,"",COUNTIF(Table213[[#This Row],[1. Checks that sink areas are supplied with soap and paper towels]:[13. Skin is intact without open wounds or rashes]],"NO"))</f>
        <v/>
      </c>
    </row>
    <row r="226" spans="2:21">
      <c r="B226" s="17"/>
      <c r="C226" s="17"/>
      <c r="D226" s="17"/>
      <c r="E226" s="18"/>
      <c r="F226" s="44"/>
      <c r="G226" s="17"/>
      <c r="H226" s="17"/>
      <c r="I226" s="17"/>
      <c r="J226" s="17"/>
      <c r="K226" s="17"/>
      <c r="L226" s="17"/>
      <c r="M226" s="17"/>
      <c r="N226" s="17"/>
      <c r="O226" s="17"/>
      <c r="P226" s="17"/>
      <c r="Q226" s="17"/>
      <c r="R226" s="17"/>
      <c r="S226" s="17"/>
      <c r="T226" s="17"/>
      <c r="U226" t="str">
        <f>IF(COUNTA(Table213[[#This Row],[Employee Name]:[13. Skin is intact without open wounds or rashes]])=0,"",COUNTIF(Table213[[#This Row],[1. Checks that sink areas are supplied with soap and paper towels]:[13. Skin is intact without open wounds or rashes]],"NO"))</f>
        <v/>
      </c>
    </row>
    <row r="227" spans="2:21">
      <c r="B227" s="17"/>
      <c r="C227" s="17"/>
      <c r="D227" s="17"/>
      <c r="E227" s="18"/>
      <c r="F227" s="44"/>
      <c r="G227" s="17"/>
      <c r="H227" s="17"/>
      <c r="I227" s="17"/>
      <c r="J227" s="17"/>
      <c r="K227" s="17"/>
      <c r="L227" s="17"/>
      <c r="M227" s="17"/>
      <c r="N227" s="17"/>
      <c r="O227" s="17"/>
      <c r="P227" s="17"/>
      <c r="Q227" s="17"/>
      <c r="R227" s="17"/>
      <c r="S227" s="17"/>
      <c r="T227" s="17"/>
      <c r="U227" t="str">
        <f>IF(COUNTA(Table213[[#This Row],[Employee Name]:[13. Skin is intact without open wounds or rashes]])=0,"",COUNTIF(Table213[[#This Row],[1. Checks that sink areas are supplied with soap and paper towels]:[13. Skin is intact without open wounds or rashes]],"NO"))</f>
        <v/>
      </c>
    </row>
    <row r="228" spans="2:21">
      <c r="B228" s="17"/>
      <c r="C228" s="17"/>
      <c r="D228" s="17"/>
      <c r="E228" s="18"/>
      <c r="F228" s="44"/>
      <c r="G228" s="17"/>
      <c r="H228" s="17"/>
      <c r="I228" s="17"/>
      <c r="J228" s="17"/>
      <c r="K228" s="17"/>
      <c r="L228" s="17"/>
      <c r="M228" s="17"/>
      <c r="N228" s="17"/>
      <c r="O228" s="17"/>
      <c r="P228" s="17"/>
      <c r="Q228" s="17"/>
      <c r="R228" s="17"/>
      <c r="S228" s="17"/>
      <c r="T228" s="17"/>
      <c r="U228" t="str">
        <f>IF(COUNTA(Table213[[#This Row],[Employee Name]:[13. Skin is intact without open wounds or rashes]])=0,"",COUNTIF(Table213[[#This Row],[1. Checks that sink areas are supplied with soap and paper towels]:[13. Skin is intact without open wounds or rashes]],"NO"))</f>
        <v/>
      </c>
    </row>
    <row r="229" spans="2:21">
      <c r="B229" s="17"/>
      <c r="C229" s="17"/>
      <c r="D229" s="17"/>
      <c r="E229" s="18"/>
      <c r="F229" s="44"/>
      <c r="G229" s="17"/>
      <c r="H229" s="17"/>
      <c r="I229" s="17"/>
      <c r="J229" s="17"/>
      <c r="K229" s="17"/>
      <c r="L229" s="17"/>
      <c r="M229" s="17"/>
      <c r="N229" s="17"/>
      <c r="O229" s="17"/>
      <c r="P229" s="17"/>
      <c r="Q229" s="17"/>
      <c r="R229" s="17"/>
      <c r="S229" s="17"/>
      <c r="T229" s="17"/>
      <c r="U229" t="str">
        <f>IF(COUNTA(Table213[[#This Row],[Employee Name]:[13. Skin is intact without open wounds or rashes]])=0,"",COUNTIF(Table213[[#This Row],[1. Checks that sink areas are supplied with soap and paper towels]:[13. Skin is intact without open wounds or rashes]],"NO"))</f>
        <v/>
      </c>
    </row>
    <row r="230" spans="2:21">
      <c r="B230" s="17"/>
      <c r="C230" s="17"/>
      <c r="D230" s="17"/>
      <c r="E230" s="18"/>
      <c r="F230" s="44"/>
      <c r="G230" s="17"/>
      <c r="H230" s="17"/>
      <c r="I230" s="17"/>
      <c r="J230" s="17"/>
      <c r="K230" s="17"/>
      <c r="L230" s="17"/>
      <c r="M230" s="17"/>
      <c r="N230" s="17"/>
      <c r="O230" s="17"/>
      <c r="P230" s="17"/>
      <c r="Q230" s="17"/>
      <c r="R230" s="17"/>
      <c r="S230" s="17"/>
      <c r="T230" s="17"/>
      <c r="U230" t="str">
        <f>IF(COUNTA(Table213[[#This Row],[Employee Name]:[13. Skin is intact without open wounds or rashes]])=0,"",COUNTIF(Table213[[#This Row],[1. Checks that sink areas are supplied with soap and paper towels]:[13. Skin is intact without open wounds or rashes]],"NO"))</f>
        <v/>
      </c>
    </row>
    <row r="231" spans="2:21">
      <c r="B231" s="17"/>
      <c r="C231" s="17"/>
      <c r="D231" s="17"/>
      <c r="E231" s="18"/>
      <c r="F231" s="44"/>
      <c r="G231" s="17"/>
      <c r="H231" s="17"/>
      <c r="I231" s="17"/>
      <c r="J231" s="17"/>
      <c r="K231" s="17"/>
      <c r="L231" s="17"/>
      <c r="M231" s="17"/>
      <c r="N231" s="17"/>
      <c r="O231" s="17"/>
      <c r="P231" s="17"/>
      <c r="Q231" s="17"/>
      <c r="R231" s="17"/>
      <c r="S231" s="17"/>
      <c r="T231" s="17"/>
      <c r="U231" t="str">
        <f>IF(COUNTA(Table213[[#This Row],[Employee Name]:[13. Skin is intact without open wounds or rashes]])=0,"",COUNTIF(Table213[[#This Row],[1. Checks that sink areas are supplied with soap and paper towels]:[13. Skin is intact without open wounds or rashes]],"NO"))</f>
        <v/>
      </c>
    </row>
    <row r="232" spans="2:21">
      <c r="B232" s="17"/>
      <c r="C232" s="17"/>
      <c r="D232" s="17"/>
      <c r="E232" s="18"/>
      <c r="F232" s="44"/>
      <c r="G232" s="17"/>
      <c r="H232" s="17"/>
      <c r="I232" s="17"/>
      <c r="J232" s="17"/>
      <c r="K232" s="17"/>
      <c r="L232" s="17"/>
      <c r="M232" s="17"/>
      <c r="N232" s="17"/>
      <c r="O232" s="17"/>
      <c r="P232" s="17"/>
      <c r="Q232" s="17"/>
      <c r="R232" s="17"/>
      <c r="S232" s="17"/>
      <c r="T232" s="17"/>
      <c r="U232" t="str">
        <f>IF(COUNTA(Table213[[#This Row],[Employee Name]:[13. Skin is intact without open wounds or rashes]])=0,"",COUNTIF(Table213[[#This Row],[1. Checks that sink areas are supplied with soap and paper towels]:[13. Skin is intact without open wounds or rashes]],"NO"))</f>
        <v/>
      </c>
    </row>
    <row r="233" spans="2:21">
      <c r="B233" s="17"/>
      <c r="C233" s="17"/>
      <c r="D233" s="17"/>
      <c r="E233" s="18"/>
      <c r="F233" s="44"/>
      <c r="G233" s="17"/>
      <c r="H233" s="17"/>
      <c r="I233" s="17"/>
      <c r="J233" s="17"/>
      <c r="K233" s="17"/>
      <c r="L233" s="17"/>
      <c r="M233" s="17"/>
      <c r="N233" s="17"/>
      <c r="O233" s="17"/>
      <c r="P233" s="17"/>
      <c r="Q233" s="17"/>
      <c r="R233" s="17"/>
      <c r="S233" s="17"/>
      <c r="T233" s="17"/>
      <c r="U233" t="str">
        <f>IF(COUNTA(Table213[[#This Row],[Employee Name]:[13. Skin is intact without open wounds or rashes]])=0,"",COUNTIF(Table213[[#This Row],[1. Checks that sink areas are supplied with soap and paper towels]:[13. Skin is intact without open wounds or rashes]],"NO"))</f>
        <v/>
      </c>
    </row>
    <row r="234" spans="2:21">
      <c r="B234" s="17"/>
      <c r="C234" s="17"/>
      <c r="D234" s="17"/>
      <c r="E234" s="18"/>
      <c r="F234" s="44"/>
      <c r="G234" s="17"/>
      <c r="H234" s="17"/>
      <c r="I234" s="17"/>
      <c r="J234" s="17"/>
      <c r="K234" s="17"/>
      <c r="L234" s="17"/>
      <c r="M234" s="17"/>
      <c r="N234" s="17"/>
      <c r="O234" s="17"/>
      <c r="P234" s="17"/>
      <c r="Q234" s="17"/>
      <c r="R234" s="17"/>
      <c r="S234" s="17"/>
      <c r="T234" s="17"/>
      <c r="U234" t="str">
        <f>IF(COUNTA(Table213[[#This Row],[Employee Name]:[13. Skin is intact without open wounds or rashes]])=0,"",COUNTIF(Table213[[#This Row],[1. Checks that sink areas are supplied with soap and paper towels]:[13. Skin is intact without open wounds or rashes]],"NO"))</f>
        <v/>
      </c>
    </row>
    <row r="235" spans="2:21">
      <c r="B235" s="17"/>
      <c r="C235" s="17"/>
      <c r="D235" s="17"/>
      <c r="E235" s="18"/>
      <c r="F235" s="44"/>
      <c r="G235" s="17"/>
      <c r="H235" s="17"/>
      <c r="I235" s="17"/>
      <c r="J235" s="17"/>
      <c r="K235" s="17"/>
      <c r="L235" s="17"/>
      <c r="M235" s="17"/>
      <c r="N235" s="17"/>
      <c r="O235" s="17"/>
      <c r="P235" s="17"/>
      <c r="Q235" s="17"/>
      <c r="R235" s="17"/>
      <c r="S235" s="17"/>
      <c r="T235" s="17"/>
      <c r="U235" t="str">
        <f>IF(COUNTA(Table213[[#This Row],[Employee Name]:[13. Skin is intact without open wounds or rashes]])=0,"",COUNTIF(Table213[[#This Row],[1. Checks that sink areas are supplied with soap and paper towels]:[13. Skin is intact without open wounds or rashes]],"NO"))</f>
        <v/>
      </c>
    </row>
    <row r="236" spans="2:21">
      <c r="B236" s="17"/>
      <c r="C236" s="17"/>
      <c r="D236" s="17"/>
      <c r="E236" s="18"/>
      <c r="F236" s="44"/>
      <c r="G236" s="17"/>
      <c r="H236" s="17"/>
      <c r="I236" s="17"/>
      <c r="J236" s="17"/>
      <c r="K236" s="17"/>
      <c r="L236" s="17"/>
      <c r="M236" s="17"/>
      <c r="N236" s="17"/>
      <c r="O236" s="17"/>
      <c r="P236" s="17"/>
      <c r="Q236" s="17"/>
      <c r="R236" s="17"/>
      <c r="S236" s="17"/>
      <c r="T236" s="17"/>
      <c r="U236" t="str">
        <f>IF(COUNTA(Table213[[#This Row],[Employee Name]:[13. Skin is intact without open wounds or rashes]])=0,"",COUNTIF(Table213[[#This Row],[1. Checks that sink areas are supplied with soap and paper towels]:[13. Skin is intact without open wounds or rashes]],"NO"))</f>
        <v/>
      </c>
    </row>
    <row r="237" spans="2:21">
      <c r="B237" s="17"/>
      <c r="C237" s="17"/>
      <c r="D237" s="17"/>
      <c r="E237" s="18"/>
      <c r="F237" s="44"/>
      <c r="G237" s="17"/>
      <c r="H237" s="17"/>
      <c r="I237" s="17"/>
      <c r="J237" s="17"/>
      <c r="K237" s="17"/>
      <c r="L237" s="17"/>
      <c r="M237" s="17"/>
      <c r="N237" s="17"/>
      <c r="O237" s="17"/>
      <c r="P237" s="17"/>
      <c r="Q237" s="17"/>
      <c r="R237" s="17"/>
      <c r="S237" s="17"/>
      <c r="T237" s="17"/>
      <c r="U237" t="str">
        <f>IF(COUNTA(Table213[[#This Row],[Employee Name]:[13. Skin is intact without open wounds or rashes]])=0,"",COUNTIF(Table213[[#This Row],[1. Checks that sink areas are supplied with soap and paper towels]:[13. Skin is intact without open wounds or rashes]],"NO"))</f>
        <v/>
      </c>
    </row>
    <row r="238" spans="2:21">
      <c r="B238" s="17"/>
      <c r="C238" s="17"/>
      <c r="D238" s="17"/>
      <c r="E238" s="18"/>
      <c r="F238" s="44"/>
      <c r="G238" s="17"/>
      <c r="H238" s="17"/>
      <c r="I238" s="17"/>
      <c r="J238" s="17"/>
      <c r="K238" s="17"/>
      <c r="L238" s="17"/>
      <c r="M238" s="17"/>
      <c r="N238" s="17"/>
      <c r="O238" s="17"/>
      <c r="P238" s="17"/>
      <c r="Q238" s="17"/>
      <c r="R238" s="17"/>
      <c r="S238" s="17"/>
      <c r="T238" s="17"/>
      <c r="U238" t="str">
        <f>IF(COUNTA(Table213[[#This Row],[Employee Name]:[13. Skin is intact without open wounds or rashes]])=0,"",COUNTIF(Table213[[#This Row],[1. Checks that sink areas are supplied with soap and paper towels]:[13. Skin is intact without open wounds or rashes]],"NO"))</f>
        <v/>
      </c>
    </row>
    <row r="239" spans="2:21">
      <c r="B239" s="17"/>
      <c r="C239" s="17"/>
      <c r="D239" s="17"/>
      <c r="E239" s="18"/>
      <c r="F239" s="44"/>
      <c r="G239" s="17"/>
      <c r="H239" s="17"/>
      <c r="I239" s="17"/>
      <c r="J239" s="17"/>
      <c r="K239" s="17"/>
      <c r="L239" s="17"/>
      <c r="M239" s="17"/>
      <c r="N239" s="17"/>
      <c r="O239" s="17"/>
      <c r="P239" s="17"/>
      <c r="Q239" s="17"/>
      <c r="R239" s="17"/>
      <c r="S239" s="17"/>
      <c r="T239" s="17"/>
      <c r="U239" t="str">
        <f>IF(COUNTA(Table213[[#This Row],[Employee Name]:[13. Skin is intact without open wounds or rashes]])=0,"",COUNTIF(Table213[[#This Row],[1. Checks that sink areas are supplied with soap and paper towels]:[13. Skin is intact without open wounds or rashes]],"NO"))</f>
        <v/>
      </c>
    </row>
    <row r="240" spans="2:21">
      <c r="B240" s="17"/>
      <c r="C240" s="17"/>
      <c r="D240" s="17"/>
      <c r="E240" s="18"/>
      <c r="F240" s="44"/>
      <c r="G240" s="17"/>
      <c r="H240" s="17"/>
      <c r="I240" s="17"/>
      <c r="J240" s="17"/>
      <c r="K240" s="17"/>
      <c r="L240" s="17"/>
      <c r="M240" s="17"/>
      <c r="N240" s="17"/>
      <c r="O240" s="17"/>
      <c r="P240" s="17"/>
      <c r="Q240" s="17"/>
      <c r="R240" s="17"/>
      <c r="S240" s="17"/>
      <c r="T240" s="17"/>
      <c r="U240" t="str">
        <f>IF(COUNTA(Table213[[#This Row],[Employee Name]:[13. Skin is intact without open wounds or rashes]])=0,"",COUNTIF(Table213[[#This Row],[1. Checks that sink areas are supplied with soap and paper towels]:[13. Skin is intact without open wounds or rashes]],"NO"))</f>
        <v/>
      </c>
    </row>
    <row r="241" spans="2:21">
      <c r="B241" s="17"/>
      <c r="C241" s="17"/>
      <c r="D241" s="17"/>
      <c r="E241" s="18"/>
      <c r="F241" s="44"/>
      <c r="G241" s="17"/>
      <c r="H241" s="17"/>
      <c r="I241" s="17"/>
      <c r="J241" s="17"/>
      <c r="K241" s="17"/>
      <c r="L241" s="17"/>
      <c r="M241" s="17"/>
      <c r="N241" s="17"/>
      <c r="O241" s="17"/>
      <c r="P241" s="17"/>
      <c r="Q241" s="17"/>
      <c r="R241" s="17"/>
      <c r="S241" s="17"/>
      <c r="T241" s="17"/>
      <c r="U241" t="str">
        <f>IF(COUNTA(Table213[[#This Row],[Employee Name]:[13. Skin is intact without open wounds or rashes]])=0,"",COUNTIF(Table213[[#This Row],[1. Checks that sink areas are supplied with soap and paper towels]:[13. Skin is intact without open wounds or rashes]],"NO"))</f>
        <v/>
      </c>
    </row>
    <row r="242" spans="2:21">
      <c r="B242" s="17"/>
      <c r="C242" s="17"/>
      <c r="D242" s="17"/>
      <c r="E242" s="18"/>
      <c r="F242" s="44"/>
      <c r="G242" s="17"/>
      <c r="H242" s="17"/>
      <c r="I242" s="17"/>
      <c r="J242" s="17"/>
      <c r="K242" s="17"/>
      <c r="L242" s="17"/>
      <c r="M242" s="17"/>
      <c r="N242" s="17"/>
      <c r="O242" s="17"/>
      <c r="P242" s="17"/>
      <c r="Q242" s="17"/>
      <c r="R242" s="17"/>
      <c r="S242" s="17"/>
      <c r="T242" s="17"/>
      <c r="U242" t="str">
        <f>IF(COUNTA(Table213[[#This Row],[Employee Name]:[13. Skin is intact without open wounds or rashes]])=0,"",COUNTIF(Table213[[#This Row],[1. Checks that sink areas are supplied with soap and paper towels]:[13. Skin is intact without open wounds or rashes]],"NO"))</f>
        <v/>
      </c>
    </row>
    <row r="243" spans="2:21">
      <c r="B243" s="17"/>
      <c r="C243" s="17"/>
      <c r="D243" s="17"/>
      <c r="E243" s="18"/>
      <c r="F243" s="44"/>
      <c r="G243" s="17"/>
      <c r="H243" s="17"/>
      <c r="I243" s="17"/>
      <c r="J243" s="17"/>
      <c r="K243" s="17"/>
      <c r="L243" s="17"/>
      <c r="M243" s="17"/>
      <c r="N243" s="17"/>
      <c r="O243" s="17"/>
      <c r="P243" s="17"/>
      <c r="Q243" s="17"/>
      <c r="R243" s="17"/>
      <c r="S243" s="17"/>
      <c r="T243" s="17"/>
      <c r="U243" t="str">
        <f>IF(COUNTA(Table213[[#This Row],[Employee Name]:[13. Skin is intact without open wounds or rashes]])=0,"",COUNTIF(Table213[[#This Row],[1. Checks that sink areas are supplied with soap and paper towels]:[13. Skin is intact without open wounds or rashes]],"NO"))</f>
        <v/>
      </c>
    </row>
    <row r="244" spans="2:21">
      <c r="B244" s="17"/>
      <c r="C244" s="17"/>
      <c r="D244" s="17"/>
      <c r="E244" s="18"/>
      <c r="F244" s="44"/>
      <c r="G244" s="17"/>
      <c r="H244" s="17"/>
      <c r="I244" s="17"/>
      <c r="J244" s="17"/>
      <c r="K244" s="17"/>
      <c r="L244" s="17"/>
      <c r="M244" s="17"/>
      <c r="N244" s="17"/>
      <c r="O244" s="17"/>
      <c r="P244" s="17"/>
      <c r="Q244" s="17"/>
      <c r="R244" s="17"/>
      <c r="S244" s="17"/>
      <c r="T244" s="17"/>
      <c r="U244" t="str">
        <f>IF(COUNTA(Table213[[#This Row],[Employee Name]:[13. Skin is intact without open wounds or rashes]])=0,"",COUNTIF(Table213[[#This Row],[1. Checks that sink areas are supplied with soap and paper towels]:[13. Skin is intact without open wounds or rashes]],"NO"))</f>
        <v/>
      </c>
    </row>
    <row r="245" spans="2:21">
      <c r="B245" s="17"/>
      <c r="C245" s="17"/>
      <c r="D245" s="17"/>
      <c r="E245" s="18"/>
      <c r="F245" s="44"/>
      <c r="G245" s="17"/>
      <c r="H245" s="17"/>
      <c r="I245" s="17"/>
      <c r="J245" s="17"/>
      <c r="K245" s="17"/>
      <c r="L245" s="17"/>
      <c r="M245" s="17"/>
      <c r="N245" s="17"/>
      <c r="O245" s="17"/>
      <c r="P245" s="17"/>
      <c r="Q245" s="17"/>
      <c r="R245" s="17"/>
      <c r="S245" s="17"/>
      <c r="T245" s="17"/>
      <c r="U245" t="str">
        <f>IF(COUNTA(Table213[[#This Row],[Employee Name]:[13. Skin is intact without open wounds or rashes]])=0,"",COUNTIF(Table213[[#This Row],[1. Checks that sink areas are supplied with soap and paper towels]:[13. Skin is intact without open wounds or rashes]],"NO"))</f>
        <v/>
      </c>
    </row>
    <row r="246" spans="2:21">
      <c r="B246" s="17"/>
      <c r="C246" s="17"/>
      <c r="D246" s="17"/>
      <c r="E246" s="18"/>
      <c r="F246" s="44"/>
      <c r="G246" s="17"/>
      <c r="H246" s="17"/>
      <c r="I246" s="17"/>
      <c r="J246" s="17"/>
      <c r="K246" s="17"/>
      <c r="L246" s="17"/>
      <c r="M246" s="17"/>
      <c r="N246" s="17"/>
      <c r="O246" s="17"/>
      <c r="P246" s="17"/>
      <c r="Q246" s="17"/>
      <c r="R246" s="17"/>
      <c r="S246" s="17"/>
      <c r="T246" s="17"/>
      <c r="U246" t="str">
        <f>IF(COUNTA(Table213[[#This Row],[Employee Name]:[13. Skin is intact without open wounds or rashes]])=0,"",COUNTIF(Table213[[#This Row],[1. Checks that sink areas are supplied with soap and paper towels]:[13. Skin is intact without open wounds or rashes]],"NO"))</f>
        <v/>
      </c>
    </row>
    <row r="247" spans="2:21">
      <c r="B247" s="17"/>
      <c r="C247" s="17"/>
      <c r="D247" s="17"/>
      <c r="E247" s="18"/>
      <c r="F247" s="44"/>
      <c r="G247" s="17"/>
      <c r="H247" s="17"/>
      <c r="I247" s="17"/>
      <c r="J247" s="17"/>
      <c r="K247" s="17"/>
      <c r="L247" s="17"/>
      <c r="M247" s="17"/>
      <c r="N247" s="17"/>
      <c r="O247" s="17"/>
      <c r="P247" s="17"/>
      <c r="Q247" s="17"/>
      <c r="R247" s="17"/>
      <c r="S247" s="17"/>
      <c r="T247" s="17"/>
      <c r="U247" t="str">
        <f>IF(COUNTA(Table213[[#This Row],[Employee Name]:[13. Skin is intact without open wounds or rashes]])=0,"",COUNTIF(Table213[[#This Row],[1. Checks that sink areas are supplied with soap and paper towels]:[13. Skin is intact without open wounds or rashes]],"NO"))</f>
        <v/>
      </c>
    </row>
    <row r="248" spans="2:21">
      <c r="B248" s="17"/>
      <c r="C248" s="17"/>
      <c r="D248" s="17"/>
      <c r="E248" s="18"/>
      <c r="F248" s="44"/>
      <c r="G248" s="17"/>
      <c r="H248" s="17"/>
      <c r="I248" s="17"/>
      <c r="J248" s="17"/>
      <c r="K248" s="17"/>
      <c r="L248" s="17"/>
      <c r="M248" s="17"/>
      <c r="N248" s="17"/>
      <c r="O248" s="17"/>
      <c r="P248" s="17"/>
      <c r="Q248" s="17"/>
      <c r="R248" s="17"/>
      <c r="S248" s="17"/>
      <c r="T248" s="17"/>
      <c r="U248" t="str">
        <f>IF(COUNTA(Table213[[#This Row],[Employee Name]:[13. Skin is intact without open wounds or rashes]])=0,"",COUNTIF(Table213[[#This Row],[1. Checks that sink areas are supplied with soap and paper towels]:[13. Skin is intact without open wounds or rashes]],"NO"))</f>
        <v/>
      </c>
    </row>
    <row r="249" spans="2:21">
      <c r="B249" s="17"/>
      <c r="C249" s="17"/>
      <c r="D249" s="17"/>
      <c r="E249" s="18"/>
      <c r="F249" s="44"/>
      <c r="G249" s="17"/>
      <c r="H249" s="17"/>
      <c r="I249" s="17"/>
      <c r="J249" s="17"/>
      <c r="K249" s="17"/>
      <c r="L249" s="17"/>
      <c r="M249" s="17"/>
      <c r="N249" s="17"/>
      <c r="O249" s="17"/>
      <c r="P249" s="17"/>
      <c r="Q249" s="17"/>
      <c r="R249" s="17"/>
      <c r="S249" s="17"/>
      <c r="T249" s="17"/>
      <c r="U249" t="str">
        <f>IF(COUNTA(Table213[[#This Row],[Employee Name]:[13. Skin is intact without open wounds or rashes]])=0,"",COUNTIF(Table213[[#This Row],[1. Checks that sink areas are supplied with soap and paper towels]:[13. Skin is intact without open wounds or rashes]],"NO"))</f>
        <v/>
      </c>
    </row>
    <row r="250" spans="2:21">
      <c r="B250" s="17"/>
      <c r="C250" s="17"/>
      <c r="D250" s="17"/>
      <c r="E250" s="18"/>
      <c r="F250" s="44"/>
      <c r="G250" s="17"/>
      <c r="H250" s="17"/>
      <c r="I250" s="17"/>
      <c r="J250" s="17"/>
      <c r="K250" s="17"/>
      <c r="L250" s="17"/>
      <c r="M250" s="17"/>
      <c r="N250" s="17"/>
      <c r="O250" s="17"/>
      <c r="P250" s="17"/>
      <c r="Q250" s="17"/>
      <c r="R250" s="17"/>
      <c r="S250" s="17"/>
      <c r="T250" s="17"/>
      <c r="U250" t="str">
        <f>IF(COUNTA(Table213[[#This Row],[Employee Name]:[13. Skin is intact without open wounds or rashes]])=0,"",COUNTIF(Table213[[#This Row],[1. Checks that sink areas are supplied with soap and paper towels]:[13. Skin is intact without open wounds or rashes]],"NO"))</f>
        <v/>
      </c>
    </row>
  </sheetData>
  <sheetProtection sheet="1" objects="1" scenarios="1"/>
  <mergeCells count="5">
    <mergeCell ref="A1:G1"/>
    <mergeCell ref="B2:G2"/>
    <mergeCell ref="H2:O2"/>
    <mergeCell ref="P2:Q2"/>
    <mergeCell ref="R2:T2"/>
  </mergeCells>
  <dataValidations count="3">
    <dataValidation type="list" allowBlank="1" showInputMessage="1" showErrorMessage="1" sqref="H4:T250" xr:uid="{B5E805C3-EE85-4214-AAC8-D4392C19449E}">
      <formula1>"YES,NO"</formula1>
    </dataValidation>
    <dataValidation type="list" allowBlank="1" showInputMessage="1" showErrorMessage="1" sqref="G4:G250" xr:uid="{74E6C249-C548-44C3-8BEE-FB84E2545FFC}">
      <formula1>"Orientation,Annual,Other"</formula1>
    </dataValidation>
    <dataValidation type="list" allowBlank="1" showInputMessage="1" showErrorMessage="1" sqref="F4:F250" xr:uid="{74298964-4A16-4F9E-8ABD-947421FB3A28}">
      <formula1>"7a - 11a,11a - 3p,3p - 7p,7p - 11p,11p - 3a,3a - 7a"</formula1>
    </dataValidation>
  </dataValidation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EE9E3-EF0D-4F93-AC8F-CDCEEC3B3FB3}">
  <sheetPr>
    <tabColor rgb="FFFFFF00"/>
    <pageSetUpPr fitToPage="1"/>
  </sheetPr>
  <dimension ref="A1:N42"/>
  <sheetViews>
    <sheetView tabSelected="1" topLeftCell="A27" zoomScaleNormal="100" workbookViewId="0">
      <selection activeCell="B45" sqref="B45"/>
    </sheetView>
  </sheetViews>
  <sheetFormatPr defaultColWidth="8.85546875" defaultRowHeight="12.75"/>
  <cols>
    <col min="1" max="1" width="78.85546875" style="1" customWidth="1"/>
    <col min="2" max="2" width="14" style="1" customWidth="1"/>
    <col min="3" max="16384" width="8.85546875" style="1"/>
  </cols>
  <sheetData>
    <row r="1" spans="1:14" ht="45" customHeight="1">
      <c r="A1" s="54" t="s">
        <v>2746</v>
      </c>
      <c r="B1" s="54"/>
      <c r="C1" s="54"/>
      <c r="D1" s="54"/>
      <c r="E1" s="54"/>
      <c r="F1" s="54"/>
      <c r="G1" s="54"/>
      <c r="H1" s="54"/>
      <c r="I1" s="54"/>
      <c r="J1" s="54"/>
      <c r="K1" s="54"/>
      <c r="L1" s="54"/>
    </row>
    <row r="2" spans="1:14" ht="26.25">
      <c r="A2" s="55" t="s">
        <v>2</v>
      </c>
      <c r="B2" s="55"/>
      <c r="C2" s="55"/>
      <c r="D2" s="55"/>
      <c r="E2" s="55"/>
      <c r="F2" s="55"/>
      <c r="G2" s="55"/>
      <c r="H2" s="55"/>
      <c r="I2" s="55"/>
      <c r="J2" s="55"/>
      <c r="K2" s="55"/>
      <c r="L2" s="55"/>
    </row>
    <row r="3" spans="1:14" ht="17.45" customHeight="1"/>
    <row r="4" spans="1:14" ht="21.6" customHeight="1">
      <c r="A4" s="56" t="s">
        <v>3</v>
      </c>
      <c r="B4" s="56"/>
      <c r="C4" s="56"/>
      <c r="D4" s="56"/>
      <c r="E4" s="56"/>
      <c r="F4" s="56"/>
      <c r="G4" s="56"/>
      <c r="H4" s="56"/>
      <c r="I4" s="56"/>
      <c r="J4" s="56"/>
      <c r="K4" s="56"/>
      <c r="L4" s="56"/>
    </row>
    <row r="5" spans="1:14" ht="21.6" customHeight="1">
      <c r="A5" s="56" t="s">
        <v>53</v>
      </c>
      <c r="B5" s="56"/>
      <c r="C5" s="56"/>
      <c r="D5" s="56"/>
      <c r="E5" s="56"/>
      <c r="F5" s="56"/>
      <c r="G5" s="56"/>
      <c r="H5" s="56"/>
      <c r="I5" s="56"/>
      <c r="J5" s="56"/>
      <c r="K5" s="56"/>
      <c r="L5" s="56"/>
    </row>
    <row r="6" spans="1:14" ht="21.6" customHeight="1">
      <c r="A6" s="57" t="s">
        <v>2742</v>
      </c>
      <c r="B6" s="57"/>
      <c r="C6" s="57"/>
      <c r="D6" s="57"/>
      <c r="E6" s="57"/>
      <c r="F6" s="57"/>
      <c r="G6" s="57"/>
      <c r="H6" s="57"/>
      <c r="I6" s="57"/>
      <c r="J6" s="57"/>
      <c r="K6" s="57"/>
      <c r="L6" s="57"/>
    </row>
    <row r="7" spans="1:14" ht="21.6" customHeight="1">
      <c r="A7" s="56" t="s">
        <v>2720</v>
      </c>
      <c r="B7" s="56"/>
      <c r="C7" s="56"/>
      <c r="D7" s="56"/>
      <c r="E7" s="56"/>
      <c r="F7" s="56"/>
      <c r="G7" s="56"/>
      <c r="H7" s="56"/>
      <c r="I7" s="56"/>
      <c r="J7" s="56"/>
      <c r="K7" s="56"/>
      <c r="L7" s="56"/>
    </row>
    <row r="8" spans="1:14" ht="21.6" customHeight="1">
      <c r="A8" s="56" t="s">
        <v>2748</v>
      </c>
      <c r="B8" s="56"/>
      <c r="C8" s="56"/>
      <c r="D8" s="56"/>
      <c r="E8" s="56"/>
      <c r="F8" s="56"/>
      <c r="G8" s="56"/>
      <c r="H8" s="56"/>
      <c r="I8" s="56"/>
      <c r="J8" s="56"/>
      <c r="K8" s="56"/>
      <c r="L8" s="56"/>
    </row>
    <row r="9" spans="1:14" ht="12.6" customHeight="1" thickBot="1">
      <c r="A9" s="8"/>
    </row>
    <row r="10" spans="1:14" ht="22.9" customHeight="1" thickBot="1">
      <c r="A10" s="2" t="s">
        <v>27</v>
      </c>
      <c r="B10" s="32"/>
      <c r="C10" s="30" t="str">
        <f>B10&amp;"_NH"</f>
        <v>_NH</v>
      </c>
    </row>
    <row r="11" spans="1:14" ht="7.15" customHeight="1" thickBot="1">
      <c r="A11" s="2"/>
      <c r="B11" s="31"/>
      <c r="C11" s="30"/>
    </row>
    <row r="12" spans="1:14" ht="22.9" customHeight="1" thickBot="1">
      <c r="A12" s="2" t="s">
        <v>0</v>
      </c>
      <c r="B12" s="58"/>
      <c r="C12" s="59"/>
      <c r="D12" s="59"/>
      <c r="E12" s="59"/>
      <c r="F12" s="59"/>
      <c r="G12" s="60"/>
      <c r="H12" s="3"/>
      <c r="I12" s="3"/>
      <c r="J12" s="3"/>
      <c r="K12" s="4"/>
      <c r="L12" s="4"/>
      <c r="M12" s="4"/>
      <c r="N12" s="4"/>
    </row>
    <row r="13" spans="1:14" ht="7.15" customHeight="1" thickBot="1">
      <c r="A13" s="2"/>
      <c r="B13" s="31"/>
      <c r="C13" s="31"/>
      <c r="D13" s="31"/>
      <c r="E13" s="31"/>
      <c r="F13" s="31"/>
      <c r="G13" s="31"/>
      <c r="H13" s="3"/>
      <c r="I13" s="3"/>
      <c r="J13" s="3"/>
      <c r="K13" s="4"/>
      <c r="L13" s="4"/>
      <c r="M13" s="4"/>
      <c r="N13" s="4"/>
    </row>
    <row r="14" spans="1:14" ht="22.9" customHeight="1" thickBot="1">
      <c r="A14" s="2" t="s">
        <v>1</v>
      </c>
      <c r="B14" s="33"/>
      <c r="C14" s="29" t="e">
        <f>VLOOKUP(B10,Ref!O1:P4,2,FALSE)</f>
        <v>#N/A</v>
      </c>
      <c r="D14" s="5"/>
      <c r="E14" s="5"/>
      <c r="F14" s="5"/>
      <c r="G14" s="5"/>
      <c r="H14" s="3"/>
      <c r="I14" s="3"/>
      <c r="J14" s="3"/>
      <c r="K14" s="4"/>
      <c r="L14" s="4"/>
      <c r="M14" s="4"/>
      <c r="N14" s="4"/>
    </row>
    <row r="15" spans="1:14" ht="7.15" customHeight="1" thickBot="1">
      <c r="A15" s="2"/>
      <c r="B15" s="5"/>
      <c r="C15" s="29"/>
      <c r="D15" s="5"/>
      <c r="E15" s="5"/>
      <c r="F15" s="5"/>
      <c r="G15" s="5"/>
      <c r="H15" s="3"/>
      <c r="I15" s="3"/>
      <c r="J15" s="3"/>
      <c r="K15" s="4"/>
      <c r="L15" s="4"/>
      <c r="M15" s="4"/>
      <c r="N15" s="4"/>
    </row>
    <row r="16" spans="1:14" ht="36" customHeight="1" thickBot="1">
      <c r="A16" s="9" t="s">
        <v>24</v>
      </c>
      <c r="B16" s="34"/>
      <c r="C16" s="6"/>
      <c r="D16" s="7"/>
      <c r="E16" s="7"/>
      <c r="F16" s="3"/>
      <c r="G16" s="3"/>
      <c r="H16" s="3"/>
      <c r="I16" s="3"/>
      <c r="J16" s="3"/>
      <c r="K16" s="4"/>
      <c r="L16" s="4"/>
      <c r="M16" s="4"/>
      <c r="N16" s="4"/>
    </row>
    <row r="17" spans="1:12" ht="7.15" customHeight="1" thickBot="1"/>
    <row r="18" spans="1:12" ht="36" customHeight="1" thickBot="1">
      <c r="A18" s="9" t="s">
        <v>2747</v>
      </c>
      <c r="B18" s="41"/>
    </row>
    <row r="20" spans="1:12" ht="43.15" customHeight="1">
      <c r="A20" s="61" t="s">
        <v>2766</v>
      </c>
      <c r="B20" s="61"/>
      <c r="C20" s="61"/>
      <c r="D20" s="61"/>
      <c r="E20" s="61"/>
      <c r="F20" s="61"/>
      <c r="G20" s="61"/>
      <c r="H20" s="61"/>
      <c r="I20" s="61"/>
      <c r="J20" s="61"/>
      <c r="K20" s="61"/>
      <c r="L20" s="61"/>
    </row>
    <row r="21" spans="1:12" ht="23.45" customHeight="1">
      <c r="A21" s="51" t="s">
        <v>2722</v>
      </c>
      <c r="B21" s="51"/>
      <c r="C21" s="51"/>
      <c r="D21" s="51"/>
      <c r="E21" s="51"/>
      <c r="F21" s="51"/>
      <c r="G21" s="51"/>
      <c r="H21" s="51"/>
      <c r="I21" s="51"/>
      <c r="J21" s="51"/>
      <c r="K21" s="51"/>
      <c r="L21" s="51"/>
    </row>
    <row r="22" spans="1:12" ht="23.45" customHeight="1">
      <c r="A22" s="51" t="s">
        <v>2721</v>
      </c>
      <c r="B22" s="51"/>
      <c r="C22" s="51"/>
      <c r="D22" s="51"/>
      <c r="E22" s="51"/>
      <c r="F22" s="51"/>
      <c r="G22" s="51"/>
      <c r="H22" s="51"/>
      <c r="I22" s="51"/>
      <c r="J22" s="51"/>
      <c r="K22" s="51"/>
      <c r="L22" s="51"/>
    </row>
    <row r="23" spans="1:12" ht="23.45" customHeight="1">
      <c r="A23" s="51" t="s">
        <v>2723</v>
      </c>
      <c r="B23" s="51"/>
      <c r="C23" s="51"/>
      <c r="D23" s="51"/>
      <c r="E23" s="51"/>
      <c r="F23" s="51"/>
      <c r="G23" s="51"/>
      <c r="H23" s="51"/>
      <c r="I23" s="51"/>
      <c r="J23" s="51"/>
      <c r="K23" s="51"/>
      <c r="L23" s="51"/>
    </row>
    <row r="24" spans="1:12" s="28" customFormat="1" ht="20.45" customHeight="1">
      <c r="A24" s="53" t="s">
        <v>2725</v>
      </c>
      <c r="B24" s="53"/>
      <c r="C24" s="53"/>
      <c r="D24" s="53"/>
      <c r="E24" s="53"/>
      <c r="F24" s="53"/>
      <c r="G24" s="53"/>
      <c r="H24" s="53"/>
      <c r="I24" s="53"/>
      <c r="J24" s="53"/>
      <c r="K24" s="53"/>
      <c r="L24" s="53"/>
    </row>
    <row r="25" spans="1:12" s="28" customFormat="1" ht="20.45" customHeight="1">
      <c r="A25" s="53" t="s">
        <v>2726</v>
      </c>
      <c r="B25" s="53"/>
      <c r="C25" s="53"/>
      <c r="D25" s="53"/>
      <c r="E25" s="53"/>
      <c r="F25" s="53"/>
      <c r="G25" s="53"/>
      <c r="H25" s="53"/>
      <c r="I25" s="53"/>
      <c r="J25" s="53"/>
      <c r="K25" s="53"/>
      <c r="L25" s="53"/>
    </row>
    <row r="26" spans="1:12" s="28" customFormat="1" ht="20.45" customHeight="1">
      <c r="A26" s="53" t="s">
        <v>2727</v>
      </c>
      <c r="B26" s="53"/>
      <c r="C26" s="53"/>
      <c r="D26" s="53"/>
      <c r="E26" s="53"/>
      <c r="F26" s="53"/>
      <c r="G26" s="53"/>
      <c r="H26" s="53"/>
      <c r="I26" s="53"/>
      <c r="J26" s="53"/>
      <c r="K26" s="53"/>
      <c r="L26" s="53"/>
    </row>
    <row r="27" spans="1:12" ht="23.45" customHeight="1">
      <c r="A27" s="50" t="s">
        <v>2728</v>
      </c>
      <c r="B27" s="50"/>
      <c r="C27" s="50"/>
      <c r="D27" s="50"/>
      <c r="E27" s="50"/>
      <c r="F27" s="50"/>
      <c r="G27" s="50"/>
      <c r="H27" s="50"/>
      <c r="I27" s="50"/>
      <c r="J27" s="50"/>
      <c r="K27" s="50"/>
      <c r="L27" s="50"/>
    </row>
    <row r="28" spans="1:12" ht="15.75">
      <c r="A28" s="8"/>
    </row>
    <row r="29" spans="1:12" ht="15.75">
      <c r="A29" s="51" t="s">
        <v>2724</v>
      </c>
      <c r="B29" s="51"/>
      <c r="C29" s="51"/>
      <c r="D29" s="51"/>
      <c r="E29" s="51"/>
      <c r="F29" s="51"/>
      <c r="G29" s="51"/>
      <c r="H29" s="51"/>
      <c r="I29" s="51"/>
      <c r="J29" s="51"/>
      <c r="K29" s="51"/>
      <c r="L29" s="51"/>
    </row>
    <row r="31" spans="1:12" ht="55.9" customHeight="1">
      <c r="A31" s="51" t="s">
        <v>2749</v>
      </c>
      <c r="B31" s="51"/>
      <c r="C31" s="51"/>
      <c r="D31" s="51"/>
      <c r="E31" s="51"/>
      <c r="F31" s="51"/>
      <c r="G31" s="51"/>
      <c r="H31" s="51"/>
      <c r="I31" s="51"/>
      <c r="J31" s="51"/>
      <c r="K31" s="51"/>
      <c r="L31" s="51"/>
    </row>
    <row r="33" spans="1:12" ht="82.15" customHeight="1">
      <c r="A33" s="52" t="s">
        <v>2750</v>
      </c>
      <c r="B33" s="52"/>
      <c r="C33" s="52"/>
      <c r="D33" s="52"/>
      <c r="E33" s="52"/>
      <c r="F33" s="52"/>
      <c r="G33" s="52"/>
      <c r="H33" s="52"/>
      <c r="I33" s="52"/>
      <c r="J33" s="52"/>
      <c r="K33" s="52"/>
      <c r="L33" s="52"/>
    </row>
    <row r="34" spans="1:12" ht="27" customHeight="1">
      <c r="A34" s="52" t="s">
        <v>2751</v>
      </c>
      <c r="B34" s="52"/>
      <c r="C34" s="52"/>
      <c r="D34" s="52"/>
      <c r="E34" s="52"/>
      <c r="F34" s="52"/>
      <c r="G34" s="52"/>
      <c r="H34" s="52"/>
      <c r="I34" s="52"/>
      <c r="J34" s="52"/>
      <c r="K34" s="52"/>
      <c r="L34" s="52"/>
    </row>
    <row r="35" spans="1:12" ht="20.25" customHeight="1">
      <c r="A35" s="52" t="s">
        <v>2764</v>
      </c>
      <c r="B35" s="52"/>
      <c r="C35" s="52"/>
      <c r="D35" s="52"/>
      <c r="E35" s="52"/>
      <c r="F35" s="52"/>
      <c r="G35" s="52"/>
      <c r="H35" s="52"/>
      <c r="I35" s="39"/>
      <c r="J35" s="39"/>
      <c r="K35" s="39"/>
      <c r="L35" s="39"/>
    </row>
    <row r="36" spans="1:12" ht="53.25" customHeight="1">
      <c r="A36" s="37"/>
      <c r="B36" s="37"/>
      <c r="C36" s="37"/>
      <c r="D36" s="37"/>
      <c r="E36" s="37"/>
      <c r="F36" s="37"/>
      <c r="G36" s="37"/>
      <c r="H36" s="37"/>
      <c r="I36" s="39"/>
      <c r="J36" s="39"/>
      <c r="K36" s="39"/>
      <c r="L36" s="39"/>
    </row>
    <row r="37" spans="1:12" ht="22.9" customHeight="1">
      <c r="A37" s="8" t="s">
        <v>2744</v>
      </c>
    </row>
    <row r="38" spans="1:12" ht="22.9" customHeight="1">
      <c r="A38" s="49" t="s">
        <v>2762</v>
      </c>
    </row>
    <row r="39" spans="1:12" ht="24.75" customHeight="1">
      <c r="A39" s="40" t="s">
        <v>2745</v>
      </c>
    </row>
    <row r="40" spans="1:12" ht="26.25" customHeight="1">
      <c r="A40" s="8" t="s">
        <v>2763</v>
      </c>
    </row>
    <row r="41" spans="1:12" ht="21.75" customHeight="1"/>
    <row r="42" spans="1:12" ht="72.75" customHeight="1">
      <c r="A42" s="84" t="s">
        <v>2767</v>
      </c>
    </row>
  </sheetData>
  <sheetProtection sheet="1" objects="1" scenarios="1"/>
  <mergeCells count="21">
    <mergeCell ref="B12:G12"/>
    <mergeCell ref="A20:L20"/>
    <mergeCell ref="A8:L8"/>
    <mergeCell ref="A21:L21"/>
    <mergeCell ref="A23:L23"/>
    <mergeCell ref="A1:L1"/>
    <mergeCell ref="A2:L2"/>
    <mergeCell ref="A4:L4"/>
    <mergeCell ref="A5:L5"/>
    <mergeCell ref="A7:L7"/>
    <mergeCell ref="A6:L6"/>
    <mergeCell ref="A27:L27"/>
    <mergeCell ref="A29:L29"/>
    <mergeCell ref="A31:L31"/>
    <mergeCell ref="A22:L22"/>
    <mergeCell ref="A35:H35"/>
    <mergeCell ref="A24:L24"/>
    <mergeCell ref="A25:L25"/>
    <mergeCell ref="A26:L26"/>
    <mergeCell ref="A33:L33"/>
    <mergeCell ref="A34:L34"/>
  </mergeCells>
  <dataValidations count="1">
    <dataValidation type="list" allowBlank="1" showInputMessage="1" showErrorMessage="1" sqref="B16" xr:uid="{E604DBC7-8281-4597-BDA4-788439D2B790}">
      <formula1>timeframe</formula1>
    </dataValidation>
  </dataValidations>
  <hyperlinks>
    <hyperlink ref="A38" r:id="rId1" xr:uid="{6AB977D1-F41B-4254-99E7-98E9E322EC8F}"/>
  </hyperlinks>
  <pageMargins left="0.7" right="0.7" top="0.75" bottom="0.75" header="0.3" footer="0.3"/>
  <pageSetup scale="78" fitToHeight="0" orientation="landscape"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D8525-874B-4883-9B43-2F0018527FC9}">
  <dimension ref="A1:U250"/>
  <sheetViews>
    <sheetView workbookViewId="0">
      <pane xSplit="7" ySplit="3" topLeftCell="H4" activePane="bottomRight" state="frozen"/>
      <selection sqref="A1:G1"/>
      <selection pane="topRight" sqref="A1:G1"/>
      <selection pane="bottomLeft" sqref="A1:G1"/>
      <selection pane="bottomRight" activeCell="B2" sqref="B2:G2"/>
    </sheetView>
  </sheetViews>
  <sheetFormatPr defaultRowHeight="15"/>
  <cols>
    <col min="1" max="1" width="1.7109375" style="14" customWidth="1"/>
    <col min="2" max="2" width="22.28515625" customWidth="1"/>
    <col min="3" max="3" width="9.7109375" customWidth="1"/>
    <col min="4" max="4" width="11.7109375" customWidth="1"/>
    <col min="5" max="7" width="16.7109375" customWidth="1"/>
    <col min="8" max="8" width="17.7109375" customWidth="1"/>
    <col min="9" max="9" width="16.28515625" customWidth="1"/>
    <col min="10" max="10" width="19.7109375" customWidth="1"/>
    <col min="11" max="11" width="28.85546875" customWidth="1"/>
    <col min="12" max="12" width="18" customWidth="1"/>
    <col min="13" max="13" width="18.5703125" customWidth="1"/>
    <col min="14" max="14" width="15.42578125" customWidth="1"/>
    <col min="15" max="15" width="22.140625" customWidth="1"/>
    <col min="16" max="16" width="18.42578125" customWidth="1"/>
    <col min="17" max="17" width="22.85546875" customWidth="1"/>
    <col min="18" max="18" width="15.28515625" customWidth="1"/>
    <col min="19" max="19" width="18.42578125" customWidth="1"/>
    <col min="20" max="20" width="18.85546875" customWidth="1"/>
  </cols>
  <sheetData>
    <row r="1" spans="1:21" ht="33.75">
      <c r="A1" s="83" t="str">
        <f>IF('SUMMARY Rates'!O4="","MONTH 1",'SUMMARY Rates'!O4)</f>
        <v>Month_12</v>
      </c>
      <c r="B1" s="83"/>
      <c r="C1" s="83"/>
      <c r="D1" s="83"/>
      <c r="E1" s="83"/>
      <c r="F1" s="83"/>
      <c r="G1" s="83"/>
      <c r="H1" s="13" t="s">
        <v>2765</v>
      </c>
    </row>
    <row r="2" spans="1:21" ht="15.75">
      <c r="B2" s="82" t="s">
        <v>23</v>
      </c>
      <c r="C2" s="82"/>
      <c r="D2" s="82"/>
      <c r="E2" s="82"/>
      <c r="F2" s="82"/>
      <c r="G2" s="82"/>
      <c r="H2" s="79" t="s">
        <v>7</v>
      </c>
      <c r="I2" s="79"/>
      <c r="J2" s="79"/>
      <c r="K2" s="79"/>
      <c r="L2" s="79"/>
      <c r="M2" s="79"/>
      <c r="N2" s="79"/>
      <c r="O2" s="79"/>
      <c r="P2" s="80" t="s">
        <v>16</v>
      </c>
      <c r="Q2" s="80"/>
      <c r="R2" s="81" t="s">
        <v>18</v>
      </c>
      <c r="S2" s="81"/>
      <c r="T2" s="81"/>
      <c r="U2" s="16"/>
    </row>
    <row r="3" spans="1:21" s="10" customFormat="1" ht="75">
      <c r="A3" s="15"/>
      <c r="B3" s="11" t="s">
        <v>4</v>
      </c>
      <c r="C3" s="11" t="s">
        <v>5</v>
      </c>
      <c r="D3" s="11" t="s">
        <v>2734</v>
      </c>
      <c r="E3" s="11" t="s">
        <v>2743</v>
      </c>
      <c r="F3" s="11" t="s">
        <v>2752</v>
      </c>
      <c r="G3" s="11" t="s">
        <v>6</v>
      </c>
      <c r="H3" s="11" t="s">
        <v>8</v>
      </c>
      <c r="I3" s="11" t="s">
        <v>10</v>
      </c>
      <c r="J3" s="11" t="s">
        <v>9</v>
      </c>
      <c r="K3" s="11" t="s">
        <v>11</v>
      </c>
      <c r="L3" s="11" t="s">
        <v>12</v>
      </c>
      <c r="M3" s="11" t="s">
        <v>13</v>
      </c>
      <c r="N3" s="11" t="s">
        <v>14</v>
      </c>
      <c r="O3" s="11" t="s">
        <v>15</v>
      </c>
      <c r="P3" s="11" t="s">
        <v>17</v>
      </c>
      <c r="Q3" s="11" t="s">
        <v>22</v>
      </c>
      <c r="R3" s="11" t="s">
        <v>21</v>
      </c>
      <c r="S3" s="11" t="s">
        <v>20</v>
      </c>
      <c r="T3" s="11" t="s">
        <v>19</v>
      </c>
      <c r="U3" s="11" t="s">
        <v>47</v>
      </c>
    </row>
    <row r="4" spans="1:21">
      <c r="B4" s="17"/>
      <c r="C4" s="17"/>
      <c r="D4" s="17"/>
      <c r="E4" s="18"/>
      <c r="F4" s="44"/>
      <c r="G4" s="17"/>
      <c r="H4" s="17"/>
      <c r="I4" s="17"/>
      <c r="J4" s="17"/>
      <c r="K4" s="17"/>
      <c r="L4" s="17"/>
      <c r="M4" s="17"/>
      <c r="N4" s="17"/>
      <c r="O4" s="17"/>
      <c r="P4" s="17"/>
      <c r="Q4" s="17"/>
      <c r="R4" s="17"/>
      <c r="S4" s="17"/>
      <c r="T4" s="17"/>
      <c r="U4" t="str">
        <f>IF(COUNTA(Table214[[#This Row],[Employee Name]:[13. Skin is intact without open wounds or rashes]])=0,"",COUNTIF(Table214[[#This Row],[1. Checks that sink areas are supplied with soap and paper towels]:[13. Skin is intact without open wounds or rashes]],"NO"))</f>
        <v/>
      </c>
    </row>
    <row r="5" spans="1:21">
      <c r="B5" s="17"/>
      <c r="C5" s="17"/>
      <c r="D5" s="17"/>
      <c r="E5" s="18"/>
      <c r="F5" s="44"/>
      <c r="G5" s="17"/>
      <c r="H5" s="17"/>
      <c r="I5" s="17"/>
      <c r="J5" s="17"/>
      <c r="K5" s="17"/>
      <c r="L5" s="17"/>
      <c r="M5" s="17"/>
      <c r="N5" s="17"/>
      <c r="O5" s="17"/>
      <c r="P5" s="17"/>
      <c r="Q5" s="17"/>
      <c r="R5" s="17"/>
      <c r="S5" s="17"/>
      <c r="T5" s="17"/>
      <c r="U5" t="str">
        <f>IF(COUNTA(Table214[[#This Row],[Employee Name]:[13. Skin is intact without open wounds or rashes]])=0,"",COUNTIF(Table214[[#This Row],[1. Checks that sink areas are supplied with soap and paper towels]:[13. Skin is intact without open wounds or rashes]],"NO"))</f>
        <v/>
      </c>
    </row>
    <row r="6" spans="1:21">
      <c r="B6" s="17"/>
      <c r="C6" s="17"/>
      <c r="D6" s="17"/>
      <c r="E6" s="18"/>
      <c r="F6" s="44"/>
      <c r="G6" s="17"/>
      <c r="H6" s="17"/>
      <c r="I6" s="17"/>
      <c r="J6" s="17"/>
      <c r="K6" s="17"/>
      <c r="L6" s="17"/>
      <c r="M6" s="17"/>
      <c r="N6" s="17"/>
      <c r="O6" s="17"/>
      <c r="P6" s="17"/>
      <c r="Q6" s="17"/>
      <c r="R6" s="17"/>
      <c r="S6" s="17"/>
      <c r="T6" s="17"/>
      <c r="U6" t="str">
        <f>IF(COUNTA(Table214[[#This Row],[Employee Name]:[13. Skin is intact without open wounds or rashes]])=0,"",COUNTIF(Table214[[#This Row],[1. Checks that sink areas are supplied with soap and paper towels]:[13. Skin is intact without open wounds or rashes]],"NO"))</f>
        <v/>
      </c>
    </row>
    <row r="7" spans="1:21">
      <c r="B7" s="17"/>
      <c r="C7" s="17"/>
      <c r="D7" s="17"/>
      <c r="E7" s="18"/>
      <c r="F7" s="44"/>
      <c r="G7" s="17"/>
      <c r="H7" s="17"/>
      <c r="I7" s="17"/>
      <c r="J7" s="17"/>
      <c r="K7" s="17"/>
      <c r="L7" s="17"/>
      <c r="M7" s="17"/>
      <c r="N7" s="17"/>
      <c r="O7" s="17"/>
      <c r="P7" s="17"/>
      <c r="Q7" s="17"/>
      <c r="R7" s="17"/>
      <c r="S7" s="17"/>
      <c r="T7" s="17"/>
      <c r="U7" t="str">
        <f>IF(COUNTA(Table214[[#This Row],[Employee Name]:[13. Skin is intact without open wounds or rashes]])=0,"",COUNTIF(Table214[[#This Row],[1. Checks that sink areas are supplied with soap and paper towels]:[13. Skin is intact without open wounds or rashes]],"NO"))</f>
        <v/>
      </c>
    </row>
    <row r="8" spans="1:21">
      <c r="B8" s="17"/>
      <c r="C8" s="17"/>
      <c r="D8" s="17"/>
      <c r="E8" s="18"/>
      <c r="F8" s="44"/>
      <c r="G8" s="17"/>
      <c r="H8" s="17"/>
      <c r="I8" s="17"/>
      <c r="J8" s="17"/>
      <c r="K8" s="17"/>
      <c r="L8" s="17"/>
      <c r="M8" s="17"/>
      <c r="N8" s="17"/>
      <c r="O8" s="17"/>
      <c r="P8" s="17"/>
      <c r="Q8" s="17"/>
      <c r="R8" s="17"/>
      <c r="S8" s="17"/>
      <c r="T8" s="17"/>
      <c r="U8" t="str">
        <f>IF(COUNTA(Table214[[#This Row],[Employee Name]:[13. Skin is intact without open wounds or rashes]])=0,"",COUNTIF(Table214[[#This Row],[1. Checks that sink areas are supplied with soap and paper towels]:[13. Skin is intact without open wounds or rashes]],"NO"))</f>
        <v/>
      </c>
    </row>
    <row r="9" spans="1:21">
      <c r="B9" s="17"/>
      <c r="C9" s="17"/>
      <c r="D9" s="17"/>
      <c r="E9" s="18"/>
      <c r="F9" s="44"/>
      <c r="G9" s="17"/>
      <c r="H9" s="17"/>
      <c r="I9" s="17"/>
      <c r="J9" s="17"/>
      <c r="K9" s="17"/>
      <c r="L9" s="17"/>
      <c r="M9" s="17"/>
      <c r="N9" s="17"/>
      <c r="O9" s="17"/>
      <c r="P9" s="17"/>
      <c r="Q9" s="17"/>
      <c r="R9" s="17"/>
      <c r="S9" s="17"/>
      <c r="T9" s="17"/>
      <c r="U9" t="str">
        <f>IF(COUNTA(Table214[[#This Row],[Employee Name]:[13. Skin is intact without open wounds or rashes]])=0,"",COUNTIF(Table214[[#This Row],[1. Checks that sink areas are supplied with soap and paper towels]:[13. Skin is intact without open wounds or rashes]],"NO"))</f>
        <v/>
      </c>
    </row>
    <row r="10" spans="1:21">
      <c r="B10" s="17"/>
      <c r="C10" s="17"/>
      <c r="D10" s="17"/>
      <c r="E10" s="18"/>
      <c r="F10" s="44"/>
      <c r="G10" s="17"/>
      <c r="H10" s="17"/>
      <c r="I10" s="17"/>
      <c r="J10" s="17"/>
      <c r="K10" s="17"/>
      <c r="L10" s="17"/>
      <c r="M10" s="17"/>
      <c r="N10" s="17"/>
      <c r="O10" s="17"/>
      <c r="P10" s="17"/>
      <c r="Q10" s="17"/>
      <c r="R10" s="17"/>
      <c r="S10" s="17"/>
      <c r="T10" s="17"/>
      <c r="U10" t="str">
        <f>IF(COUNTA(Table214[[#This Row],[Employee Name]:[13. Skin is intact without open wounds or rashes]])=0,"",COUNTIF(Table214[[#This Row],[1. Checks that sink areas are supplied with soap and paper towels]:[13. Skin is intact without open wounds or rashes]],"NO"))</f>
        <v/>
      </c>
    </row>
    <row r="11" spans="1:21">
      <c r="B11" s="17"/>
      <c r="C11" s="17"/>
      <c r="D11" s="17"/>
      <c r="E11" s="18"/>
      <c r="F11" s="44"/>
      <c r="G11" s="17"/>
      <c r="H11" s="17"/>
      <c r="I11" s="17"/>
      <c r="J11" s="17"/>
      <c r="K11" s="17"/>
      <c r="L11" s="17"/>
      <c r="M11" s="17"/>
      <c r="N11" s="17"/>
      <c r="O11" s="17"/>
      <c r="P11" s="17"/>
      <c r="Q11" s="17"/>
      <c r="R11" s="17"/>
      <c r="S11" s="17"/>
      <c r="T11" s="17"/>
      <c r="U11" t="str">
        <f>IF(COUNTA(Table214[[#This Row],[Employee Name]:[13. Skin is intact without open wounds or rashes]])=0,"",COUNTIF(Table214[[#This Row],[1. Checks that sink areas are supplied with soap and paper towels]:[13. Skin is intact without open wounds or rashes]],"NO"))</f>
        <v/>
      </c>
    </row>
    <row r="12" spans="1:21">
      <c r="B12" s="17"/>
      <c r="C12" s="17"/>
      <c r="D12" s="17"/>
      <c r="E12" s="18"/>
      <c r="F12" s="44"/>
      <c r="G12" s="17"/>
      <c r="H12" s="17"/>
      <c r="I12" s="17"/>
      <c r="J12" s="17"/>
      <c r="K12" s="17"/>
      <c r="L12" s="17"/>
      <c r="M12" s="17"/>
      <c r="N12" s="17"/>
      <c r="O12" s="17"/>
      <c r="P12" s="17"/>
      <c r="Q12" s="17"/>
      <c r="R12" s="17"/>
      <c r="S12" s="17"/>
      <c r="T12" s="17"/>
      <c r="U12" t="str">
        <f>IF(COUNTA(Table214[[#This Row],[Employee Name]:[13. Skin is intact without open wounds or rashes]])=0,"",COUNTIF(Table214[[#This Row],[1. Checks that sink areas are supplied with soap and paper towels]:[13. Skin is intact without open wounds or rashes]],"NO"))</f>
        <v/>
      </c>
    </row>
    <row r="13" spans="1:21">
      <c r="B13" s="17"/>
      <c r="C13" s="17"/>
      <c r="D13" s="17"/>
      <c r="E13" s="18"/>
      <c r="F13" s="44"/>
      <c r="G13" s="17"/>
      <c r="H13" s="17"/>
      <c r="I13" s="17"/>
      <c r="J13" s="17"/>
      <c r="K13" s="17"/>
      <c r="L13" s="17"/>
      <c r="M13" s="17"/>
      <c r="N13" s="17"/>
      <c r="O13" s="17"/>
      <c r="P13" s="17"/>
      <c r="Q13" s="17"/>
      <c r="R13" s="17"/>
      <c r="S13" s="17"/>
      <c r="T13" s="17"/>
      <c r="U13" t="str">
        <f>IF(COUNTA(Table214[[#This Row],[Employee Name]:[13. Skin is intact without open wounds or rashes]])=0,"",COUNTIF(Table214[[#This Row],[1. Checks that sink areas are supplied with soap and paper towels]:[13. Skin is intact without open wounds or rashes]],"NO"))</f>
        <v/>
      </c>
    </row>
    <row r="14" spans="1:21">
      <c r="B14" s="17"/>
      <c r="C14" s="17"/>
      <c r="D14" s="17"/>
      <c r="E14" s="18"/>
      <c r="F14" s="44"/>
      <c r="G14" s="17"/>
      <c r="H14" s="17"/>
      <c r="I14" s="17"/>
      <c r="J14" s="17"/>
      <c r="K14" s="17"/>
      <c r="L14" s="17"/>
      <c r="M14" s="17"/>
      <c r="N14" s="17"/>
      <c r="O14" s="17"/>
      <c r="P14" s="17"/>
      <c r="Q14" s="17"/>
      <c r="R14" s="17"/>
      <c r="S14" s="17"/>
      <c r="T14" s="17"/>
      <c r="U14" t="str">
        <f>IF(COUNTA(Table214[[#This Row],[Employee Name]:[13. Skin is intact without open wounds or rashes]])=0,"",COUNTIF(Table214[[#This Row],[1. Checks that sink areas are supplied with soap and paper towels]:[13. Skin is intact without open wounds or rashes]],"NO"))</f>
        <v/>
      </c>
    </row>
    <row r="15" spans="1:21">
      <c r="B15" s="17"/>
      <c r="C15" s="17"/>
      <c r="D15" s="17"/>
      <c r="E15" s="18"/>
      <c r="F15" s="44"/>
      <c r="G15" s="17"/>
      <c r="H15" s="17"/>
      <c r="I15" s="17"/>
      <c r="J15" s="17"/>
      <c r="K15" s="17"/>
      <c r="L15" s="17"/>
      <c r="M15" s="17"/>
      <c r="N15" s="17"/>
      <c r="O15" s="17"/>
      <c r="P15" s="17"/>
      <c r="Q15" s="17"/>
      <c r="R15" s="17"/>
      <c r="S15" s="17"/>
      <c r="T15" s="17"/>
      <c r="U15" t="str">
        <f>IF(COUNTA(Table214[[#This Row],[Employee Name]:[13. Skin is intact without open wounds or rashes]])=0,"",COUNTIF(Table214[[#This Row],[1. Checks that sink areas are supplied with soap and paper towels]:[13. Skin is intact without open wounds or rashes]],"NO"))</f>
        <v/>
      </c>
    </row>
    <row r="16" spans="1:21">
      <c r="B16" s="17"/>
      <c r="C16" s="17"/>
      <c r="D16" s="17"/>
      <c r="E16" s="18"/>
      <c r="F16" s="44"/>
      <c r="G16" s="17"/>
      <c r="H16" s="17"/>
      <c r="I16" s="17"/>
      <c r="J16" s="17"/>
      <c r="K16" s="17"/>
      <c r="L16" s="17"/>
      <c r="M16" s="17"/>
      <c r="N16" s="17"/>
      <c r="O16" s="17"/>
      <c r="P16" s="17"/>
      <c r="Q16" s="17"/>
      <c r="R16" s="17"/>
      <c r="S16" s="17"/>
      <c r="T16" s="17"/>
      <c r="U16" t="str">
        <f>IF(COUNTA(Table214[[#This Row],[Employee Name]:[13. Skin is intact without open wounds or rashes]])=0,"",COUNTIF(Table214[[#This Row],[1. Checks that sink areas are supplied with soap and paper towels]:[13. Skin is intact without open wounds or rashes]],"NO"))</f>
        <v/>
      </c>
    </row>
    <row r="17" spans="2:21">
      <c r="B17" s="17"/>
      <c r="C17" s="17"/>
      <c r="D17" s="17"/>
      <c r="E17" s="18"/>
      <c r="F17" s="44"/>
      <c r="G17" s="17"/>
      <c r="H17" s="17"/>
      <c r="I17" s="17"/>
      <c r="J17" s="17"/>
      <c r="K17" s="17"/>
      <c r="L17" s="17"/>
      <c r="M17" s="17"/>
      <c r="N17" s="17"/>
      <c r="O17" s="17"/>
      <c r="P17" s="17"/>
      <c r="Q17" s="17"/>
      <c r="R17" s="17"/>
      <c r="S17" s="17"/>
      <c r="T17" s="17"/>
      <c r="U17" t="str">
        <f>IF(COUNTA(Table214[[#This Row],[Employee Name]:[13. Skin is intact without open wounds or rashes]])=0,"",COUNTIF(Table214[[#This Row],[1. Checks that sink areas are supplied with soap and paper towels]:[13. Skin is intact without open wounds or rashes]],"NO"))</f>
        <v/>
      </c>
    </row>
    <row r="18" spans="2:21">
      <c r="B18" s="17"/>
      <c r="C18" s="17"/>
      <c r="D18" s="17"/>
      <c r="E18" s="18"/>
      <c r="F18" s="44"/>
      <c r="G18" s="17"/>
      <c r="H18" s="17"/>
      <c r="I18" s="17"/>
      <c r="J18" s="17"/>
      <c r="K18" s="17"/>
      <c r="L18" s="17"/>
      <c r="M18" s="17"/>
      <c r="N18" s="17"/>
      <c r="O18" s="17"/>
      <c r="P18" s="17"/>
      <c r="Q18" s="17"/>
      <c r="R18" s="17"/>
      <c r="S18" s="17"/>
      <c r="T18" s="17"/>
      <c r="U18" t="str">
        <f>IF(COUNTA(Table214[[#This Row],[Employee Name]:[13. Skin is intact without open wounds or rashes]])=0,"",COUNTIF(Table214[[#This Row],[1. Checks that sink areas are supplied with soap and paper towels]:[13. Skin is intact without open wounds or rashes]],"NO"))</f>
        <v/>
      </c>
    </row>
    <row r="19" spans="2:21">
      <c r="B19" s="17"/>
      <c r="C19" s="17"/>
      <c r="D19" s="17"/>
      <c r="E19" s="18"/>
      <c r="F19" s="44"/>
      <c r="G19" s="17"/>
      <c r="H19" s="17"/>
      <c r="I19" s="17"/>
      <c r="J19" s="17"/>
      <c r="K19" s="17"/>
      <c r="L19" s="17"/>
      <c r="M19" s="17"/>
      <c r="N19" s="17"/>
      <c r="O19" s="17"/>
      <c r="P19" s="17"/>
      <c r="Q19" s="17"/>
      <c r="R19" s="17"/>
      <c r="S19" s="17"/>
      <c r="T19" s="17"/>
      <c r="U19" t="str">
        <f>IF(COUNTA(Table214[[#This Row],[Employee Name]:[13. Skin is intact without open wounds or rashes]])=0,"",COUNTIF(Table214[[#This Row],[1. Checks that sink areas are supplied with soap and paper towels]:[13. Skin is intact without open wounds or rashes]],"NO"))</f>
        <v/>
      </c>
    </row>
    <row r="20" spans="2:21">
      <c r="B20" s="17"/>
      <c r="C20" s="17"/>
      <c r="D20" s="17"/>
      <c r="E20" s="18"/>
      <c r="F20" s="44"/>
      <c r="G20" s="17"/>
      <c r="H20" s="17"/>
      <c r="I20" s="17"/>
      <c r="J20" s="17"/>
      <c r="K20" s="17"/>
      <c r="L20" s="17"/>
      <c r="M20" s="17"/>
      <c r="N20" s="17"/>
      <c r="O20" s="17"/>
      <c r="P20" s="17"/>
      <c r="Q20" s="17"/>
      <c r="R20" s="17"/>
      <c r="S20" s="17"/>
      <c r="T20" s="17"/>
      <c r="U20" t="str">
        <f>IF(COUNTA(Table214[[#This Row],[Employee Name]:[13. Skin is intact without open wounds or rashes]])=0,"",COUNTIF(Table214[[#This Row],[1. Checks that sink areas are supplied with soap and paper towels]:[13. Skin is intact without open wounds or rashes]],"NO"))</f>
        <v/>
      </c>
    </row>
    <row r="21" spans="2:21">
      <c r="B21" s="17"/>
      <c r="C21" s="17"/>
      <c r="D21" s="17"/>
      <c r="E21" s="18"/>
      <c r="F21" s="44"/>
      <c r="G21" s="17"/>
      <c r="H21" s="17"/>
      <c r="I21" s="17"/>
      <c r="J21" s="17"/>
      <c r="K21" s="17"/>
      <c r="L21" s="17"/>
      <c r="M21" s="17"/>
      <c r="N21" s="17"/>
      <c r="O21" s="17"/>
      <c r="P21" s="17"/>
      <c r="Q21" s="17"/>
      <c r="R21" s="17"/>
      <c r="S21" s="17"/>
      <c r="T21" s="17"/>
      <c r="U21" t="str">
        <f>IF(COUNTA(Table214[[#This Row],[Employee Name]:[13. Skin is intact without open wounds or rashes]])=0,"",COUNTIF(Table214[[#This Row],[1. Checks that sink areas are supplied with soap and paper towels]:[13. Skin is intact without open wounds or rashes]],"NO"))</f>
        <v/>
      </c>
    </row>
    <row r="22" spans="2:21">
      <c r="B22" s="17"/>
      <c r="C22" s="17"/>
      <c r="D22" s="17"/>
      <c r="E22" s="18"/>
      <c r="F22" s="44"/>
      <c r="G22" s="17"/>
      <c r="H22" s="17"/>
      <c r="I22" s="17"/>
      <c r="J22" s="17"/>
      <c r="K22" s="17"/>
      <c r="L22" s="17"/>
      <c r="M22" s="17"/>
      <c r="N22" s="17"/>
      <c r="O22" s="17"/>
      <c r="P22" s="17"/>
      <c r="Q22" s="17"/>
      <c r="R22" s="17"/>
      <c r="S22" s="17"/>
      <c r="T22" s="17"/>
      <c r="U22" t="str">
        <f>IF(COUNTA(Table214[[#This Row],[Employee Name]:[13. Skin is intact without open wounds or rashes]])=0,"",COUNTIF(Table214[[#This Row],[1. Checks that sink areas are supplied with soap and paper towels]:[13. Skin is intact without open wounds or rashes]],"NO"))</f>
        <v/>
      </c>
    </row>
    <row r="23" spans="2:21">
      <c r="B23" s="17"/>
      <c r="C23" s="17"/>
      <c r="D23" s="17"/>
      <c r="E23" s="18"/>
      <c r="F23" s="44"/>
      <c r="G23" s="17"/>
      <c r="H23" s="17"/>
      <c r="I23" s="17"/>
      <c r="J23" s="17"/>
      <c r="K23" s="17"/>
      <c r="L23" s="17"/>
      <c r="M23" s="17"/>
      <c r="N23" s="17"/>
      <c r="O23" s="17"/>
      <c r="P23" s="17"/>
      <c r="Q23" s="17"/>
      <c r="R23" s="17"/>
      <c r="S23" s="17"/>
      <c r="T23" s="17"/>
      <c r="U23" t="str">
        <f>IF(COUNTA(Table214[[#This Row],[Employee Name]:[13. Skin is intact without open wounds or rashes]])=0,"",COUNTIF(Table214[[#This Row],[1. Checks that sink areas are supplied with soap and paper towels]:[13. Skin is intact without open wounds or rashes]],"NO"))</f>
        <v/>
      </c>
    </row>
    <row r="24" spans="2:21">
      <c r="B24" s="17"/>
      <c r="C24" s="17"/>
      <c r="D24" s="17"/>
      <c r="E24" s="18"/>
      <c r="F24" s="44"/>
      <c r="G24" s="17"/>
      <c r="H24" s="17"/>
      <c r="I24" s="17"/>
      <c r="J24" s="17"/>
      <c r="K24" s="17"/>
      <c r="L24" s="17"/>
      <c r="M24" s="17"/>
      <c r="N24" s="17"/>
      <c r="O24" s="17"/>
      <c r="P24" s="17"/>
      <c r="Q24" s="17"/>
      <c r="R24" s="17"/>
      <c r="S24" s="17"/>
      <c r="T24" s="17"/>
      <c r="U24" t="str">
        <f>IF(COUNTA(Table214[[#This Row],[Employee Name]:[13. Skin is intact without open wounds or rashes]])=0,"",COUNTIF(Table214[[#This Row],[1. Checks that sink areas are supplied with soap and paper towels]:[13. Skin is intact without open wounds or rashes]],"NO"))</f>
        <v/>
      </c>
    </row>
    <row r="25" spans="2:21">
      <c r="B25" s="17"/>
      <c r="C25" s="17"/>
      <c r="D25" s="17"/>
      <c r="E25" s="18"/>
      <c r="F25" s="44"/>
      <c r="G25" s="17"/>
      <c r="H25" s="17"/>
      <c r="I25" s="17"/>
      <c r="J25" s="17"/>
      <c r="K25" s="17"/>
      <c r="L25" s="17"/>
      <c r="M25" s="17"/>
      <c r="N25" s="17"/>
      <c r="O25" s="17"/>
      <c r="P25" s="17"/>
      <c r="Q25" s="17"/>
      <c r="R25" s="17"/>
      <c r="S25" s="17"/>
      <c r="T25" s="17"/>
      <c r="U25" t="str">
        <f>IF(COUNTA(Table214[[#This Row],[Employee Name]:[13. Skin is intact without open wounds or rashes]])=0,"",COUNTIF(Table214[[#This Row],[1. Checks that sink areas are supplied with soap and paper towels]:[13. Skin is intact without open wounds or rashes]],"NO"))</f>
        <v/>
      </c>
    </row>
    <row r="26" spans="2:21">
      <c r="B26" s="17"/>
      <c r="C26" s="17"/>
      <c r="D26" s="17"/>
      <c r="E26" s="18"/>
      <c r="F26" s="44"/>
      <c r="G26" s="17"/>
      <c r="H26" s="17"/>
      <c r="I26" s="17"/>
      <c r="J26" s="17"/>
      <c r="K26" s="17"/>
      <c r="L26" s="17"/>
      <c r="M26" s="17"/>
      <c r="N26" s="17"/>
      <c r="O26" s="17"/>
      <c r="P26" s="17"/>
      <c r="Q26" s="17"/>
      <c r="R26" s="17"/>
      <c r="S26" s="17"/>
      <c r="T26" s="17"/>
      <c r="U26" t="str">
        <f>IF(COUNTA(Table214[[#This Row],[Employee Name]:[13. Skin is intact without open wounds or rashes]])=0,"",COUNTIF(Table214[[#This Row],[1. Checks that sink areas are supplied with soap and paper towels]:[13. Skin is intact without open wounds or rashes]],"NO"))</f>
        <v/>
      </c>
    </row>
    <row r="27" spans="2:21">
      <c r="B27" s="17"/>
      <c r="C27" s="17"/>
      <c r="D27" s="17"/>
      <c r="E27" s="18"/>
      <c r="F27" s="44"/>
      <c r="G27" s="17"/>
      <c r="H27" s="17"/>
      <c r="I27" s="17"/>
      <c r="J27" s="17"/>
      <c r="K27" s="17"/>
      <c r="L27" s="17"/>
      <c r="M27" s="17"/>
      <c r="N27" s="17"/>
      <c r="O27" s="17"/>
      <c r="P27" s="17"/>
      <c r="Q27" s="17"/>
      <c r="R27" s="17"/>
      <c r="S27" s="17"/>
      <c r="T27" s="17"/>
      <c r="U27" t="str">
        <f>IF(COUNTA(Table214[[#This Row],[Employee Name]:[13. Skin is intact without open wounds or rashes]])=0,"",COUNTIF(Table214[[#This Row],[1. Checks that sink areas are supplied with soap and paper towels]:[13. Skin is intact without open wounds or rashes]],"NO"))</f>
        <v/>
      </c>
    </row>
    <row r="28" spans="2:21">
      <c r="B28" s="17"/>
      <c r="C28" s="17"/>
      <c r="D28" s="17"/>
      <c r="E28" s="18"/>
      <c r="F28" s="44"/>
      <c r="G28" s="17"/>
      <c r="H28" s="17"/>
      <c r="I28" s="17"/>
      <c r="J28" s="17"/>
      <c r="K28" s="17"/>
      <c r="L28" s="17"/>
      <c r="M28" s="17"/>
      <c r="N28" s="17"/>
      <c r="O28" s="17"/>
      <c r="P28" s="17"/>
      <c r="Q28" s="17"/>
      <c r="R28" s="17"/>
      <c r="S28" s="17"/>
      <c r="T28" s="17"/>
      <c r="U28" t="str">
        <f>IF(COUNTA(Table214[[#This Row],[Employee Name]:[13. Skin is intact without open wounds or rashes]])=0,"",COUNTIF(Table214[[#This Row],[1. Checks that sink areas are supplied with soap and paper towels]:[13. Skin is intact without open wounds or rashes]],"NO"))</f>
        <v/>
      </c>
    </row>
    <row r="29" spans="2:21">
      <c r="B29" s="17"/>
      <c r="C29" s="17"/>
      <c r="D29" s="17"/>
      <c r="E29" s="18"/>
      <c r="F29" s="44"/>
      <c r="G29" s="17"/>
      <c r="H29" s="17"/>
      <c r="I29" s="17"/>
      <c r="J29" s="17"/>
      <c r="K29" s="17"/>
      <c r="L29" s="17"/>
      <c r="M29" s="17"/>
      <c r="N29" s="17"/>
      <c r="O29" s="17"/>
      <c r="P29" s="17"/>
      <c r="Q29" s="17"/>
      <c r="R29" s="17"/>
      <c r="S29" s="17"/>
      <c r="T29" s="17"/>
      <c r="U29" t="str">
        <f>IF(COUNTA(Table214[[#This Row],[Employee Name]:[13. Skin is intact without open wounds or rashes]])=0,"",COUNTIF(Table214[[#This Row],[1. Checks that sink areas are supplied with soap and paper towels]:[13. Skin is intact without open wounds or rashes]],"NO"))</f>
        <v/>
      </c>
    </row>
    <row r="30" spans="2:21">
      <c r="B30" s="17"/>
      <c r="C30" s="17"/>
      <c r="D30" s="17"/>
      <c r="E30" s="18"/>
      <c r="F30" s="44"/>
      <c r="G30" s="17"/>
      <c r="H30" s="17"/>
      <c r="I30" s="17"/>
      <c r="J30" s="17"/>
      <c r="K30" s="17"/>
      <c r="L30" s="17"/>
      <c r="M30" s="17"/>
      <c r="N30" s="17"/>
      <c r="O30" s="17"/>
      <c r="P30" s="17"/>
      <c r="Q30" s="17"/>
      <c r="R30" s="17"/>
      <c r="S30" s="17"/>
      <c r="T30" s="17"/>
      <c r="U30" t="str">
        <f>IF(COUNTA(Table214[[#This Row],[Employee Name]:[13. Skin is intact without open wounds or rashes]])=0,"",COUNTIF(Table214[[#This Row],[1. Checks that sink areas are supplied with soap and paper towels]:[13. Skin is intact without open wounds or rashes]],"NO"))</f>
        <v/>
      </c>
    </row>
    <row r="31" spans="2:21">
      <c r="B31" s="17"/>
      <c r="C31" s="17"/>
      <c r="D31" s="17"/>
      <c r="E31" s="18"/>
      <c r="F31" s="44"/>
      <c r="G31" s="17"/>
      <c r="H31" s="17"/>
      <c r="I31" s="17"/>
      <c r="J31" s="17"/>
      <c r="K31" s="17"/>
      <c r="L31" s="17"/>
      <c r="M31" s="17"/>
      <c r="N31" s="17"/>
      <c r="O31" s="17"/>
      <c r="P31" s="17"/>
      <c r="Q31" s="17"/>
      <c r="R31" s="17"/>
      <c r="S31" s="17"/>
      <c r="T31" s="17"/>
      <c r="U31" t="str">
        <f>IF(COUNTA(Table214[[#This Row],[Employee Name]:[13. Skin is intact without open wounds or rashes]])=0,"",COUNTIF(Table214[[#This Row],[1. Checks that sink areas are supplied with soap and paper towels]:[13. Skin is intact without open wounds or rashes]],"NO"))</f>
        <v/>
      </c>
    </row>
    <row r="32" spans="2:21">
      <c r="B32" s="17"/>
      <c r="C32" s="17"/>
      <c r="D32" s="17"/>
      <c r="E32" s="18"/>
      <c r="F32" s="44"/>
      <c r="G32" s="17"/>
      <c r="H32" s="17"/>
      <c r="I32" s="17"/>
      <c r="J32" s="17"/>
      <c r="K32" s="17"/>
      <c r="L32" s="17"/>
      <c r="M32" s="17"/>
      <c r="N32" s="17"/>
      <c r="O32" s="17"/>
      <c r="P32" s="17"/>
      <c r="Q32" s="17"/>
      <c r="R32" s="17"/>
      <c r="S32" s="17"/>
      <c r="T32" s="17"/>
      <c r="U32" t="str">
        <f>IF(COUNTA(Table214[[#This Row],[Employee Name]:[13. Skin is intact without open wounds or rashes]])=0,"",COUNTIF(Table214[[#This Row],[1. Checks that sink areas are supplied with soap and paper towels]:[13. Skin is intact without open wounds or rashes]],"NO"))</f>
        <v/>
      </c>
    </row>
    <row r="33" spans="2:21">
      <c r="B33" s="17"/>
      <c r="C33" s="17"/>
      <c r="D33" s="17"/>
      <c r="E33" s="18"/>
      <c r="F33" s="44"/>
      <c r="G33" s="17"/>
      <c r="H33" s="17"/>
      <c r="I33" s="17"/>
      <c r="J33" s="17"/>
      <c r="K33" s="17"/>
      <c r="L33" s="17"/>
      <c r="M33" s="17"/>
      <c r="N33" s="17"/>
      <c r="O33" s="17"/>
      <c r="P33" s="17"/>
      <c r="Q33" s="17"/>
      <c r="R33" s="17"/>
      <c r="S33" s="17"/>
      <c r="T33" s="17"/>
      <c r="U33" t="str">
        <f>IF(COUNTA(Table214[[#This Row],[Employee Name]:[13. Skin is intact without open wounds or rashes]])=0,"",COUNTIF(Table214[[#This Row],[1. Checks that sink areas are supplied with soap and paper towels]:[13. Skin is intact without open wounds or rashes]],"NO"))</f>
        <v/>
      </c>
    </row>
    <row r="34" spans="2:21">
      <c r="B34" s="17"/>
      <c r="C34" s="17"/>
      <c r="D34" s="17"/>
      <c r="E34" s="18"/>
      <c r="F34" s="44"/>
      <c r="G34" s="17"/>
      <c r="H34" s="17"/>
      <c r="I34" s="17"/>
      <c r="J34" s="17"/>
      <c r="K34" s="17"/>
      <c r="L34" s="17"/>
      <c r="M34" s="17"/>
      <c r="N34" s="17"/>
      <c r="O34" s="17"/>
      <c r="P34" s="17"/>
      <c r="Q34" s="17"/>
      <c r="R34" s="17"/>
      <c r="S34" s="17"/>
      <c r="T34" s="17"/>
      <c r="U34" t="str">
        <f>IF(COUNTA(Table214[[#This Row],[Employee Name]:[13. Skin is intact without open wounds or rashes]])=0,"",COUNTIF(Table214[[#This Row],[1. Checks that sink areas are supplied with soap and paper towels]:[13. Skin is intact without open wounds or rashes]],"NO"))</f>
        <v/>
      </c>
    </row>
    <row r="35" spans="2:21">
      <c r="B35" s="17"/>
      <c r="C35" s="17"/>
      <c r="D35" s="17"/>
      <c r="E35" s="18"/>
      <c r="F35" s="44"/>
      <c r="G35" s="17"/>
      <c r="H35" s="17"/>
      <c r="I35" s="17"/>
      <c r="J35" s="17"/>
      <c r="K35" s="17"/>
      <c r="L35" s="17"/>
      <c r="M35" s="17"/>
      <c r="N35" s="17"/>
      <c r="O35" s="17"/>
      <c r="P35" s="17"/>
      <c r="Q35" s="17"/>
      <c r="R35" s="17"/>
      <c r="S35" s="17"/>
      <c r="T35" s="17"/>
      <c r="U35" t="str">
        <f>IF(COUNTA(Table214[[#This Row],[Employee Name]:[13. Skin is intact without open wounds or rashes]])=0,"",COUNTIF(Table214[[#This Row],[1. Checks that sink areas are supplied with soap and paper towels]:[13. Skin is intact without open wounds or rashes]],"NO"))</f>
        <v/>
      </c>
    </row>
    <row r="36" spans="2:21">
      <c r="B36" s="17"/>
      <c r="C36" s="17"/>
      <c r="D36" s="17"/>
      <c r="E36" s="18"/>
      <c r="F36" s="44"/>
      <c r="G36" s="17"/>
      <c r="H36" s="17"/>
      <c r="I36" s="17"/>
      <c r="J36" s="17"/>
      <c r="K36" s="17"/>
      <c r="L36" s="17"/>
      <c r="M36" s="17"/>
      <c r="N36" s="17"/>
      <c r="O36" s="17"/>
      <c r="P36" s="17"/>
      <c r="Q36" s="17"/>
      <c r="R36" s="17"/>
      <c r="S36" s="17"/>
      <c r="T36" s="17"/>
      <c r="U36" t="str">
        <f>IF(COUNTA(Table214[[#This Row],[Employee Name]:[13. Skin is intact without open wounds or rashes]])=0,"",COUNTIF(Table214[[#This Row],[1. Checks that sink areas are supplied with soap and paper towels]:[13. Skin is intact without open wounds or rashes]],"NO"))</f>
        <v/>
      </c>
    </row>
    <row r="37" spans="2:21">
      <c r="B37" s="17"/>
      <c r="C37" s="17"/>
      <c r="D37" s="17"/>
      <c r="E37" s="18"/>
      <c r="F37" s="44"/>
      <c r="G37" s="17"/>
      <c r="H37" s="17"/>
      <c r="I37" s="17"/>
      <c r="J37" s="17"/>
      <c r="K37" s="17"/>
      <c r="L37" s="17"/>
      <c r="M37" s="17"/>
      <c r="N37" s="17"/>
      <c r="O37" s="17"/>
      <c r="P37" s="17"/>
      <c r="Q37" s="17"/>
      <c r="R37" s="17"/>
      <c r="S37" s="17"/>
      <c r="T37" s="17"/>
      <c r="U37" t="str">
        <f>IF(COUNTA(Table214[[#This Row],[Employee Name]:[13. Skin is intact without open wounds or rashes]])=0,"",COUNTIF(Table214[[#This Row],[1. Checks that sink areas are supplied with soap and paper towels]:[13. Skin is intact without open wounds or rashes]],"NO"))</f>
        <v/>
      </c>
    </row>
    <row r="38" spans="2:21">
      <c r="B38" s="17"/>
      <c r="C38" s="17"/>
      <c r="D38" s="17"/>
      <c r="E38" s="18"/>
      <c r="F38" s="44"/>
      <c r="G38" s="17"/>
      <c r="H38" s="17"/>
      <c r="I38" s="17"/>
      <c r="J38" s="17"/>
      <c r="K38" s="17"/>
      <c r="L38" s="17"/>
      <c r="M38" s="17"/>
      <c r="N38" s="17"/>
      <c r="O38" s="17"/>
      <c r="P38" s="17"/>
      <c r="Q38" s="17"/>
      <c r="R38" s="17"/>
      <c r="S38" s="17"/>
      <c r="T38" s="17"/>
      <c r="U38" t="str">
        <f>IF(COUNTA(Table214[[#This Row],[Employee Name]:[13. Skin is intact without open wounds or rashes]])=0,"",COUNTIF(Table214[[#This Row],[1. Checks that sink areas are supplied with soap and paper towels]:[13. Skin is intact without open wounds or rashes]],"NO"))</f>
        <v/>
      </c>
    </row>
    <row r="39" spans="2:21">
      <c r="B39" s="17"/>
      <c r="C39" s="17"/>
      <c r="D39" s="17"/>
      <c r="E39" s="18"/>
      <c r="F39" s="44"/>
      <c r="G39" s="17"/>
      <c r="H39" s="17"/>
      <c r="I39" s="17"/>
      <c r="J39" s="17"/>
      <c r="K39" s="17"/>
      <c r="L39" s="17"/>
      <c r="M39" s="17"/>
      <c r="N39" s="17"/>
      <c r="O39" s="17"/>
      <c r="P39" s="17"/>
      <c r="Q39" s="17"/>
      <c r="R39" s="17"/>
      <c r="S39" s="17"/>
      <c r="T39" s="17"/>
      <c r="U39" t="str">
        <f>IF(COUNTA(Table214[[#This Row],[Employee Name]:[13. Skin is intact without open wounds or rashes]])=0,"",COUNTIF(Table214[[#This Row],[1. Checks that sink areas are supplied with soap and paper towels]:[13. Skin is intact without open wounds or rashes]],"NO"))</f>
        <v/>
      </c>
    </row>
    <row r="40" spans="2:21">
      <c r="B40" s="17"/>
      <c r="C40" s="17"/>
      <c r="D40" s="17"/>
      <c r="E40" s="18"/>
      <c r="F40" s="44"/>
      <c r="G40" s="17"/>
      <c r="H40" s="17"/>
      <c r="I40" s="17"/>
      <c r="J40" s="17"/>
      <c r="K40" s="17"/>
      <c r="L40" s="17"/>
      <c r="M40" s="17"/>
      <c r="N40" s="17"/>
      <c r="O40" s="17"/>
      <c r="P40" s="17"/>
      <c r="Q40" s="17"/>
      <c r="R40" s="17"/>
      <c r="S40" s="17"/>
      <c r="T40" s="17"/>
      <c r="U40" t="str">
        <f>IF(COUNTA(Table214[[#This Row],[Employee Name]:[13. Skin is intact without open wounds or rashes]])=0,"",COUNTIF(Table214[[#This Row],[1. Checks that sink areas are supplied with soap and paper towels]:[13. Skin is intact without open wounds or rashes]],"NO"))</f>
        <v/>
      </c>
    </row>
    <row r="41" spans="2:21">
      <c r="B41" s="17"/>
      <c r="C41" s="17"/>
      <c r="D41" s="17"/>
      <c r="E41" s="18"/>
      <c r="F41" s="44"/>
      <c r="G41" s="17"/>
      <c r="H41" s="17"/>
      <c r="I41" s="17"/>
      <c r="J41" s="17"/>
      <c r="K41" s="17"/>
      <c r="L41" s="17"/>
      <c r="M41" s="17"/>
      <c r="N41" s="17"/>
      <c r="O41" s="17"/>
      <c r="P41" s="17"/>
      <c r="Q41" s="17"/>
      <c r="R41" s="17"/>
      <c r="S41" s="17"/>
      <c r="T41" s="17"/>
      <c r="U41" t="str">
        <f>IF(COUNTA(Table214[[#This Row],[Employee Name]:[13. Skin is intact without open wounds or rashes]])=0,"",COUNTIF(Table214[[#This Row],[1. Checks that sink areas are supplied with soap and paper towels]:[13. Skin is intact without open wounds or rashes]],"NO"))</f>
        <v/>
      </c>
    </row>
    <row r="42" spans="2:21">
      <c r="B42" s="17"/>
      <c r="C42" s="17"/>
      <c r="D42" s="17"/>
      <c r="E42" s="18"/>
      <c r="F42" s="44"/>
      <c r="G42" s="17"/>
      <c r="H42" s="17"/>
      <c r="I42" s="17"/>
      <c r="J42" s="17"/>
      <c r="K42" s="17"/>
      <c r="L42" s="17"/>
      <c r="M42" s="17"/>
      <c r="N42" s="17"/>
      <c r="O42" s="17"/>
      <c r="P42" s="17"/>
      <c r="Q42" s="17"/>
      <c r="R42" s="17"/>
      <c r="S42" s="17"/>
      <c r="T42" s="17"/>
      <c r="U42" t="str">
        <f>IF(COUNTA(Table214[[#This Row],[Employee Name]:[13. Skin is intact without open wounds or rashes]])=0,"",COUNTIF(Table214[[#This Row],[1. Checks that sink areas are supplied with soap and paper towels]:[13. Skin is intact without open wounds or rashes]],"NO"))</f>
        <v/>
      </c>
    </row>
    <row r="43" spans="2:21">
      <c r="B43" s="17"/>
      <c r="C43" s="17"/>
      <c r="D43" s="17"/>
      <c r="E43" s="18"/>
      <c r="F43" s="44"/>
      <c r="G43" s="17"/>
      <c r="H43" s="17"/>
      <c r="I43" s="17"/>
      <c r="J43" s="17"/>
      <c r="K43" s="17"/>
      <c r="L43" s="17"/>
      <c r="M43" s="17"/>
      <c r="N43" s="17"/>
      <c r="O43" s="17"/>
      <c r="P43" s="17"/>
      <c r="Q43" s="17"/>
      <c r="R43" s="17"/>
      <c r="S43" s="17"/>
      <c r="T43" s="17"/>
      <c r="U43" t="str">
        <f>IF(COUNTA(Table214[[#This Row],[Employee Name]:[13. Skin is intact without open wounds or rashes]])=0,"",COUNTIF(Table214[[#This Row],[1. Checks that sink areas are supplied with soap and paper towels]:[13. Skin is intact without open wounds or rashes]],"NO"))</f>
        <v/>
      </c>
    </row>
    <row r="44" spans="2:21">
      <c r="B44" s="17"/>
      <c r="C44" s="17"/>
      <c r="D44" s="17"/>
      <c r="E44" s="18"/>
      <c r="F44" s="44"/>
      <c r="G44" s="17"/>
      <c r="H44" s="17"/>
      <c r="I44" s="17"/>
      <c r="J44" s="17"/>
      <c r="K44" s="17"/>
      <c r="L44" s="17"/>
      <c r="M44" s="17"/>
      <c r="N44" s="17"/>
      <c r="O44" s="17"/>
      <c r="P44" s="17"/>
      <c r="Q44" s="17"/>
      <c r="R44" s="17"/>
      <c r="S44" s="17"/>
      <c r="T44" s="17"/>
      <c r="U44" t="str">
        <f>IF(COUNTA(Table214[[#This Row],[Employee Name]:[13. Skin is intact without open wounds or rashes]])=0,"",COUNTIF(Table214[[#This Row],[1. Checks that sink areas are supplied with soap and paper towels]:[13. Skin is intact without open wounds or rashes]],"NO"))</f>
        <v/>
      </c>
    </row>
    <row r="45" spans="2:21">
      <c r="B45" s="17"/>
      <c r="C45" s="17"/>
      <c r="D45" s="17"/>
      <c r="E45" s="18"/>
      <c r="F45" s="44"/>
      <c r="G45" s="17"/>
      <c r="H45" s="17"/>
      <c r="I45" s="17"/>
      <c r="J45" s="17"/>
      <c r="K45" s="17"/>
      <c r="L45" s="17"/>
      <c r="M45" s="17"/>
      <c r="N45" s="17"/>
      <c r="O45" s="17"/>
      <c r="P45" s="17"/>
      <c r="Q45" s="17"/>
      <c r="R45" s="17"/>
      <c r="S45" s="17"/>
      <c r="T45" s="17"/>
      <c r="U45" t="str">
        <f>IF(COUNTA(Table214[[#This Row],[Employee Name]:[13. Skin is intact without open wounds or rashes]])=0,"",COUNTIF(Table214[[#This Row],[1. Checks that sink areas are supplied with soap and paper towels]:[13. Skin is intact without open wounds or rashes]],"NO"))</f>
        <v/>
      </c>
    </row>
    <row r="46" spans="2:21">
      <c r="B46" s="17"/>
      <c r="C46" s="17"/>
      <c r="D46" s="17"/>
      <c r="E46" s="18"/>
      <c r="F46" s="44"/>
      <c r="G46" s="17"/>
      <c r="H46" s="17"/>
      <c r="I46" s="17"/>
      <c r="J46" s="17"/>
      <c r="K46" s="17"/>
      <c r="L46" s="17"/>
      <c r="M46" s="17"/>
      <c r="N46" s="17"/>
      <c r="O46" s="17"/>
      <c r="P46" s="17"/>
      <c r="Q46" s="17"/>
      <c r="R46" s="17"/>
      <c r="S46" s="17"/>
      <c r="T46" s="17"/>
      <c r="U46" t="str">
        <f>IF(COUNTA(Table214[[#This Row],[Employee Name]:[13. Skin is intact without open wounds or rashes]])=0,"",COUNTIF(Table214[[#This Row],[1. Checks that sink areas are supplied with soap and paper towels]:[13. Skin is intact without open wounds or rashes]],"NO"))</f>
        <v/>
      </c>
    </row>
    <row r="47" spans="2:21">
      <c r="B47" s="17"/>
      <c r="C47" s="17"/>
      <c r="D47" s="17"/>
      <c r="E47" s="18"/>
      <c r="F47" s="44"/>
      <c r="G47" s="17"/>
      <c r="H47" s="17"/>
      <c r="I47" s="17"/>
      <c r="J47" s="17"/>
      <c r="K47" s="17"/>
      <c r="L47" s="17"/>
      <c r="M47" s="17"/>
      <c r="N47" s="17"/>
      <c r="O47" s="17"/>
      <c r="P47" s="17"/>
      <c r="Q47" s="17"/>
      <c r="R47" s="17"/>
      <c r="S47" s="17"/>
      <c r="T47" s="17"/>
      <c r="U47" t="str">
        <f>IF(COUNTA(Table214[[#This Row],[Employee Name]:[13. Skin is intact without open wounds or rashes]])=0,"",COUNTIF(Table214[[#This Row],[1. Checks that sink areas are supplied with soap and paper towels]:[13. Skin is intact without open wounds or rashes]],"NO"))</f>
        <v/>
      </c>
    </row>
    <row r="48" spans="2:21">
      <c r="B48" s="17"/>
      <c r="C48" s="17"/>
      <c r="D48" s="17"/>
      <c r="E48" s="18"/>
      <c r="F48" s="44"/>
      <c r="G48" s="17"/>
      <c r="H48" s="17"/>
      <c r="I48" s="17"/>
      <c r="J48" s="17"/>
      <c r="K48" s="17"/>
      <c r="L48" s="17"/>
      <c r="M48" s="17"/>
      <c r="N48" s="17"/>
      <c r="O48" s="17"/>
      <c r="P48" s="17"/>
      <c r="Q48" s="17"/>
      <c r="R48" s="17"/>
      <c r="S48" s="17"/>
      <c r="T48" s="17"/>
      <c r="U48" t="str">
        <f>IF(COUNTA(Table214[[#This Row],[Employee Name]:[13. Skin is intact without open wounds or rashes]])=0,"",COUNTIF(Table214[[#This Row],[1. Checks that sink areas are supplied with soap and paper towels]:[13. Skin is intact without open wounds or rashes]],"NO"))</f>
        <v/>
      </c>
    </row>
    <row r="49" spans="2:21">
      <c r="B49" s="17"/>
      <c r="C49" s="17"/>
      <c r="D49" s="17"/>
      <c r="E49" s="18"/>
      <c r="F49" s="44"/>
      <c r="G49" s="17"/>
      <c r="H49" s="17"/>
      <c r="I49" s="17"/>
      <c r="J49" s="17"/>
      <c r="K49" s="17"/>
      <c r="L49" s="17"/>
      <c r="M49" s="17"/>
      <c r="N49" s="17"/>
      <c r="O49" s="17"/>
      <c r="P49" s="17"/>
      <c r="Q49" s="17"/>
      <c r="R49" s="17"/>
      <c r="S49" s="17"/>
      <c r="T49" s="17"/>
      <c r="U49" t="str">
        <f>IF(COUNTA(Table214[[#This Row],[Employee Name]:[13. Skin is intact without open wounds or rashes]])=0,"",COUNTIF(Table214[[#This Row],[1. Checks that sink areas are supplied with soap and paper towels]:[13. Skin is intact without open wounds or rashes]],"NO"))</f>
        <v/>
      </c>
    </row>
    <row r="50" spans="2:21">
      <c r="B50" s="17"/>
      <c r="C50" s="17"/>
      <c r="D50" s="17"/>
      <c r="E50" s="18"/>
      <c r="F50" s="44"/>
      <c r="G50" s="17"/>
      <c r="H50" s="17"/>
      <c r="I50" s="17"/>
      <c r="J50" s="17"/>
      <c r="K50" s="17"/>
      <c r="L50" s="17"/>
      <c r="M50" s="17"/>
      <c r="N50" s="17"/>
      <c r="O50" s="17"/>
      <c r="P50" s="17"/>
      <c r="Q50" s="17"/>
      <c r="R50" s="17"/>
      <c r="S50" s="17"/>
      <c r="T50" s="17"/>
      <c r="U50" t="str">
        <f>IF(COUNTA(Table214[[#This Row],[Employee Name]:[13. Skin is intact without open wounds or rashes]])=0,"",COUNTIF(Table214[[#This Row],[1. Checks that sink areas are supplied with soap and paper towels]:[13. Skin is intact without open wounds or rashes]],"NO"))</f>
        <v/>
      </c>
    </row>
    <row r="51" spans="2:21">
      <c r="B51" s="17"/>
      <c r="C51" s="17"/>
      <c r="D51" s="17"/>
      <c r="E51" s="18"/>
      <c r="F51" s="44"/>
      <c r="G51" s="17"/>
      <c r="H51" s="17"/>
      <c r="I51" s="17"/>
      <c r="J51" s="17"/>
      <c r="K51" s="17"/>
      <c r="L51" s="17"/>
      <c r="M51" s="17"/>
      <c r="N51" s="17"/>
      <c r="O51" s="17"/>
      <c r="P51" s="17"/>
      <c r="Q51" s="17"/>
      <c r="R51" s="17"/>
      <c r="S51" s="17"/>
      <c r="T51" s="17"/>
      <c r="U51" t="str">
        <f>IF(COUNTA(Table214[[#This Row],[Employee Name]:[13. Skin is intact without open wounds or rashes]])=0,"",COUNTIF(Table214[[#This Row],[1. Checks that sink areas are supplied with soap and paper towels]:[13. Skin is intact without open wounds or rashes]],"NO"))</f>
        <v/>
      </c>
    </row>
    <row r="52" spans="2:21">
      <c r="B52" s="17"/>
      <c r="C52" s="17"/>
      <c r="D52" s="17"/>
      <c r="E52" s="18"/>
      <c r="F52" s="44"/>
      <c r="G52" s="17"/>
      <c r="H52" s="17"/>
      <c r="I52" s="17"/>
      <c r="J52" s="17"/>
      <c r="K52" s="17"/>
      <c r="L52" s="17"/>
      <c r="M52" s="17"/>
      <c r="N52" s="17"/>
      <c r="O52" s="17"/>
      <c r="P52" s="17"/>
      <c r="Q52" s="17"/>
      <c r="R52" s="17"/>
      <c r="S52" s="17"/>
      <c r="T52" s="17"/>
      <c r="U52" t="str">
        <f>IF(COUNTA(Table214[[#This Row],[Employee Name]:[13. Skin is intact without open wounds or rashes]])=0,"",COUNTIF(Table214[[#This Row],[1. Checks that sink areas are supplied with soap and paper towels]:[13. Skin is intact without open wounds or rashes]],"NO"))</f>
        <v/>
      </c>
    </row>
    <row r="53" spans="2:21">
      <c r="B53" s="17"/>
      <c r="C53" s="17"/>
      <c r="D53" s="17"/>
      <c r="E53" s="18"/>
      <c r="F53" s="44"/>
      <c r="G53" s="17"/>
      <c r="H53" s="17"/>
      <c r="I53" s="17"/>
      <c r="J53" s="17"/>
      <c r="K53" s="17"/>
      <c r="L53" s="17"/>
      <c r="M53" s="17"/>
      <c r="N53" s="17"/>
      <c r="O53" s="17"/>
      <c r="P53" s="17"/>
      <c r="Q53" s="17"/>
      <c r="R53" s="17"/>
      <c r="S53" s="17"/>
      <c r="T53" s="17"/>
      <c r="U53" t="str">
        <f>IF(COUNTA(Table214[[#This Row],[Employee Name]:[13. Skin is intact without open wounds or rashes]])=0,"",COUNTIF(Table214[[#This Row],[1. Checks that sink areas are supplied with soap and paper towels]:[13. Skin is intact without open wounds or rashes]],"NO"))</f>
        <v/>
      </c>
    </row>
    <row r="54" spans="2:21">
      <c r="B54" s="17"/>
      <c r="C54" s="17"/>
      <c r="D54" s="17"/>
      <c r="E54" s="18"/>
      <c r="F54" s="44"/>
      <c r="G54" s="17"/>
      <c r="H54" s="17"/>
      <c r="I54" s="17"/>
      <c r="J54" s="17"/>
      <c r="K54" s="17"/>
      <c r="L54" s="17"/>
      <c r="M54" s="17"/>
      <c r="N54" s="17"/>
      <c r="O54" s="17"/>
      <c r="P54" s="17"/>
      <c r="Q54" s="17"/>
      <c r="R54" s="17"/>
      <c r="S54" s="17"/>
      <c r="T54" s="17"/>
      <c r="U54" t="str">
        <f>IF(COUNTA(Table214[[#This Row],[Employee Name]:[13. Skin is intact without open wounds or rashes]])=0,"",COUNTIF(Table214[[#This Row],[1. Checks that sink areas are supplied with soap and paper towels]:[13. Skin is intact without open wounds or rashes]],"NO"))</f>
        <v/>
      </c>
    </row>
    <row r="55" spans="2:21">
      <c r="B55" s="17"/>
      <c r="C55" s="17"/>
      <c r="D55" s="17"/>
      <c r="E55" s="18"/>
      <c r="F55" s="44"/>
      <c r="G55" s="17"/>
      <c r="H55" s="17"/>
      <c r="I55" s="17"/>
      <c r="J55" s="17"/>
      <c r="K55" s="17"/>
      <c r="L55" s="17"/>
      <c r="M55" s="17"/>
      <c r="N55" s="17"/>
      <c r="O55" s="17"/>
      <c r="P55" s="17"/>
      <c r="Q55" s="17"/>
      <c r="R55" s="17"/>
      <c r="S55" s="17"/>
      <c r="T55" s="17"/>
      <c r="U55" t="str">
        <f>IF(COUNTA(Table214[[#This Row],[Employee Name]:[13. Skin is intact without open wounds or rashes]])=0,"",COUNTIF(Table214[[#This Row],[1. Checks that sink areas are supplied with soap and paper towels]:[13. Skin is intact without open wounds or rashes]],"NO"))</f>
        <v/>
      </c>
    </row>
    <row r="56" spans="2:21">
      <c r="B56" s="17"/>
      <c r="C56" s="17"/>
      <c r="D56" s="17"/>
      <c r="E56" s="18"/>
      <c r="F56" s="44"/>
      <c r="G56" s="17"/>
      <c r="H56" s="17"/>
      <c r="I56" s="17"/>
      <c r="J56" s="17"/>
      <c r="K56" s="17"/>
      <c r="L56" s="17"/>
      <c r="M56" s="17"/>
      <c r="N56" s="17"/>
      <c r="O56" s="17"/>
      <c r="P56" s="17"/>
      <c r="Q56" s="17"/>
      <c r="R56" s="17"/>
      <c r="S56" s="17"/>
      <c r="T56" s="17"/>
      <c r="U56" t="str">
        <f>IF(COUNTA(Table214[[#This Row],[Employee Name]:[13. Skin is intact without open wounds or rashes]])=0,"",COUNTIF(Table214[[#This Row],[1. Checks that sink areas are supplied with soap and paper towels]:[13. Skin is intact without open wounds or rashes]],"NO"))</f>
        <v/>
      </c>
    </row>
    <row r="57" spans="2:21">
      <c r="B57" s="17"/>
      <c r="C57" s="17"/>
      <c r="D57" s="17"/>
      <c r="E57" s="18"/>
      <c r="F57" s="44"/>
      <c r="G57" s="17"/>
      <c r="H57" s="17"/>
      <c r="I57" s="17"/>
      <c r="J57" s="17"/>
      <c r="K57" s="17"/>
      <c r="L57" s="17"/>
      <c r="M57" s="17"/>
      <c r="N57" s="17"/>
      <c r="O57" s="17"/>
      <c r="P57" s="17"/>
      <c r="Q57" s="17"/>
      <c r="R57" s="17"/>
      <c r="S57" s="17"/>
      <c r="T57" s="17"/>
      <c r="U57" t="str">
        <f>IF(COUNTA(Table214[[#This Row],[Employee Name]:[13. Skin is intact without open wounds or rashes]])=0,"",COUNTIF(Table214[[#This Row],[1. Checks that sink areas are supplied with soap and paper towels]:[13. Skin is intact without open wounds or rashes]],"NO"))</f>
        <v/>
      </c>
    </row>
    <row r="58" spans="2:21">
      <c r="B58" s="17"/>
      <c r="C58" s="17"/>
      <c r="D58" s="17"/>
      <c r="E58" s="18"/>
      <c r="F58" s="44"/>
      <c r="G58" s="17"/>
      <c r="H58" s="17"/>
      <c r="I58" s="17"/>
      <c r="J58" s="17"/>
      <c r="K58" s="17"/>
      <c r="L58" s="17"/>
      <c r="M58" s="17"/>
      <c r="N58" s="17"/>
      <c r="O58" s="17"/>
      <c r="P58" s="17"/>
      <c r="Q58" s="17"/>
      <c r="R58" s="17"/>
      <c r="S58" s="17"/>
      <c r="T58" s="17"/>
      <c r="U58" t="str">
        <f>IF(COUNTA(Table214[[#This Row],[Employee Name]:[13. Skin is intact without open wounds or rashes]])=0,"",COUNTIF(Table214[[#This Row],[1. Checks that sink areas are supplied with soap and paper towels]:[13. Skin is intact without open wounds or rashes]],"NO"))</f>
        <v/>
      </c>
    </row>
    <row r="59" spans="2:21">
      <c r="B59" s="17"/>
      <c r="C59" s="17"/>
      <c r="D59" s="17"/>
      <c r="E59" s="18"/>
      <c r="F59" s="44"/>
      <c r="G59" s="17"/>
      <c r="H59" s="17"/>
      <c r="I59" s="17"/>
      <c r="J59" s="17"/>
      <c r="K59" s="17"/>
      <c r="L59" s="17"/>
      <c r="M59" s="17"/>
      <c r="N59" s="17"/>
      <c r="O59" s="17"/>
      <c r="P59" s="17"/>
      <c r="Q59" s="17"/>
      <c r="R59" s="17"/>
      <c r="S59" s="17"/>
      <c r="T59" s="17"/>
      <c r="U59" t="str">
        <f>IF(COUNTA(Table214[[#This Row],[Employee Name]:[13. Skin is intact without open wounds or rashes]])=0,"",COUNTIF(Table214[[#This Row],[1. Checks that sink areas are supplied with soap and paper towels]:[13. Skin is intact without open wounds or rashes]],"NO"))</f>
        <v/>
      </c>
    </row>
    <row r="60" spans="2:21">
      <c r="B60" s="17"/>
      <c r="C60" s="17"/>
      <c r="D60" s="17"/>
      <c r="E60" s="18"/>
      <c r="F60" s="44"/>
      <c r="G60" s="17"/>
      <c r="H60" s="17"/>
      <c r="I60" s="17"/>
      <c r="J60" s="17"/>
      <c r="K60" s="17"/>
      <c r="L60" s="17"/>
      <c r="M60" s="17"/>
      <c r="N60" s="17"/>
      <c r="O60" s="17"/>
      <c r="P60" s="17"/>
      <c r="Q60" s="17"/>
      <c r="R60" s="17"/>
      <c r="S60" s="17"/>
      <c r="T60" s="17"/>
      <c r="U60" t="str">
        <f>IF(COUNTA(Table214[[#This Row],[Employee Name]:[13. Skin is intact without open wounds or rashes]])=0,"",COUNTIF(Table214[[#This Row],[1. Checks that sink areas are supplied with soap and paper towels]:[13. Skin is intact without open wounds or rashes]],"NO"))</f>
        <v/>
      </c>
    </row>
    <row r="61" spans="2:21">
      <c r="B61" s="17"/>
      <c r="C61" s="17"/>
      <c r="D61" s="17"/>
      <c r="E61" s="18"/>
      <c r="F61" s="44"/>
      <c r="G61" s="17"/>
      <c r="H61" s="17"/>
      <c r="I61" s="17"/>
      <c r="J61" s="17"/>
      <c r="K61" s="17"/>
      <c r="L61" s="17"/>
      <c r="M61" s="17"/>
      <c r="N61" s="17"/>
      <c r="O61" s="17"/>
      <c r="P61" s="17"/>
      <c r="Q61" s="17"/>
      <c r="R61" s="17"/>
      <c r="S61" s="17"/>
      <c r="T61" s="17"/>
      <c r="U61" t="str">
        <f>IF(COUNTA(Table214[[#This Row],[Employee Name]:[13. Skin is intact without open wounds or rashes]])=0,"",COUNTIF(Table214[[#This Row],[1. Checks that sink areas are supplied with soap and paper towels]:[13. Skin is intact without open wounds or rashes]],"NO"))</f>
        <v/>
      </c>
    </row>
    <row r="62" spans="2:21">
      <c r="B62" s="17"/>
      <c r="C62" s="17"/>
      <c r="D62" s="17"/>
      <c r="E62" s="18"/>
      <c r="F62" s="44"/>
      <c r="G62" s="17"/>
      <c r="H62" s="17"/>
      <c r="I62" s="17"/>
      <c r="J62" s="17"/>
      <c r="K62" s="17"/>
      <c r="L62" s="17"/>
      <c r="M62" s="17"/>
      <c r="N62" s="17"/>
      <c r="O62" s="17"/>
      <c r="P62" s="17"/>
      <c r="Q62" s="17"/>
      <c r="R62" s="17"/>
      <c r="S62" s="17"/>
      <c r="T62" s="17"/>
      <c r="U62" t="str">
        <f>IF(COUNTA(Table214[[#This Row],[Employee Name]:[13. Skin is intact without open wounds or rashes]])=0,"",COUNTIF(Table214[[#This Row],[1. Checks that sink areas are supplied with soap and paper towels]:[13. Skin is intact without open wounds or rashes]],"NO"))</f>
        <v/>
      </c>
    </row>
    <row r="63" spans="2:21">
      <c r="B63" s="17"/>
      <c r="C63" s="17"/>
      <c r="D63" s="17"/>
      <c r="E63" s="18"/>
      <c r="F63" s="44"/>
      <c r="G63" s="17"/>
      <c r="H63" s="17"/>
      <c r="I63" s="17"/>
      <c r="J63" s="17"/>
      <c r="K63" s="17"/>
      <c r="L63" s="17"/>
      <c r="M63" s="17"/>
      <c r="N63" s="17"/>
      <c r="O63" s="17"/>
      <c r="P63" s="17"/>
      <c r="Q63" s="17"/>
      <c r="R63" s="17"/>
      <c r="S63" s="17"/>
      <c r="T63" s="17"/>
      <c r="U63" t="str">
        <f>IF(COUNTA(Table214[[#This Row],[Employee Name]:[13. Skin is intact without open wounds or rashes]])=0,"",COUNTIF(Table214[[#This Row],[1. Checks that sink areas are supplied with soap and paper towels]:[13. Skin is intact without open wounds or rashes]],"NO"))</f>
        <v/>
      </c>
    </row>
    <row r="64" spans="2:21">
      <c r="B64" s="17"/>
      <c r="C64" s="17"/>
      <c r="D64" s="17"/>
      <c r="E64" s="18"/>
      <c r="F64" s="44"/>
      <c r="G64" s="17"/>
      <c r="H64" s="17"/>
      <c r="I64" s="17"/>
      <c r="J64" s="17"/>
      <c r="K64" s="17"/>
      <c r="L64" s="17"/>
      <c r="M64" s="17"/>
      <c r="N64" s="17"/>
      <c r="O64" s="17"/>
      <c r="P64" s="17"/>
      <c r="Q64" s="17"/>
      <c r="R64" s="17"/>
      <c r="S64" s="17"/>
      <c r="T64" s="17"/>
      <c r="U64" t="str">
        <f>IF(COUNTA(Table214[[#This Row],[Employee Name]:[13. Skin is intact without open wounds or rashes]])=0,"",COUNTIF(Table214[[#This Row],[1. Checks that sink areas are supplied with soap and paper towels]:[13. Skin is intact without open wounds or rashes]],"NO"))</f>
        <v/>
      </c>
    </row>
    <row r="65" spans="2:21">
      <c r="B65" s="17"/>
      <c r="C65" s="17"/>
      <c r="D65" s="17"/>
      <c r="E65" s="18"/>
      <c r="F65" s="44"/>
      <c r="G65" s="17"/>
      <c r="H65" s="17"/>
      <c r="I65" s="17"/>
      <c r="J65" s="17"/>
      <c r="K65" s="17"/>
      <c r="L65" s="17"/>
      <c r="M65" s="17"/>
      <c r="N65" s="17"/>
      <c r="O65" s="17"/>
      <c r="P65" s="17"/>
      <c r="Q65" s="17"/>
      <c r="R65" s="17"/>
      <c r="S65" s="17"/>
      <c r="T65" s="17"/>
      <c r="U65" t="str">
        <f>IF(COUNTA(Table214[[#This Row],[Employee Name]:[13. Skin is intact without open wounds or rashes]])=0,"",COUNTIF(Table214[[#This Row],[1. Checks that sink areas are supplied with soap and paper towels]:[13. Skin is intact without open wounds or rashes]],"NO"))</f>
        <v/>
      </c>
    </row>
    <row r="66" spans="2:21">
      <c r="B66" s="17"/>
      <c r="C66" s="17"/>
      <c r="D66" s="17"/>
      <c r="E66" s="18"/>
      <c r="F66" s="44"/>
      <c r="G66" s="17"/>
      <c r="H66" s="17"/>
      <c r="I66" s="17"/>
      <c r="J66" s="17"/>
      <c r="K66" s="17"/>
      <c r="L66" s="17"/>
      <c r="M66" s="17"/>
      <c r="N66" s="17"/>
      <c r="O66" s="17"/>
      <c r="P66" s="17"/>
      <c r="Q66" s="17"/>
      <c r="R66" s="17"/>
      <c r="S66" s="17"/>
      <c r="T66" s="17"/>
      <c r="U66" t="str">
        <f>IF(COUNTA(Table214[[#This Row],[Employee Name]:[13. Skin is intact without open wounds or rashes]])=0,"",COUNTIF(Table214[[#This Row],[1. Checks that sink areas are supplied with soap and paper towels]:[13. Skin is intact without open wounds or rashes]],"NO"))</f>
        <v/>
      </c>
    </row>
    <row r="67" spans="2:21">
      <c r="B67" s="17"/>
      <c r="C67" s="17"/>
      <c r="D67" s="17"/>
      <c r="E67" s="18"/>
      <c r="F67" s="44"/>
      <c r="G67" s="17"/>
      <c r="H67" s="17"/>
      <c r="I67" s="17"/>
      <c r="J67" s="17"/>
      <c r="K67" s="17"/>
      <c r="L67" s="17"/>
      <c r="M67" s="17"/>
      <c r="N67" s="17"/>
      <c r="O67" s="17"/>
      <c r="P67" s="17"/>
      <c r="Q67" s="17"/>
      <c r="R67" s="17"/>
      <c r="S67" s="17"/>
      <c r="T67" s="17"/>
      <c r="U67" t="str">
        <f>IF(COUNTA(Table214[[#This Row],[Employee Name]:[13. Skin is intact without open wounds or rashes]])=0,"",COUNTIF(Table214[[#This Row],[1. Checks that sink areas are supplied with soap and paper towels]:[13. Skin is intact without open wounds or rashes]],"NO"))</f>
        <v/>
      </c>
    </row>
    <row r="68" spans="2:21">
      <c r="B68" s="17"/>
      <c r="C68" s="17"/>
      <c r="D68" s="17"/>
      <c r="E68" s="18"/>
      <c r="F68" s="44"/>
      <c r="G68" s="17"/>
      <c r="H68" s="17"/>
      <c r="I68" s="17"/>
      <c r="J68" s="17"/>
      <c r="K68" s="17"/>
      <c r="L68" s="17"/>
      <c r="M68" s="17"/>
      <c r="N68" s="17"/>
      <c r="O68" s="17"/>
      <c r="P68" s="17"/>
      <c r="Q68" s="17"/>
      <c r="R68" s="17"/>
      <c r="S68" s="17"/>
      <c r="T68" s="17"/>
      <c r="U68" t="str">
        <f>IF(COUNTA(Table214[[#This Row],[Employee Name]:[13. Skin is intact without open wounds or rashes]])=0,"",COUNTIF(Table214[[#This Row],[1. Checks that sink areas are supplied with soap and paper towels]:[13. Skin is intact without open wounds or rashes]],"NO"))</f>
        <v/>
      </c>
    </row>
    <row r="69" spans="2:21">
      <c r="B69" s="17"/>
      <c r="C69" s="17"/>
      <c r="D69" s="17"/>
      <c r="E69" s="18"/>
      <c r="F69" s="44"/>
      <c r="G69" s="17"/>
      <c r="H69" s="17"/>
      <c r="I69" s="17"/>
      <c r="J69" s="17"/>
      <c r="K69" s="17"/>
      <c r="L69" s="17"/>
      <c r="M69" s="17"/>
      <c r="N69" s="17"/>
      <c r="O69" s="17"/>
      <c r="P69" s="17"/>
      <c r="Q69" s="17"/>
      <c r="R69" s="17"/>
      <c r="S69" s="17"/>
      <c r="T69" s="17"/>
      <c r="U69" t="str">
        <f>IF(COUNTA(Table214[[#This Row],[Employee Name]:[13. Skin is intact without open wounds or rashes]])=0,"",COUNTIF(Table214[[#This Row],[1. Checks that sink areas are supplied with soap and paper towels]:[13. Skin is intact without open wounds or rashes]],"NO"))</f>
        <v/>
      </c>
    </row>
    <row r="70" spans="2:21">
      <c r="B70" s="17"/>
      <c r="C70" s="17"/>
      <c r="D70" s="17"/>
      <c r="E70" s="18"/>
      <c r="F70" s="44"/>
      <c r="G70" s="17"/>
      <c r="H70" s="17"/>
      <c r="I70" s="17"/>
      <c r="J70" s="17"/>
      <c r="K70" s="17"/>
      <c r="L70" s="17"/>
      <c r="M70" s="17"/>
      <c r="N70" s="17"/>
      <c r="O70" s="17"/>
      <c r="P70" s="17"/>
      <c r="Q70" s="17"/>
      <c r="R70" s="17"/>
      <c r="S70" s="17"/>
      <c r="T70" s="17"/>
      <c r="U70" t="str">
        <f>IF(COUNTA(Table214[[#This Row],[Employee Name]:[13. Skin is intact without open wounds or rashes]])=0,"",COUNTIF(Table214[[#This Row],[1. Checks that sink areas are supplied with soap and paper towels]:[13. Skin is intact without open wounds or rashes]],"NO"))</f>
        <v/>
      </c>
    </row>
    <row r="71" spans="2:21">
      <c r="B71" s="17"/>
      <c r="C71" s="17"/>
      <c r="D71" s="17"/>
      <c r="E71" s="18"/>
      <c r="F71" s="44"/>
      <c r="G71" s="17"/>
      <c r="H71" s="17"/>
      <c r="I71" s="17"/>
      <c r="J71" s="17"/>
      <c r="K71" s="17"/>
      <c r="L71" s="17"/>
      <c r="M71" s="17"/>
      <c r="N71" s="17"/>
      <c r="O71" s="17"/>
      <c r="P71" s="17"/>
      <c r="Q71" s="17"/>
      <c r="R71" s="17"/>
      <c r="S71" s="17"/>
      <c r="T71" s="17"/>
      <c r="U71" t="str">
        <f>IF(COUNTA(Table214[[#This Row],[Employee Name]:[13. Skin is intact without open wounds or rashes]])=0,"",COUNTIF(Table214[[#This Row],[1. Checks that sink areas are supplied with soap and paper towels]:[13. Skin is intact without open wounds or rashes]],"NO"))</f>
        <v/>
      </c>
    </row>
    <row r="72" spans="2:21">
      <c r="B72" s="17"/>
      <c r="C72" s="17"/>
      <c r="D72" s="17"/>
      <c r="E72" s="18"/>
      <c r="F72" s="44"/>
      <c r="G72" s="17"/>
      <c r="H72" s="17"/>
      <c r="I72" s="17"/>
      <c r="J72" s="17"/>
      <c r="K72" s="17"/>
      <c r="L72" s="17"/>
      <c r="M72" s="17"/>
      <c r="N72" s="17"/>
      <c r="O72" s="17"/>
      <c r="P72" s="17"/>
      <c r="Q72" s="17"/>
      <c r="R72" s="17"/>
      <c r="S72" s="17"/>
      <c r="T72" s="17"/>
      <c r="U72" t="str">
        <f>IF(COUNTA(Table214[[#This Row],[Employee Name]:[13. Skin is intact without open wounds or rashes]])=0,"",COUNTIF(Table214[[#This Row],[1. Checks that sink areas are supplied with soap and paper towels]:[13. Skin is intact without open wounds or rashes]],"NO"))</f>
        <v/>
      </c>
    </row>
    <row r="73" spans="2:21">
      <c r="B73" s="17"/>
      <c r="C73" s="17"/>
      <c r="D73" s="17"/>
      <c r="E73" s="18"/>
      <c r="F73" s="44"/>
      <c r="G73" s="17"/>
      <c r="H73" s="17"/>
      <c r="I73" s="17"/>
      <c r="J73" s="17"/>
      <c r="K73" s="17"/>
      <c r="L73" s="17"/>
      <c r="M73" s="17"/>
      <c r="N73" s="17"/>
      <c r="O73" s="17"/>
      <c r="P73" s="17"/>
      <c r="Q73" s="17"/>
      <c r="R73" s="17"/>
      <c r="S73" s="17"/>
      <c r="T73" s="17"/>
      <c r="U73" t="str">
        <f>IF(COUNTA(Table214[[#This Row],[Employee Name]:[13. Skin is intact without open wounds or rashes]])=0,"",COUNTIF(Table214[[#This Row],[1. Checks that sink areas are supplied with soap and paper towels]:[13. Skin is intact without open wounds or rashes]],"NO"))</f>
        <v/>
      </c>
    </row>
    <row r="74" spans="2:21">
      <c r="B74" s="17"/>
      <c r="C74" s="17"/>
      <c r="D74" s="17"/>
      <c r="E74" s="18"/>
      <c r="F74" s="44"/>
      <c r="G74" s="17"/>
      <c r="H74" s="17"/>
      <c r="I74" s="17"/>
      <c r="J74" s="17"/>
      <c r="K74" s="17"/>
      <c r="L74" s="17"/>
      <c r="M74" s="17"/>
      <c r="N74" s="17"/>
      <c r="O74" s="17"/>
      <c r="P74" s="17"/>
      <c r="Q74" s="17"/>
      <c r="R74" s="17"/>
      <c r="S74" s="17"/>
      <c r="T74" s="17"/>
      <c r="U74" t="str">
        <f>IF(COUNTA(Table214[[#This Row],[Employee Name]:[13. Skin is intact without open wounds or rashes]])=0,"",COUNTIF(Table214[[#This Row],[1. Checks that sink areas are supplied with soap and paper towels]:[13. Skin is intact without open wounds or rashes]],"NO"))</f>
        <v/>
      </c>
    </row>
    <row r="75" spans="2:21">
      <c r="B75" s="17"/>
      <c r="C75" s="17"/>
      <c r="D75" s="17"/>
      <c r="E75" s="18"/>
      <c r="F75" s="44"/>
      <c r="G75" s="17"/>
      <c r="H75" s="17"/>
      <c r="I75" s="17"/>
      <c r="J75" s="17"/>
      <c r="K75" s="17"/>
      <c r="L75" s="17"/>
      <c r="M75" s="17"/>
      <c r="N75" s="17"/>
      <c r="O75" s="17"/>
      <c r="P75" s="17"/>
      <c r="Q75" s="17"/>
      <c r="R75" s="17"/>
      <c r="S75" s="17"/>
      <c r="T75" s="17"/>
      <c r="U75" t="str">
        <f>IF(COUNTA(Table214[[#This Row],[Employee Name]:[13. Skin is intact without open wounds or rashes]])=0,"",COUNTIF(Table214[[#This Row],[1. Checks that sink areas are supplied with soap and paper towels]:[13. Skin is intact without open wounds or rashes]],"NO"))</f>
        <v/>
      </c>
    </row>
    <row r="76" spans="2:21">
      <c r="B76" s="17"/>
      <c r="C76" s="17"/>
      <c r="D76" s="17"/>
      <c r="E76" s="18"/>
      <c r="F76" s="44"/>
      <c r="G76" s="17"/>
      <c r="H76" s="17"/>
      <c r="I76" s="17"/>
      <c r="J76" s="17"/>
      <c r="K76" s="17"/>
      <c r="L76" s="17"/>
      <c r="M76" s="17"/>
      <c r="N76" s="17"/>
      <c r="O76" s="17"/>
      <c r="P76" s="17"/>
      <c r="Q76" s="17"/>
      <c r="R76" s="17"/>
      <c r="S76" s="17"/>
      <c r="T76" s="17"/>
      <c r="U76" t="str">
        <f>IF(COUNTA(Table214[[#This Row],[Employee Name]:[13. Skin is intact without open wounds or rashes]])=0,"",COUNTIF(Table214[[#This Row],[1. Checks that sink areas are supplied with soap and paper towels]:[13. Skin is intact without open wounds or rashes]],"NO"))</f>
        <v/>
      </c>
    </row>
    <row r="77" spans="2:21">
      <c r="B77" s="17"/>
      <c r="C77" s="17"/>
      <c r="D77" s="17"/>
      <c r="E77" s="18"/>
      <c r="F77" s="44"/>
      <c r="G77" s="17"/>
      <c r="H77" s="17"/>
      <c r="I77" s="17"/>
      <c r="J77" s="17"/>
      <c r="K77" s="17"/>
      <c r="L77" s="17"/>
      <c r="M77" s="17"/>
      <c r="N77" s="17"/>
      <c r="O77" s="17"/>
      <c r="P77" s="17"/>
      <c r="Q77" s="17"/>
      <c r="R77" s="17"/>
      <c r="S77" s="17"/>
      <c r="T77" s="17"/>
      <c r="U77" t="str">
        <f>IF(COUNTA(Table214[[#This Row],[Employee Name]:[13. Skin is intact without open wounds or rashes]])=0,"",COUNTIF(Table214[[#This Row],[1. Checks that sink areas are supplied with soap and paper towels]:[13. Skin is intact without open wounds or rashes]],"NO"))</f>
        <v/>
      </c>
    </row>
    <row r="78" spans="2:21">
      <c r="B78" s="17"/>
      <c r="C78" s="17"/>
      <c r="D78" s="17"/>
      <c r="E78" s="18"/>
      <c r="F78" s="44"/>
      <c r="G78" s="17"/>
      <c r="H78" s="17"/>
      <c r="I78" s="17"/>
      <c r="J78" s="17"/>
      <c r="K78" s="17"/>
      <c r="L78" s="17"/>
      <c r="M78" s="17"/>
      <c r="N78" s="17"/>
      <c r="O78" s="17"/>
      <c r="P78" s="17"/>
      <c r="Q78" s="17"/>
      <c r="R78" s="17"/>
      <c r="S78" s="17"/>
      <c r="T78" s="17"/>
      <c r="U78" t="str">
        <f>IF(COUNTA(Table214[[#This Row],[Employee Name]:[13. Skin is intact without open wounds or rashes]])=0,"",COUNTIF(Table214[[#This Row],[1. Checks that sink areas are supplied with soap and paper towels]:[13. Skin is intact without open wounds or rashes]],"NO"))</f>
        <v/>
      </c>
    </row>
    <row r="79" spans="2:21">
      <c r="B79" s="17"/>
      <c r="C79" s="17"/>
      <c r="D79" s="17"/>
      <c r="E79" s="18"/>
      <c r="F79" s="44"/>
      <c r="G79" s="17"/>
      <c r="H79" s="17"/>
      <c r="I79" s="17"/>
      <c r="J79" s="17"/>
      <c r="K79" s="17"/>
      <c r="L79" s="17"/>
      <c r="M79" s="17"/>
      <c r="N79" s="17"/>
      <c r="O79" s="17"/>
      <c r="P79" s="17"/>
      <c r="Q79" s="17"/>
      <c r="R79" s="17"/>
      <c r="S79" s="17"/>
      <c r="T79" s="17"/>
      <c r="U79" t="str">
        <f>IF(COUNTA(Table214[[#This Row],[Employee Name]:[13. Skin is intact without open wounds or rashes]])=0,"",COUNTIF(Table214[[#This Row],[1. Checks that sink areas are supplied with soap and paper towels]:[13. Skin is intact without open wounds or rashes]],"NO"))</f>
        <v/>
      </c>
    </row>
    <row r="80" spans="2:21">
      <c r="B80" s="17"/>
      <c r="C80" s="17"/>
      <c r="D80" s="17"/>
      <c r="E80" s="18"/>
      <c r="F80" s="44"/>
      <c r="G80" s="17"/>
      <c r="H80" s="17"/>
      <c r="I80" s="17"/>
      <c r="J80" s="17"/>
      <c r="K80" s="17"/>
      <c r="L80" s="17"/>
      <c r="M80" s="17"/>
      <c r="N80" s="17"/>
      <c r="O80" s="17"/>
      <c r="P80" s="17"/>
      <c r="Q80" s="17"/>
      <c r="R80" s="17"/>
      <c r="S80" s="17"/>
      <c r="T80" s="17"/>
      <c r="U80" t="str">
        <f>IF(COUNTA(Table214[[#This Row],[Employee Name]:[13. Skin is intact without open wounds or rashes]])=0,"",COUNTIF(Table214[[#This Row],[1. Checks that sink areas are supplied with soap and paper towels]:[13. Skin is intact without open wounds or rashes]],"NO"))</f>
        <v/>
      </c>
    </row>
    <row r="81" spans="2:21">
      <c r="B81" s="17"/>
      <c r="C81" s="17"/>
      <c r="D81" s="17"/>
      <c r="E81" s="18"/>
      <c r="F81" s="44"/>
      <c r="G81" s="17"/>
      <c r="H81" s="17"/>
      <c r="I81" s="17"/>
      <c r="J81" s="17"/>
      <c r="K81" s="17"/>
      <c r="L81" s="17"/>
      <c r="M81" s="17"/>
      <c r="N81" s="17"/>
      <c r="O81" s="17"/>
      <c r="P81" s="17"/>
      <c r="Q81" s="17"/>
      <c r="R81" s="17"/>
      <c r="S81" s="17"/>
      <c r="T81" s="17"/>
      <c r="U81" t="str">
        <f>IF(COUNTA(Table214[[#This Row],[Employee Name]:[13. Skin is intact without open wounds or rashes]])=0,"",COUNTIF(Table214[[#This Row],[1. Checks that sink areas are supplied with soap and paper towels]:[13. Skin is intact without open wounds or rashes]],"NO"))</f>
        <v/>
      </c>
    </row>
    <row r="82" spans="2:21">
      <c r="B82" s="17"/>
      <c r="C82" s="17"/>
      <c r="D82" s="17"/>
      <c r="E82" s="18"/>
      <c r="F82" s="44"/>
      <c r="G82" s="17"/>
      <c r="H82" s="17"/>
      <c r="I82" s="17"/>
      <c r="J82" s="17"/>
      <c r="K82" s="17"/>
      <c r="L82" s="17"/>
      <c r="M82" s="17"/>
      <c r="N82" s="17"/>
      <c r="O82" s="17"/>
      <c r="P82" s="17"/>
      <c r="Q82" s="17"/>
      <c r="R82" s="17"/>
      <c r="S82" s="17"/>
      <c r="T82" s="17"/>
      <c r="U82" t="str">
        <f>IF(COUNTA(Table214[[#This Row],[Employee Name]:[13. Skin is intact without open wounds or rashes]])=0,"",COUNTIF(Table214[[#This Row],[1. Checks that sink areas are supplied with soap and paper towels]:[13. Skin is intact without open wounds or rashes]],"NO"))</f>
        <v/>
      </c>
    </row>
    <row r="83" spans="2:21">
      <c r="B83" s="17"/>
      <c r="C83" s="17"/>
      <c r="D83" s="17"/>
      <c r="E83" s="18"/>
      <c r="F83" s="44"/>
      <c r="G83" s="17"/>
      <c r="H83" s="17"/>
      <c r="I83" s="17"/>
      <c r="J83" s="17"/>
      <c r="K83" s="17"/>
      <c r="L83" s="17"/>
      <c r="M83" s="17"/>
      <c r="N83" s="17"/>
      <c r="O83" s="17"/>
      <c r="P83" s="17"/>
      <c r="Q83" s="17"/>
      <c r="R83" s="17"/>
      <c r="S83" s="17"/>
      <c r="T83" s="17"/>
      <c r="U83" t="str">
        <f>IF(COUNTA(Table214[[#This Row],[Employee Name]:[13. Skin is intact without open wounds or rashes]])=0,"",COUNTIF(Table214[[#This Row],[1. Checks that sink areas are supplied with soap and paper towels]:[13. Skin is intact without open wounds or rashes]],"NO"))</f>
        <v/>
      </c>
    </row>
    <row r="84" spans="2:21">
      <c r="B84" s="17"/>
      <c r="C84" s="17"/>
      <c r="D84" s="17"/>
      <c r="E84" s="18"/>
      <c r="F84" s="44"/>
      <c r="G84" s="17"/>
      <c r="H84" s="17"/>
      <c r="I84" s="17"/>
      <c r="J84" s="17"/>
      <c r="K84" s="17"/>
      <c r="L84" s="17"/>
      <c r="M84" s="17"/>
      <c r="N84" s="17"/>
      <c r="O84" s="17"/>
      <c r="P84" s="17"/>
      <c r="Q84" s="17"/>
      <c r="R84" s="17"/>
      <c r="S84" s="17"/>
      <c r="T84" s="17"/>
      <c r="U84" t="str">
        <f>IF(COUNTA(Table214[[#This Row],[Employee Name]:[13. Skin is intact without open wounds or rashes]])=0,"",COUNTIF(Table214[[#This Row],[1. Checks that sink areas are supplied with soap and paper towels]:[13. Skin is intact without open wounds or rashes]],"NO"))</f>
        <v/>
      </c>
    </row>
    <row r="85" spans="2:21">
      <c r="B85" s="17"/>
      <c r="C85" s="17"/>
      <c r="D85" s="17"/>
      <c r="E85" s="18"/>
      <c r="F85" s="44"/>
      <c r="G85" s="17"/>
      <c r="H85" s="17"/>
      <c r="I85" s="17"/>
      <c r="J85" s="17"/>
      <c r="K85" s="17"/>
      <c r="L85" s="17"/>
      <c r="M85" s="17"/>
      <c r="N85" s="17"/>
      <c r="O85" s="17"/>
      <c r="P85" s="17"/>
      <c r="Q85" s="17"/>
      <c r="R85" s="17"/>
      <c r="S85" s="17"/>
      <c r="T85" s="17"/>
      <c r="U85" t="str">
        <f>IF(COUNTA(Table214[[#This Row],[Employee Name]:[13. Skin is intact without open wounds or rashes]])=0,"",COUNTIF(Table214[[#This Row],[1. Checks that sink areas are supplied with soap and paper towels]:[13. Skin is intact without open wounds or rashes]],"NO"))</f>
        <v/>
      </c>
    </row>
    <row r="86" spans="2:21">
      <c r="B86" s="17"/>
      <c r="C86" s="17"/>
      <c r="D86" s="17"/>
      <c r="E86" s="18"/>
      <c r="F86" s="44"/>
      <c r="G86" s="17"/>
      <c r="H86" s="17"/>
      <c r="I86" s="17"/>
      <c r="J86" s="17"/>
      <c r="K86" s="17"/>
      <c r="L86" s="17"/>
      <c r="M86" s="17"/>
      <c r="N86" s="17"/>
      <c r="O86" s="17"/>
      <c r="P86" s="17"/>
      <c r="Q86" s="17"/>
      <c r="R86" s="17"/>
      <c r="S86" s="17"/>
      <c r="T86" s="17"/>
      <c r="U86" t="str">
        <f>IF(COUNTA(Table214[[#This Row],[Employee Name]:[13. Skin is intact without open wounds or rashes]])=0,"",COUNTIF(Table214[[#This Row],[1. Checks that sink areas are supplied with soap and paper towels]:[13. Skin is intact without open wounds or rashes]],"NO"))</f>
        <v/>
      </c>
    </row>
    <row r="87" spans="2:21">
      <c r="B87" s="17"/>
      <c r="C87" s="17"/>
      <c r="D87" s="17"/>
      <c r="E87" s="18"/>
      <c r="F87" s="44"/>
      <c r="G87" s="17"/>
      <c r="H87" s="17"/>
      <c r="I87" s="17"/>
      <c r="J87" s="17"/>
      <c r="K87" s="17"/>
      <c r="L87" s="17"/>
      <c r="M87" s="17"/>
      <c r="N87" s="17"/>
      <c r="O87" s="17"/>
      <c r="P87" s="17"/>
      <c r="Q87" s="17"/>
      <c r="R87" s="17"/>
      <c r="S87" s="17"/>
      <c r="T87" s="17"/>
      <c r="U87" t="str">
        <f>IF(COUNTA(Table214[[#This Row],[Employee Name]:[13. Skin is intact without open wounds or rashes]])=0,"",COUNTIF(Table214[[#This Row],[1. Checks that sink areas are supplied with soap and paper towels]:[13. Skin is intact without open wounds or rashes]],"NO"))</f>
        <v/>
      </c>
    </row>
    <row r="88" spans="2:21">
      <c r="B88" s="17"/>
      <c r="C88" s="17"/>
      <c r="D88" s="17"/>
      <c r="E88" s="18"/>
      <c r="F88" s="44"/>
      <c r="G88" s="17"/>
      <c r="H88" s="17"/>
      <c r="I88" s="17"/>
      <c r="J88" s="17"/>
      <c r="K88" s="17"/>
      <c r="L88" s="17"/>
      <c r="M88" s="17"/>
      <c r="N88" s="17"/>
      <c r="O88" s="17"/>
      <c r="P88" s="17"/>
      <c r="Q88" s="17"/>
      <c r="R88" s="17"/>
      <c r="S88" s="17"/>
      <c r="T88" s="17"/>
      <c r="U88" t="str">
        <f>IF(COUNTA(Table214[[#This Row],[Employee Name]:[13. Skin is intact without open wounds or rashes]])=0,"",COUNTIF(Table214[[#This Row],[1. Checks that sink areas are supplied with soap and paper towels]:[13. Skin is intact without open wounds or rashes]],"NO"))</f>
        <v/>
      </c>
    </row>
    <row r="89" spans="2:21">
      <c r="B89" s="17"/>
      <c r="C89" s="17"/>
      <c r="D89" s="17"/>
      <c r="E89" s="18"/>
      <c r="F89" s="44"/>
      <c r="G89" s="17"/>
      <c r="H89" s="17"/>
      <c r="I89" s="17"/>
      <c r="J89" s="17"/>
      <c r="K89" s="17"/>
      <c r="L89" s="17"/>
      <c r="M89" s="17"/>
      <c r="N89" s="17"/>
      <c r="O89" s="17"/>
      <c r="P89" s="17"/>
      <c r="Q89" s="17"/>
      <c r="R89" s="17"/>
      <c r="S89" s="17"/>
      <c r="T89" s="17"/>
      <c r="U89" t="str">
        <f>IF(COUNTA(Table214[[#This Row],[Employee Name]:[13. Skin is intact without open wounds or rashes]])=0,"",COUNTIF(Table214[[#This Row],[1. Checks that sink areas are supplied with soap and paper towels]:[13. Skin is intact without open wounds or rashes]],"NO"))</f>
        <v/>
      </c>
    </row>
    <row r="90" spans="2:21">
      <c r="B90" s="17"/>
      <c r="C90" s="17"/>
      <c r="D90" s="17"/>
      <c r="E90" s="18"/>
      <c r="F90" s="44"/>
      <c r="G90" s="17"/>
      <c r="H90" s="17"/>
      <c r="I90" s="17"/>
      <c r="J90" s="17"/>
      <c r="K90" s="17"/>
      <c r="L90" s="17"/>
      <c r="M90" s="17"/>
      <c r="N90" s="17"/>
      <c r="O90" s="17"/>
      <c r="P90" s="17"/>
      <c r="Q90" s="17"/>
      <c r="R90" s="17"/>
      <c r="S90" s="17"/>
      <c r="T90" s="17"/>
      <c r="U90" t="str">
        <f>IF(COUNTA(Table214[[#This Row],[Employee Name]:[13. Skin is intact without open wounds or rashes]])=0,"",COUNTIF(Table214[[#This Row],[1. Checks that sink areas are supplied with soap and paper towels]:[13. Skin is intact without open wounds or rashes]],"NO"))</f>
        <v/>
      </c>
    </row>
    <row r="91" spans="2:21">
      <c r="B91" s="17"/>
      <c r="C91" s="17"/>
      <c r="D91" s="17"/>
      <c r="E91" s="18"/>
      <c r="F91" s="44"/>
      <c r="G91" s="17"/>
      <c r="H91" s="17"/>
      <c r="I91" s="17"/>
      <c r="J91" s="17"/>
      <c r="K91" s="17"/>
      <c r="L91" s="17"/>
      <c r="M91" s="17"/>
      <c r="N91" s="17"/>
      <c r="O91" s="17"/>
      <c r="P91" s="17"/>
      <c r="Q91" s="17"/>
      <c r="R91" s="17"/>
      <c r="S91" s="17"/>
      <c r="T91" s="17"/>
      <c r="U91" t="str">
        <f>IF(COUNTA(Table214[[#This Row],[Employee Name]:[13. Skin is intact without open wounds or rashes]])=0,"",COUNTIF(Table214[[#This Row],[1. Checks that sink areas are supplied with soap and paper towels]:[13. Skin is intact without open wounds or rashes]],"NO"))</f>
        <v/>
      </c>
    </row>
    <row r="92" spans="2:21">
      <c r="B92" s="17"/>
      <c r="C92" s="17"/>
      <c r="D92" s="17"/>
      <c r="E92" s="18"/>
      <c r="F92" s="44"/>
      <c r="G92" s="17"/>
      <c r="H92" s="17"/>
      <c r="I92" s="17"/>
      <c r="J92" s="17"/>
      <c r="K92" s="17"/>
      <c r="L92" s="17"/>
      <c r="M92" s="17"/>
      <c r="N92" s="17"/>
      <c r="O92" s="17"/>
      <c r="P92" s="17"/>
      <c r="Q92" s="17"/>
      <c r="R92" s="17"/>
      <c r="S92" s="17"/>
      <c r="T92" s="17"/>
      <c r="U92" t="str">
        <f>IF(COUNTA(Table214[[#This Row],[Employee Name]:[13. Skin is intact without open wounds or rashes]])=0,"",COUNTIF(Table214[[#This Row],[1. Checks that sink areas are supplied with soap and paper towels]:[13. Skin is intact without open wounds or rashes]],"NO"))</f>
        <v/>
      </c>
    </row>
    <row r="93" spans="2:21">
      <c r="B93" s="17"/>
      <c r="C93" s="17"/>
      <c r="D93" s="17"/>
      <c r="E93" s="18"/>
      <c r="F93" s="44"/>
      <c r="G93" s="17"/>
      <c r="H93" s="17"/>
      <c r="I93" s="17"/>
      <c r="J93" s="17"/>
      <c r="K93" s="17"/>
      <c r="L93" s="17"/>
      <c r="M93" s="17"/>
      <c r="N93" s="17"/>
      <c r="O93" s="17"/>
      <c r="P93" s="17"/>
      <c r="Q93" s="17"/>
      <c r="R93" s="17"/>
      <c r="S93" s="17"/>
      <c r="T93" s="17"/>
      <c r="U93" t="str">
        <f>IF(COUNTA(Table214[[#This Row],[Employee Name]:[13. Skin is intact without open wounds or rashes]])=0,"",COUNTIF(Table214[[#This Row],[1. Checks that sink areas are supplied with soap and paper towels]:[13. Skin is intact without open wounds or rashes]],"NO"))</f>
        <v/>
      </c>
    </row>
    <row r="94" spans="2:21">
      <c r="B94" s="17"/>
      <c r="C94" s="17"/>
      <c r="D94" s="17"/>
      <c r="E94" s="18"/>
      <c r="F94" s="44"/>
      <c r="G94" s="17"/>
      <c r="H94" s="17"/>
      <c r="I94" s="17"/>
      <c r="J94" s="17"/>
      <c r="K94" s="17"/>
      <c r="L94" s="17"/>
      <c r="M94" s="17"/>
      <c r="N94" s="17"/>
      <c r="O94" s="17"/>
      <c r="P94" s="17"/>
      <c r="Q94" s="17"/>
      <c r="R94" s="17"/>
      <c r="S94" s="17"/>
      <c r="T94" s="17"/>
      <c r="U94" t="str">
        <f>IF(COUNTA(Table214[[#This Row],[Employee Name]:[13. Skin is intact without open wounds or rashes]])=0,"",COUNTIF(Table214[[#This Row],[1. Checks that sink areas are supplied with soap and paper towels]:[13. Skin is intact without open wounds or rashes]],"NO"))</f>
        <v/>
      </c>
    </row>
    <row r="95" spans="2:21">
      <c r="B95" s="17"/>
      <c r="C95" s="17"/>
      <c r="D95" s="17"/>
      <c r="E95" s="18"/>
      <c r="F95" s="44"/>
      <c r="G95" s="17"/>
      <c r="H95" s="17"/>
      <c r="I95" s="17"/>
      <c r="J95" s="17"/>
      <c r="K95" s="17"/>
      <c r="L95" s="17"/>
      <c r="M95" s="17"/>
      <c r="N95" s="17"/>
      <c r="O95" s="17"/>
      <c r="P95" s="17"/>
      <c r="Q95" s="17"/>
      <c r="R95" s="17"/>
      <c r="S95" s="17"/>
      <c r="T95" s="17"/>
      <c r="U95" t="str">
        <f>IF(COUNTA(Table214[[#This Row],[Employee Name]:[13. Skin is intact without open wounds or rashes]])=0,"",COUNTIF(Table214[[#This Row],[1. Checks that sink areas are supplied with soap and paper towels]:[13. Skin is intact without open wounds or rashes]],"NO"))</f>
        <v/>
      </c>
    </row>
    <row r="96" spans="2:21">
      <c r="B96" s="17"/>
      <c r="C96" s="17"/>
      <c r="D96" s="17"/>
      <c r="E96" s="18"/>
      <c r="F96" s="44"/>
      <c r="G96" s="17"/>
      <c r="H96" s="17"/>
      <c r="I96" s="17"/>
      <c r="J96" s="17"/>
      <c r="K96" s="17"/>
      <c r="L96" s="17"/>
      <c r="M96" s="17"/>
      <c r="N96" s="17"/>
      <c r="O96" s="17"/>
      <c r="P96" s="17"/>
      <c r="Q96" s="17"/>
      <c r="R96" s="17"/>
      <c r="S96" s="17"/>
      <c r="T96" s="17"/>
      <c r="U96" t="str">
        <f>IF(COUNTA(Table214[[#This Row],[Employee Name]:[13. Skin is intact without open wounds or rashes]])=0,"",COUNTIF(Table214[[#This Row],[1. Checks that sink areas are supplied with soap and paper towels]:[13. Skin is intact without open wounds or rashes]],"NO"))</f>
        <v/>
      </c>
    </row>
    <row r="97" spans="2:21">
      <c r="B97" s="17"/>
      <c r="C97" s="17"/>
      <c r="D97" s="17"/>
      <c r="E97" s="18"/>
      <c r="F97" s="44"/>
      <c r="G97" s="17"/>
      <c r="H97" s="17"/>
      <c r="I97" s="17"/>
      <c r="J97" s="17"/>
      <c r="K97" s="17"/>
      <c r="L97" s="17"/>
      <c r="M97" s="17"/>
      <c r="N97" s="17"/>
      <c r="O97" s="17"/>
      <c r="P97" s="17"/>
      <c r="Q97" s="17"/>
      <c r="R97" s="17"/>
      <c r="S97" s="17"/>
      <c r="T97" s="17"/>
      <c r="U97" t="str">
        <f>IF(COUNTA(Table214[[#This Row],[Employee Name]:[13. Skin is intact without open wounds or rashes]])=0,"",COUNTIF(Table214[[#This Row],[1. Checks that sink areas are supplied with soap and paper towels]:[13. Skin is intact without open wounds or rashes]],"NO"))</f>
        <v/>
      </c>
    </row>
    <row r="98" spans="2:21">
      <c r="B98" s="17"/>
      <c r="C98" s="17"/>
      <c r="D98" s="17"/>
      <c r="E98" s="18"/>
      <c r="F98" s="44"/>
      <c r="G98" s="17"/>
      <c r="H98" s="17"/>
      <c r="I98" s="17"/>
      <c r="J98" s="17"/>
      <c r="K98" s="17"/>
      <c r="L98" s="17"/>
      <c r="M98" s="17"/>
      <c r="N98" s="17"/>
      <c r="O98" s="17"/>
      <c r="P98" s="17"/>
      <c r="Q98" s="17"/>
      <c r="R98" s="17"/>
      <c r="S98" s="17"/>
      <c r="T98" s="17"/>
      <c r="U98" t="str">
        <f>IF(COUNTA(Table214[[#This Row],[Employee Name]:[13. Skin is intact without open wounds or rashes]])=0,"",COUNTIF(Table214[[#This Row],[1. Checks that sink areas are supplied with soap and paper towels]:[13. Skin is intact without open wounds or rashes]],"NO"))</f>
        <v/>
      </c>
    </row>
    <row r="99" spans="2:21">
      <c r="B99" s="17"/>
      <c r="C99" s="17"/>
      <c r="D99" s="17"/>
      <c r="E99" s="18"/>
      <c r="F99" s="44"/>
      <c r="G99" s="17"/>
      <c r="H99" s="17"/>
      <c r="I99" s="17"/>
      <c r="J99" s="17"/>
      <c r="K99" s="17"/>
      <c r="L99" s="17"/>
      <c r="M99" s="17"/>
      <c r="N99" s="17"/>
      <c r="O99" s="17"/>
      <c r="P99" s="17"/>
      <c r="Q99" s="17"/>
      <c r="R99" s="17"/>
      <c r="S99" s="17"/>
      <c r="T99" s="17"/>
      <c r="U99" t="str">
        <f>IF(COUNTA(Table214[[#This Row],[Employee Name]:[13. Skin is intact without open wounds or rashes]])=0,"",COUNTIF(Table214[[#This Row],[1. Checks that sink areas are supplied with soap and paper towels]:[13. Skin is intact without open wounds or rashes]],"NO"))</f>
        <v/>
      </c>
    </row>
    <row r="100" spans="2:21">
      <c r="B100" s="17"/>
      <c r="C100" s="17"/>
      <c r="D100" s="17"/>
      <c r="E100" s="18"/>
      <c r="F100" s="44"/>
      <c r="G100" s="17"/>
      <c r="H100" s="17"/>
      <c r="I100" s="17"/>
      <c r="J100" s="17"/>
      <c r="K100" s="17"/>
      <c r="L100" s="17"/>
      <c r="M100" s="17"/>
      <c r="N100" s="17"/>
      <c r="O100" s="17"/>
      <c r="P100" s="17"/>
      <c r="Q100" s="17"/>
      <c r="R100" s="17"/>
      <c r="S100" s="17"/>
      <c r="T100" s="17"/>
      <c r="U100" t="str">
        <f>IF(COUNTA(Table214[[#This Row],[Employee Name]:[13. Skin is intact without open wounds or rashes]])=0,"",COUNTIF(Table214[[#This Row],[1. Checks that sink areas are supplied with soap and paper towels]:[13. Skin is intact without open wounds or rashes]],"NO"))</f>
        <v/>
      </c>
    </row>
    <row r="101" spans="2:21">
      <c r="B101" s="17"/>
      <c r="C101" s="17"/>
      <c r="D101" s="17"/>
      <c r="E101" s="18"/>
      <c r="F101" s="44"/>
      <c r="G101" s="17"/>
      <c r="H101" s="17"/>
      <c r="I101" s="17"/>
      <c r="J101" s="17"/>
      <c r="K101" s="17"/>
      <c r="L101" s="17"/>
      <c r="M101" s="17"/>
      <c r="N101" s="17"/>
      <c r="O101" s="17"/>
      <c r="P101" s="17"/>
      <c r="Q101" s="17"/>
      <c r="R101" s="17"/>
      <c r="S101" s="17"/>
      <c r="T101" s="17"/>
      <c r="U101" t="str">
        <f>IF(COUNTA(Table214[[#This Row],[Employee Name]:[13. Skin is intact without open wounds or rashes]])=0,"",COUNTIF(Table214[[#This Row],[1. Checks that sink areas are supplied with soap and paper towels]:[13. Skin is intact without open wounds or rashes]],"NO"))</f>
        <v/>
      </c>
    </row>
    <row r="102" spans="2:21">
      <c r="B102" s="17"/>
      <c r="C102" s="17"/>
      <c r="D102" s="17"/>
      <c r="E102" s="18"/>
      <c r="F102" s="44"/>
      <c r="G102" s="17"/>
      <c r="H102" s="17"/>
      <c r="I102" s="17"/>
      <c r="J102" s="17"/>
      <c r="K102" s="17"/>
      <c r="L102" s="17"/>
      <c r="M102" s="17"/>
      <c r="N102" s="17"/>
      <c r="O102" s="17"/>
      <c r="P102" s="17"/>
      <c r="Q102" s="17"/>
      <c r="R102" s="17"/>
      <c r="S102" s="17"/>
      <c r="T102" s="17"/>
      <c r="U102" t="str">
        <f>IF(COUNTA(Table214[[#This Row],[Employee Name]:[13. Skin is intact without open wounds or rashes]])=0,"",COUNTIF(Table214[[#This Row],[1. Checks that sink areas are supplied with soap and paper towels]:[13. Skin is intact without open wounds or rashes]],"NO"))</f>
        <v/>
      </c>
    </row>
    <row r="103" spans="2:21">
      <c r="B103" s="17"/>
      <c r="C103" s="17"/>
      <c r="D103" s="17"/>
      <c r="E103" s="18"/>
      <c r="F103" s="44"/>
      <c r="G103" s="17"/>
      <c r="H103" s="17"/>
      <c r="I103" s="17"/>
      <c r="J103" s="17"/>
      <c r="K103" s="17"/>
      <c r="L103" s="17"/>
      <c r="M103" s="17"/>
      <c r="N103" s="17"/>
      <c r="O103" s="17"/>
      <c r="P103" s="17"/>
      <c r="Q103" s="17"/>
      <c r="R103" s="17"/>
      <c r="S103" s="17"/>
      <c r="T103" s="17"/>
      <c r="U103" t="str">
        <f>IF(COUNTA(Table214[[#This Row],[Employee Name]:[13. Skin is intact without open wounds or rashes]])=0,"",COUNTIF(Table214[[#This Row],[1. Checks that sink areas are supplied with soap and paper towels]:[13. Skin is intact without open wounds or rashes]],"NO"))</f>
        <v/>
      </c>
    </row>
    <row r="104" spans="2:21">
      <c r="B104" s="17"/>
      <c r="C104" s="17"/>
      <c r="D104" s="17"/>
      <c r="E104" s="18"/>
      <c r="F104" s="44"/>
      <c r="G104" s="17"/>
      <c r="H104" s="17"/>
      <c r="I104" s="17"/>
      <c r="J104" s="17"/>
      <c r="K104" s="17"/>
      <c r="L104" s="17"/>
      <c r="M104" s="17"/>
      <c r="N104" s="17"/>
      <c r="O104" s="17"/>
      <c r="P104" s="17"/>
      <c r="Q104" s="17"/>
      <c r="R104" s="17"/>
      <c r="S104" s="17"/>
      <c r="T104" s="17"/>
      <c r="U104" t="str">
        <f>IF(COUNTA(Table214[[#This Row],[Employee Name]:[13. Skin is intact without open wounds or rashes]])=0,"",COUNTIF(Table214[[#This Row],[1. Checks that sink areas are supplied with soap and paper towels]:[13. Skin is intact without open wounds or rashes]],"NO"))</f>
        <v/>
      </c>
    </row>
    <row r="105" spans="2:21">
      <c r="B105" s="17"/>
      <c r="C105" s="17"/>
      <c r="D105" s="17"/>
      <c r="E105" s="18"/>
      <c r="F105" s="44"/>
      <c r="G105" s="17"/>
      <c r="H105" s="17"/>
      <c r="I105" s="17"/>
      <c r="J105" s="17"/>
      <c r="K105" s="17"/>
      <c r="L105" s="17"/>
      <c r="M105" s="17"/>
      <c r="N105" s="17"/>
      <c r="O105" s="17"/>
      <c r="P105" s="17"/>
      <c r="Q105" s="17"/>
      <c r="R105" s="17"/>
      <c r="S105" s="17"/>
      <c r="T105" s="17"/>
      <c r="U105" t="str">
        <f>IF(COUNTA(Table214[[#This Row],[Employee Name]:[13. Skin is intact without open wounds or rashes]])=0,"",COUNTIF(Table214[[#This Row],[1. Checks that sink areas are supplied with soap and paper towels]:[13. Skin is intact without open wounds or rashes]],"NO"))</f>
        <v/>
      </c>
    </row>
    <row r="106" spans="2:21">
      <c r="B106" s="17"/>
      <c r="C106" s="17"/>
      <c r="D106" s="17"/>
      <c r="E106" s="18"/>
      <c r="F106" s="44"/>
      <c r="G106" s="17"/>
      <c r="H106" s="17"/>
      <c r="I106" s="17"/>
      <c r="J106" s="17"/>
      <c r="K106" s="17"/>
      <c r="L106" s="17"/>
      <c r="M106" s="17"/>
      <c r="N106" s="17"/>
      <c r="O106" s="17"/>
      <c r="P106" s="17"/>
      <c r="Q106" s="17"/>
      <c r="R106" s="17"/>
      <c r="S106" s="17"/>
      <c r="T106" s="17"/>
      <c r="U106" t="str">
        <f>IF(COUNTA(Table214[[#This Row],[Employee Name]:[13. Skin is intact without open wounds or rashes]])=0,"",COUNTIF(Table214[[#This Row],[1. Checks that sink areas are supplied with soap and paper towels]:[13. Skin is intact without open wounds or rashes]],"NO"))</f>
        <v/>
      </c>
    </row>
    <row r="107" spans="2:21">
      <c r="B107" s="17"/>
      <c r="C107" s="17"/>
      <c r="D107" s="17"/>
      <c r="E107" s="18"/>
      <c r="F107" s="44"/>
      <c r="G107" s="17"/>
      <c r="H107" s="17"/>
      <c r="I107" s="17"/>
      <c r="J107" s="17"/>
      <c r="K107" s="17"/>
      <c r="L107" s="17"/>
      <c r="M107" s="17"/>
      <c r="N107" s="17"/>
      <c r="O107" s="17"/>
      <c r="P107" s="17"/>
      <c r="Q107" s="17"/>
      <c r="R107" s="17"/>
      <c r="S107" s="17"/>
      <c r="T107" s="17"/>
      <c r="U107" t="str">
        <f>IF(COUNTA(Table214[[#This Row],[Employee Name]:[13. Skin is intact without open wounds or rashes]])=0,"",COUNTIF(Table214[[#This Row],[1. Checks that sink areas are supplied with soap and paper towels]:[13. Skin is intact without open wounds or rashes]],"NO"))</f>
        <v/>
      </c>
    </row>
    <row r="108" spans="2:21">
      <c r="B108" s="17"/>
      <c r="C108" s="17"/>
      <c r="D108" s="17"/>
      <c r="E108" s="18"/>
      <c r="F108" s="44"/>
      <c r="G108" s="17"/>
      <c r="H108" s="17"/>
      <c r="I108" s="17"/>
      <c r="J108" s="17"/>
      <c r="K108" s="17"/>
      <c r="L108" s="17"/>
      <c r="M108" s="17"/>
      <c r="N108" s="17"/>
      <c r="O108" s="17"/>
      <c r="P108" s="17"/>
      <c r="Q108" s="17"/>
      <c r="R108" s="17"/>
      <c r="S108" s="17"/>
      <c r="T108" s="17"/>
      <c r="U108" t="str">
        <f>IF(COUNTA(Table214[[#This Row],[Employee Name]:[13. Skin is intact without open wounds or rashes]])=0,"",COUNTIF(Table214[[#This Row],[1. Checks that sink areas are supplied with soap and paper towels]:[13. Skin is intact without open wounds or rashes]],"NO"))</f>
        <v/>
      </c>
    </row>
    <row r="109" spans="2:21">
      <c r="B109" s="17"/>
      <c r="C109" s="17"/>
      <c r="D109" s="17"/>
      <c r="E109" s="18"/>
      <c r="F109" s="44"/>
      <c r="G109" s="17"/>
      <c r="H109" s="17"/>
      <c r="I109" s="17"/>
      <c r="J109" s="17"/>
      <c r="K109" s="17"/>
      <c r="L109" s="17"/>
      <c r="M109" s="17"/>
      <c r="N109" s="17"/>
      <c r="O109" s="17"/>
      <c r="P109" s="17"/>
      <c r="Q109" s="17"/>
      <c r="R109" s="17"/>
      <c r="S109" s="17"/>
      <c r="T109" s="17"/>
      <c r="U109" t="str">
        <f>IF(COUNTA(Table214[[#This Row],[Employee Name]:[13. Skin is intact without open wounds or rashes]])=0,"",COUNTIF(Table214[[#This Row],[1. Checks that sink areas are supplied with soap and paper towels]:[13. Skin is intact without open wounds or rashes]],"NO"))</f>
        <v/>
      </c>
    </row>
    <row r="110" spans="2:21">
      <c r="B110" s="17"/>
      <c r="C110" s="17"/>
      <c r="D110" s="17"/>
      <c r="E110" s="18"/>
      <c r="F110" s="44"/>
      <c r="G110" s="17"/>
      <c r="H110" s="17"/>
      <c r="I110" s="17"/>
      <c r="J110" s="17"/>
      <c r="K110" s="17"/>
      <c r="L110" s="17"/>
      <c r="M110" s="17"/>
      <c r="N110" s="17"/>
      <c r="O110" s="17"/>
      <c r="P110" s="17"/>
      <c r="Q110" s="17"/>
      <c r="R110" s="17"/>
      <c r="S110" s="17"/>
      <c r="T110" s="17"/>
      <c r="U110" t="str">
        <f>IF(COUNTA(Table214[[#This Row],[Employee Name]:[13. Skin is intact without open wounds or rashes]])=0,"",COUNTIF(Table214[[#This Row],[1. Checks that sink areas are supplied with soap and paper towels]:[13. Skin is intact without open wounds or rashes]],"NO"))</f>
        <v/>
      </c>
    </row>
    <row r="111" spans="2:21">
      <c r="B111" s="17"/>
      <c r="C111" s="17"/>
      <c r="D111" s="17"/>
      <c r="E111" s="18"/>
      <c r="F111" s="44"/>
      <c r="G111" s="17"/>
      <c r="H111" s="17"/>
      <c r="I111" s="17"/>
      <c r="J111" s="17"/>
      <c r="K111" s="17"/>
      <c r="L111" s="17"/>
      <c r="M111" s="17"/>
      <c r="N111" s="17"/>
      <c r="O111" s="17"/>
      <c r="P111" s="17"/>
      <c r="Q111" s="17"/>
      <c r="R111" s="17"/>
      <c r="S111" s="17"/>
      <c r="T111" s="17"/>
      <c r="U111" t="str">
        <f>IF(COUNTA(Table214[[#This Row],[Employee Name]:[13. Skin is intact without open wounds or rashes]])=0,"",COUNTIF(Table214[[#This Row],[1. Checks that sink areas are supplied with soap and paper towels]:[13. Skin is intact without open wounds or rashes]],"NO"))</f>
        <v/>
      </c>
    </row>
    <row r="112" spans="2:21">
      <c r="B112" s="17"/>
      <c r="C112" s="17"/>
      <c r="D112" s="17"/>
      <c r="E112" s="18"/>
      <c r="F112" s="44"/>
      <c r="G112" s="17"/>
      <c r="H112" s="17"/>
      <c r="I112" s="17"/>
      <c r="J112" s="17"/>
      <c r="K112" s="17"/>
      <c r="L112" s="17"/>
      <c r="M112" s="17"/>
      <c r="N112" s="17"/>
      <c r="O112" s="17"/>
      <c r="P112" s="17"/>
      <c r="Q112" s="17"/>
      <c r="R112" s="17"/>
      <c r="S112" s="17"/>
      <c r="T112" s="17"/>
      <c r="U112" t="str">
        <f>IF(COUNTA(Table214[[#This Row],[Employee Name]:[13. Skin is intact without open wounds or rashes]])=0,"",COUNTIF(Table214[[#This Row],[1. Checks that sink areas are supplied with soap and paper towels]:[13. Skin is intact without open wounds or rashes]],"NO"))</f>
        <v/>
      </c>
    </row>
    <row r="113" spans="2:21">
      <c r="B113" s="17"/>
      <c r="C113" s="17"/>
      <c r="D113" s="17"/>
      <c r="E113" s="18"/>
      <c r="F113" s="44"/>
      <c r="G113" s="17"/>
      <c r="H113" s="17"/>
      <c r="I113" s="17"/>
      <c r="J113" s="17"/>
      <c r="K113" s="17"/>
      <c r="L113" s="17"/>
      <c r="M113" s="17"/>
      <c r="N113" s="17"/>
      <c r="O113" s="17"/>
      <c r="P113" s="17"/>
      <c r="Q113" s="17"/>
      <c r="R113" s="17"/>
      <c r="S113" s="17"/>
      <c r="T113" s="17"/>
      <c r="U113" t="str">
        <f>IF(COUNTA(Table214[[#This Row],[Employee Name]:[13. Skin is intact without open wounds or rashes]])=0,"",COUNTIF(Table214[[#This Row],[1. Checks that sink areas are supplied with soap and paper towels]:[13. Skin is intact without open wounds or rashes]],"NO"))</f>
        <v/>
      </c>
    </row>
    <row r="114" spans="2:21">
      <c r="B114" s="17"/>
      <c r="C114" s="17"/>
      <c r="D114" s="17"/>
      <c r="E114" s="18"/>
      <c r="F114" s="44"/>
      <c r="G114" s="17"/>
      <c r="H114" s="17"/>
      <c r="I114" s="17"/>
      <c r="J114" s="17"/>
      <c r="K114" s="17"/>
      <c r="L114" s="17"/>
      <c r="M114" s="17"/>
      <c r="N114" s="17"/>
      <c r="O114" s="17"/>
      <c r="P114" s="17"/>
      <c r="Q114" s="17"/>
      <c r="R114" s="17"/>
      <c r="S114" s="17"/>
      <c r="T114" s="17"/>
      <c r="U114" t="str">
        <f>IF(COUNTA(Table214[[#This Row],[Employee Name]:[13. Skin is intact without open wounds or rashes]])=0,"",COUNTIF(Table214[[#This Row],[1. Checks that sink areas are supplied with soap and paper towels]:[13. Skin is intact without open wounds or rashes]],"NO"))</f>
        <v/>
      </c>
    </row>
    <row r="115" spans="2:21">
      <c r="B115" s="17"/>
      <c r="C115" s="17"/>
      <c r="D115" s="17"/>
      <c r="E115" s="18"/>
      <c r="F115" s="44"/>
      <c r="G115" s="17"/>
      <c r="H115" s="17"/>
      <c r="I115" s="17"/>
      <c r="J115" s="17"/>
      <c r="K115" s="17"/>
      <c r="L115" s="17"/>
      <c r="M115" s="17"/>
      <c r="N115" s="17"/>
      <c r="O115" s="17"/>
      <c r="P115" s="17"/>
      <c r="Q115" s="17"/>
      <c r="R115" s="17"/>
      <c r="S115" s="17"/>
      <c r="T115" s="17"/>
      <c r="U115" t="str">
        <f>IF(COUNTA(Table214[[#This Row],[Employee Name]:[13. Skin is intact without open wounds or rashes]])=0,"",COUNTIF(Table214[[#This Row],[1. Checks that sink areas are supplied with soap and paper towels]:[13. Skin is intact without open wounds or rashes]],"NO"))</f>
        <v/>
      </c>
    </row>
    <row r="116" spans="2:21">
      <c r="B116" s="17"/>
      <c r="C116" s="17"/>
      <c r="D116" s="17"/>
      <c r="E116" s="18"/>
      <c r="F116" s="44"/>
      <c r="G116" s="17"/>
      <c r="H116" s="17"/>
      <c r="I116" s="17"/>
      <c r="J116" s="17"/>
      <c r="K116" s="17"/>
      <c r="L116" s="17"/>
      <c r="M116" s="17"/>
      <c r="N116" s="17"/>
      <c r="O116" s="17"/>
      <c r="P116" s="17"/>
      <c r="Q116" s="17"/>
      <c r="R116" s="17"/>
      <c r="S116" s="17"/>
      <c r="T116" s="17"/>
      <c r="U116" t="str">
        <f>IF(COUNTA(Table214[[#This Row],[Employee Name]:[13. Skin is intact without open wounds or rashes]])=0,"",COUNTIF(Table214[[#This Row],[1. Checks that sink areas are supplied with soap and paper towels]:[13. Skin is intact without open wounds or rashes]],"NO"))</f>
        <v/>
      </c>
    </row>
    <row r="117" spans="2:21">
      <c r="B117" s="17"/>
      <c r="C117" s="17"/>
      <c r="D117" s="17"/>
      <c r="E117" s="18"/>
      <c r="F117" s="44"/>
      <c r="G117" s="17"/>
      <c r="H117" s="17"/>
      <c r="I117" s="17"/>
      <c r="J117" s="17"/>
      <c r="K117" s="17"/>
      <c r="L117" s="17"/>
      <c r="M117" s="17"/>
      <c r="N117" s="17"/>
      <c r="O117" s="17"/>
      <c r="P117" s="17"/>
      <c r="Q117" s="17"/>
      <c r="R117" s="17"/>
      <c r="S117" s="17"/>
      <c r="T117" s="17"/>
      <c r="U117" t="str">
        <f>IF(COUNTA(Table214[[#This Row],[Employee Name]:[13. Skin is intact without open wounds or rashes]])=0,"",COUNTIF(Table214[[#This Row],[1. Checks that sink areas are supplied with soap and paper towels]:[13. Skin is intact without open wounds or rashes]],"NO"))</f>
        <v/>
      </c>
    </row>
    <row r="118" spans="2:21">
      <c r="B118" s="17"/>
      <c r="C118" s="17"/>
      <c r="D118" s="17"/>
      <c r="E118" s="18"/>
      <c r="F118" s="44"/>
      <c r="G118" s="17"/>
      <c r="H118" s="17"/>
      <c r="I118" s="17"/>
      <c r="J118" s="17"/>
      <c r="K118" s="17"/>
      <c r="L118" s="17"/>
      <c r="M118" s="17"/>
      <c r="N118" s="17"/>
      <c r="O118" s="17"/>
      <c r="P118" s="17"/>
      <c r="Q118" s="17"/>
      <c r="R118" s="17"/>
      <c r="S118" s="17"/>
      <c r="T118" s="17"/>
      <c r="U118" t="str">
        <f>IF(COUNTA(Table214[[#This Row],[Employee Name]:[13. Skin is intact without open wounds or rashes]])=0,"",COUNTIF(Table214[[#This Row],[1. Checks that sink areas are supplied with soap and paper towels]:[13. Skin is intact without open wounds or rashes]],"NO"))</f>
        <v/>
      </c>
    </row>
    <row r="119" spans="2:21">
      <c r="B119" s="17"/>
      <c r="C119" s="17"/>
      <c r="D119" s="17"/>
      <c r="E119" s="18"/>
      <c r="F119" s="44"/>
      <c r="G119" s="17"/>
      <c r="H119" s="17"/>
      <c r="I119" s="17"/>
      <c r="J119" s="17"/>
      <c r="K119" s="17"/>
      <c r="L119" s="17"/>
      <c r="M119" s="17"/>
      <c r="N119" s="17"/>
      <c r="O119" s="17"/>
      <c r="P119" s="17"/>
      <c r="Q119" s="17"/>
      <c r="R119" s="17"/>
      <c r="S119" s="17"/>
      <c r="T119" s="17"/>
      <c r="U119" t="str">
        <f>IF(COUNTA(Table214[[#This Row],[Employee Name]:[13. Skin is intact without open wounds or rashes]])=0,"",COUNTIF(Table214[[#This Row],[1. Checks that sink areas are supplied with soap and paper towels]:[13. Skin is intact without open wounds or rashes]],"NO"))</f>
        <v/>
      </c>
    </row>
    <row r="120" spans="2:21">
      <c r="B120" s="17"/>
      <c r="C120" s="17"/>
      <c r="D120" s="17"/>
      <c r="E120" s="18"/>
      <c r="F120" s="44"/>
      <c r="G120" s="17"/>
      <c r="H120" s="17"/>
      <c r="I120" s="17"/>
      <c r="J120" s="17"/>
      <c r="K120" s="17"/>
      <c r="L120" s="17"/>
      <c r="M120" s="17"/>
      <c r="N120" s="17"/>
      <c r="O120" s="17"/>
      <c r="P120" s="17"/>
      <c r="Q120" s="17"/>
      <c r="R120" s="17"/>
      <c r="S120" s="17"/>
      <c r="T120" s="17"/>
      <c r="U120" t="str">
        <f>IF(COUNTA(Table214[[#This Row],[Employee Name]:[13. Skin is intact without open wounds or rashes]])=0,"",COUNTIF(Table214[[#This Row],[1. Checks that sink areas are supplied with soap and paper towels]:[13. Skin is intact without open wounds or rashes]],"NO"))</f>
        <v/>
      </c>
    </row>
    <row r="121" spans="2:21">
      <c r="B121" s="17"/>
      <c r="C121" s="17"/>
      <c r="D121" s="17"/>
      <c r="E121" s="18"/>
      <c r="F121" s="44"/>
      <c r="G121" s="17"/>
      <c r="H121" s="17"/>
      <c r="I121" s="17"/>
      <c r="J121" s="17"/>
      <c r="K121" s="17"/>
      <c r="L121" s="17"/>
      <c r="M121" s="17"/>
      <c r="N121" s="17"/>
      <c r="O121" s="17"/>
      <c r="P121" s="17"/>
      <c r="Q121" s="17"/>
      <c r="R121" s="17"/>
      <c r="S121" s="17"/>
      <c r="T121" s="17"/>
      <c r="U121" t="str">
        <f>IF(COUNTA(Table214[[#This Row],[Employee Name]:[13. Skin is intact without open wounds or rashes]])=0,"",COUNTIF(Table214[[#This Row],[1. Checks that sink areas are supplied with soap and paper towels]:[13. Skin is intact without open wounds or rashes]],"NO"))</f>
        <v/>
      </c>
    </row>
    <row r="122" spans="2:21">
      <c r="B122" s="17"/>
      <c r="C122" s="17"/>
      <c r="D122" s="17"/>
      <c r="E122" s="18"/>
      <c r="F122" s="44"/>
      <c r="G122" s="17"/>
      <c r="H122" s="17"/>
      <c r="I122" s="17"/>
      <c r="J122" s="17"/>
      <c r="K122" s="17"/>
      <c r="L122" s="17"/>
      <c r="M122" s="17"/>
      <c r="N122" s="17"/>
      <c r="O122" s="17"/>
      <c r="P122" s="17"/>
      <c r="Q122" s="17"/>
      <c r="R122" s="17"/>
      <c r="S122" s="17"/>
      <c r="T122" s="17"/>
      <c r="U122" t="str">
        <f>IF(COUNTA(Table214[[#This Row],[Employee Name]:[13. Skin is intact without open wounds or rashes]])=0,"",COUNTIF(Table214[[#This Row],[1. Checks that sink areas are supplied with soap and paper towels]:[13. Skin is intact without open wounds or rashes]],"NO"))</f>
        <v/>
      </c>
    </row>
    <row r="123" spans="2:21">
      <c r="B123" s="17"/>
      <c r="C123" s="17"/>
      <c r="D123" s="17"/>
      <c r="E123" s="18"/>
      <c r="F123" s="44"/>
      <c r="G123" s="17"/>
      <c r="H123" s="17"/>
      <c r="I123" s="17"/>
      <c r="J123" s="17"/>
      <c r="K123" s="17"/>
      <c r="L123" s="17"/>
      <c r="M123" s="17"/>
      <c r="N123" s="17"/>
      <c r="O123" s="17"/>
      <c r="P123" s="17"/>
      <c r="Q123" s="17"/>
      <c r="R123" s="17"/>
      <c r="S123" s="17"/>
      <c r="T123" s="17"/>
      <c r="U123" t="str">
        <f>IF(COUNTA(Table214[[#This Row],[Employee Name]:[13. Skin is intact without open wounds or rashes]])=0,"",COUNTIF(Table214[[#This Row],[1. Checks that sink areas are supplied with soap and paper towels]:[13. Skin is intact without open wounds or rashes]],"NO"))</f>
        <v/>
      </c>
    </row>
    <row r="124" spans="2:21">
      <c r="B124" s="17"/>
      <c r="C124" s="17"/>
      <c r="D124" s="17"/>
      <c r="E124" s="18"/>
      <c r="F124" s="44"/>
      <c r="G124" s="17"/>
      <c r="H124" s="17"/>
      <c r="I124" s="17"/>
      <c r="J124" s="17"/>
      <c r="K124" s="17"/>
      <c r="L124" s="17"/>
      <c r="M124" s="17"/>
      <c r="N124" s="17"/>
      <c r="O124" s="17"/>
      <c r="P124" s="17"/>
      <c r="Q124" s="17"/>
      <c r="R124" s="17"/>
      <c r="S124" s="17"/>
      <c r="T124" s="17"/>
      <c r="U124" t="str">
        <f>IF(COUNTA(Table214[[#This Row],[Employee Name]:[13. Skin is intact without open wounds or rashes]])=0,"",COUNTIF(Table214[[#This Row],[1. Checks that sink areas are supplied with soap and paper towels]:[13. Skin is intact without open wounds or rashes]],"NO"))</f>
        <v/>
      </c>
    </row>
    <row r="125" spans="2:21">
      <c r="B125" s="17"/>
      <c r="C125" s="17"/>
      <c r="D125" s="17"/>
      <c r="E125" s="18"/>
      <c r="F125" s="44"/>
      <c r="G125" s="17"/>
      <c r="H125" s="17"/>
      <c r="I125" s="17"/>
      <c r="J125" s="17"/>
      <c r="K125" s="17"/>
      <c r="L125" s="17"/>
      <c r="M125" s="17"/>
      <c r="N125" s="17"/>
      <c r="O125" s="17"/>
      <c r="P125" s="17"/>
      <c r="Q125" s="17"/>
      <c r="R125" s="17"/>
      <c r="S125" s="17"/>
      <c r="T125" s="17"/>
      <c r="U125" t="str">
        <f>IF(COUNTA(Table214[[#This Row],[Employee Name]:[13. Skin is intact without open wounds or rashes]])=0,"",COUNTIF(Table214[[#This Row],[1. Checks that sink areas are supplied with soap and paper towels]:[13. Skin is intact without open wounds or rashes]],"NO"))</f>
        <v/>
      </c>
    </row>
    <row r="126" spans="2:21">
      <c r="B126" s="17"/>
      <c r="C126" s="17"/>
      <c r="D126" s="17"/>
      <c r="E126" s="18"/>
      <c r="F126" s="44"/>
      <c r="G126" s="17"/>
      <c r="H126" s="17"/>
      <c r="I126" s="17"/>
      <c r="J126" s="17"/>
      <c r="K126" s="17"/>
      <c r="L126" s="17"/>
      <c r="M126" s="17"/>
      <c r="N126" s="17"/>
      <c r="O126" s="17"/>
      <c r="P126" s="17"/>
      <c r="Q126" s="17"/>
      <c r="R126" s="17"/>
      <c r="S126" s="17"/>
      <c r="T126" s="17"/>
      <c r="U126" t="str">
        <f>IF(COUNTA(Table214[[#This Row],[Employee Name]:[13. Skin is intact without open wounds or rashes]])=0,"",COUNTIF(Table214[[#This Row],[1. Checks that sink areas are supplied with soap and paper towels]:[13. Skin is intact without open wounds or rashes]],"NO"))</f>
        <v/>
      </c>
    </row>
    <row r="127" spans="2:21">
      <c r="B127" s="17"/>
      <c r="C127" s="17"/>
      <c r="D127" s="17"/>
      <c r="E127" s="18"/>
      <c r="F127" s="44"/>
      <c r="G127" s="17"/>
      <c r="H127" s="17"/>
      <c r="I127" s="17"/>
      <c r="J127" s="17"/>
      <c r="K127" s="17"/>
      <c r="L127" s="17"/>
      <c r="M127" s="17"/>
      <c r="N127" s="17"/>
      <c r="O127" s="17"/>
      <c r="P127" s="17"/>
      <c r="Q127" s="17"/>
      <c r="R127" s="17"/>
      <c r="S127" s="17"/>
      <c r="T127" s="17"/>
      <c r="U127" t="str">
        <f>IF(COUNTA(Table214[[#This Row],[Employee Name]:[13. Skin is intact without open wounds or rashes]])=0,"",COUNTIF(Table214[[#This Row],[1. Checks that sink areas are supplied with soap and paper towels]:[13. Skin is intact without open wounds or rashes]],"NO"))</f>
        <v/>
      </c>
    </row>
    <row r="128" spans="2:21">
      <c r="B128" s="17"/>
      <c r="C128" s="17"/>
      <c r="D128" s="17"/>
      <c r="E128" s="18"/>
      <c r="F128" s="44"/>
      <c r="G128" s="17"/>
      <c r="H128" s="17"/>
      <c r="I128" s="17"/>
      <c r="J128" s="17"/>
      <c r="K128" s="17"/>
      <c r="L128" s="17"/>
      <c r="M128" s="17"/>
      <c r="N128" s="17"/>
      <c r="O128" s="17"/>
      <c r="P128" s="17"/>
      <c r="Q128" s="17"/>
      <c r="R128" s="17"/>
      <c r="S128" s="17"/>
      <c r="T128" s="17"/>
      <c r="U128" t="str">
        <f>IF(COUNTA(Table214[[#This Row],[Employee Name]:[13. Skin is intact without open wounds or rashes]])=0,"",COUNTIF(Table214[[#This Row],[1. Checks that sink areas are supplied with soap and paper towels]:[13. Skin is intact without open wounds or rashes]],"NO"))</f>
        <v/>
      </c>
    </row>
    <row r="129" spans="2:21">
      <c r="B129" s="17"/>
      <c r="C129" s="17"/>
      <c r="D129" s="17"/>
      <c r="E129" s="18"/>
      <c r="F129" s="44"/>
      <c r="G129" s="17"/>
      <c r="H129" s="17"/>
      <c r="I129" s="17"/>
      <c r="J129" s="17"/>
      <c r="K129" s="17"/>
      <c r="L129" s="17"/>
      <c r="M129" s="17"/>
      <c r="N129" s="17"/>
      <c r="O129" s="17"/>
      <c r="P129" s="17"/>
      <c r="Q129" s="17"/>
      <c r="R129" s="17"/>
      <c r="S129" s="17"/>
      <c r="T129" s="17"/>
      <c r="U129" t="str">
        <f>IF(COUNTA(Table214[[#This Row],[Employee Name]:[13. Skin is intact without open wounds or rashes]])=0,"",COUNTIF(Table214[[#This Row],[1. Checks that sink areas are supplied with soap and paper towels]:[13. Skin is intact without open wounds or rashes]],"NO"))</f>
        <v/>
      </c>
    </row>
    <row r="130" spans="2:21">
      <c r="B130" s="17"/>
      <c r="C130" s="17"/>
      <c r="D130" s="17"/>
      <c r="E130" s="18"/>
      <c r="F130" s="44"/>
      <c r="G130" s="17"/>
      <c r="H130" s="17"/>
      <c r="I130" s="17"/>
      <c r="J130" s="17"/>
      <c r="K130" s="17"/>
      <c r="L130" s="17"/>
      <c r="M130" s="17"/>
      <c r="N130" s="17"/>
      <c r="O130" s="17"/>
      <c r="P130" s="17"/>
      <c r="Q130" s="17"/>
      <c r="R130" s="17"/>
      <c r="S130" s="17"/>
      <c r="T130" s="17"/>
      <c r="U130" t="str">
        <f>IF(COUNTA(Table214[[#This Row],[Employee Name]:[13. Skin is intact without open wounds or rashes]])=0,"",COUNTIF(Table214[[#This Row],[1. Checks that sink areas are supplied with soap and paper towels]:[13. Skin is intact without open wounds or rashes]],"NO"))</f>
        <v/>
      </c>
    </row>
    <row r="131" spans="2:21">
      <c r="B131" s="17"/>
      <c r="C131" s="17"/>
      <c r="D131" s="17"/>
      <c r="E131" s="18"/>
      <c r="F131" s="44"/>
      <c r="G131" s="17"/>
      <c r="H131" s="17"/>
      <c r="I131" s="17"/>
      <c r="J131" s="17"/>
      <c r="K131" s="17"/>
      <c r="L131" s="17"/>
      <c r="M131" s="17"/>
      <c r="N131" s="17"/>
      <c r="O131" s="17"/>
      <c r="P131" s="17"/>
      <c r="Q131" s="17"/>
      <c r="R131" s="17"/>
      <c r="S131" s="17"/>
      <c r="T131" s="17"/>
      <c r="U131" t="str">
        <f>IF(COUNTA(Table214[[#This Row],[Employee Name]:[13. Skin is intact without open wounds or rashes]])=0,"",COUNTIF(Table214[[#This Row],[1. Checks that sink areas are supplied with soap and paper towels]:[13. Skin is intact without open wounds or rashes]],"NO"))</f>
        <v/>
      </c>
    </row>
    <row r="132" spans="2:21">
      <c r="B132" s="17"/>
      <c r="C132" s="17"/>
      <c r="D132" s="17"/>
      <c r="E132" s="18"/>
      <c r="F132" s="44"/>
      <c r="G132" s="17"/>
      <c r="H132" s="17"/>
      <c r="I132" s="17"/>
      <c r="J132" s="17"/>
      <c r="K132" s="17"/>
      <c r="L132" s="17"/>
      <c r="M132" s="17"/>
      <c r="N132" s="17"/>
      <c r="O132" s="17"/>
      <c r="P132" s="17"/>
      <c r="Q132" s="17"/>
      <c r="R132" s="17"/>
      <c r="S132" s="17"/>
      <c r="T132" s="17"/>
      <c r="U132" t="str">
        <f>IF(COUNTA(Table214[[#This Row],[Employee Name]:[13. Skin is intact without open wounds or rashes]])=0,"",COUNTIF(Table214[[#This Row],[1. Checks that sink areas are supplied with soap and paper towels]:[13. Skin is intact without open wounds or rashes]],"NO"))</f>
        <v/>
      </c>
    </row>
    <row r="133" spans="2:21">
      <c r="B133" s="17"/>
      <c r="C133" s="17"/>
      <c r="D133" s="17"/>
      <c r="E133" s="18"/>
      <c r="F133" s="44"/>
      <c r="G133" s="17"/>
      <c r="H133" s="17"/>
      <c r="I133" s="17"/>
      <c r="J133" s="17"/>
      <c r="K133" s="17"/>
      <c r="L133" s="17"/>
      <c r="M133" s="17"/>
      <c r="N133" s="17"/>
      <c r="O133" s="17"/>
      <c r="P133" s="17"/>
      <c r="Q133" s="17"/>
      <c r="R133" s="17"/>
      <c r="S133" s="17"/>
      <c r="T133" s="17"/>
      <c r="U133" t="str">
        <f>IF(COUNTA(Table214[[#This Row],[Employee Name]:[13. Skin is intact without open wounds or rashes]])=0,"",COUNTIF(Table214[[#This Row],[1. Checks that sink areas are supplied with soap and paper towels]:[13. Skin is intact without open wounds or rashes]],"NO"))</f>
        <v/>
      </c>
    </row>
    <row r="134" spans="2:21">
      <c r="B134" s="17"/>
      <c r="C134" s="17"/>
      <c r="D134" s="17"/>
      <c r="E134" s="18"/>
      <c r="F134" s="44"/>
      <c r="G134" s="17"/>
      <c r="H134" s="17"/>
      <c r="I134" s="17"/>
      <c r="J134" s="17"/>
      <c r="K134" s="17"/>
      <c r="L134" s="17"/>
      <c r="M134" s="17"/>
      <c r="N134" s="17"/>
      <c r="O134" s="17"/>
      <c r="P134" s="17"/>
      <c r="Q134" s="17"/>
      <c r="R134" s="17"/>
      <c r="S134" s="17"/>
      <c r="T134" s="17"/>
      <c r="U134" t="str">
        <f>IF(COUNTA(Table214[[#This Row],[Employee Name]:[13. Skin is intact without open wounds or rashes]])=0,"",COUNTIF(Table214[[#This Row],[1. Checks that sink areas are supplied with soap and paper towels]:[13. Skin is intact without open wounds or rashes]],"NO"))</f>
        <v/>
      </c>
    </row>
    <row r="135" spans="2:21">
      <c r="B135" s="17"/>
      <c r="C135" s="17"/>
      <c r="D135" s="17"/>
      <c r="E135" s="18"/>
      <c r="F135" s="44"/>
      <c r="G135" s="17"/>
      <c r="H135" s="17"/>
      <c r="I135" s="17"/>
      <c r="J135" s="17"/>
      <c r="K135" s="17"/>
      <c r="L135" s="17"/>
      <c r="M135" s="17"/>
      <c r="N135" s="17"/>
      <c r="O135" s="17"/>
      <c r="P135" s="17"/>
      <c r="Q135" s="17"/>
      <c r="R135" s="17"/>
      <c r="S135" s="17"/>
      <c r="T135" s="17"/>
      <c r="U135" t="str">
        <f>IF(COUNTA(Table214[[#This Row],[Employee Name]:[13. Skin is intact without open wounds or rashes]])=0,"",COUNTIF(Table214[[#This Row],[1. Checks that sink areas are supplied with soap and paper towels]:[13. Skin is intact without open wounds or rashes]],"NO"))</f>
        <v/>
      </c>
    </row>
    <row r="136" spans="2:21">
      <c r="B136" s="17"/>
      <c r="C136" s="17"/>
      <c r="D136" s="17"/>
      <c r="E136" s="18"/>
      <c r="F136" s="44"/>
      <c r="G136" s="17"/>
      <c r="H136" s="17"/>
      <c r="I136" s="17"/>
      <c r="J136" s="17"/>
      <c r="K136" s="17"/>
      <c r="L136" s="17"/>
      <c r="M136" s="17"/>
      <c r="N136" s="17"/>
      <c r="O136" s="17"/>
      <c r="P136" s="17"/>
      <c r="Q136" s="17"/>
      <c r="R136" s="17"/>
      <c r="S136" s="17"/>
      <c r="T136" s="17"/>
      <c r="U136" t="str">
        <f>IF(COUNTA(Table214[[#This Row],[Employee Name]:[13. Skin is intact without open wounds or rashes]])=0,"",COUNTIF(Table214[[#This Row],[1. Checks that sink areas are supplied with soap and paper towels]:[13. Skin is intact without open wounds or rashes]],"NO"))</f>
        <v/>
      </c>
    </row>
    <row r="137" spans="2:21">
      <c r="B137" s="17"/>
      <c r="C137" s="17"/>
      <c r="D137" s="17"/>
      <c r="E137" s="18"/>
      <c r="F137" s="44"/>
      <c r="G137" s="17"/>
      <c r="H137" s="17"/>
      <c r="I137" s="17"/>
      <c r="J137" s="17"/>
      <c r="K137" s="17"/>
      <c r="L137" s="17"/>
      <c r="M137" s="17"/>
      <c r="N137" s="17"/>
      <c r="O137" s="17"/>
      <c r="P137" s="17"/>
      <c r="Q137" s="17"/>
      <c r="R137" s="17"/>
      <c r="S137" s="17"/>
      <c r="T137" s="17"/>
      <c r="U137" t="str">
        <f>IF(COUNTA(Table214[[#This Row],[Employee Name]:[13. Skin is intact without open wounds or rashes]])=0,"",COUNTIF(Table214[[#This Row],[1. Checks that sink areas are supplied with soap and paper towels]:[13. Skin is intact without open wounds or rashes]],"NO"))</f>
        <v/>
      </c>
    </row>
    <row r="138" spans="2:21">
      <c r="B138" s="17"/>
      <c r="C138" s="17"/>
      <c r="D138" s="17"/>
      <c r="E138" s="18"/>
      <c r="F138" s="44"/>
      <c r="G138" s="17"/>
      <c r="H138" s="17"/>
      <c r="I138" s="17"/>
      <c r="J138" s="17"/>
      <c r="K138" s="17"/>
      <c r="L138" s="17"/>
      <c r="M138" s="17"/>
      <c r="N138" s="17"/>
      <c r="O138" s="17"/>
      <c r="P138" s="17"/>
      <c r="Q138" s="17"/>
      <c r="R138" s="17"/>
      <c r="S138" s="17"/>
      <c r="T138" s="17"/>
      <c r="U138" t="str">
        <f>IF(COUNTA(Table214[[#This Row],[Employee Name]:[13. Skin is intact without open wounds or rashes]])=0,"",COUNTIF(Table214[[#This Row],[1. Checks that sink areas are supplied with soap and paper towels]:[13. Skin is intact without open wounds or rashes]],"NO"))</f>
        <v/>
      </c>
    </row>
    <row r="139" spans="2:21">
      <c r="B139" s="17"/>
      <c r="C139" s="17"/>
      <c r="D139" s="17"/>
      <c r="E139" s="18"/>
      <c r="F139" s="44"/>
      <c r="G139" s="17"/>
      <c r="H139" s="17"/>
      <c r="I139" s="17"/>
      <c r="J139" s="17"/>
      <c r="K139" s="17"/>
      <c r="L139" s="17"/>
      <c r="M139" s="17"/>
      <c r="N139" s="17"/>
      <c r="O139" s="17"/>
      <c r="P139" s="17"/>
      <c r="Q139" s="17"/>
      <c r="R139" s="17"/>
      <c r="S139" s="17"/>
      <c r="T139" s="17"/>
      <c r="U139" t="str">
        <f>IF(COUNTA(Table214[[#This Row],[Employee Name]:[13. Skin is intact without open wounds or rashes]])=0,"",COUNTIF(Table214[[#This Row],[1. Checks that sink areas are supplied with soap and paper towels]:[13. Skin is intact without open wounds or rashes]],"NO"))</f>
        <v/>
      </c>
    </row>
    <row r="140" spans="2:21">
      <c r="B140" s="17"/>
      <c r="C140" s="17"/>
      <c r="D140" s="17"/>
      <c r="E140" s="18"/>
      <c r="F140" s="44"/>
      <c r="G140" s="17"/>
      <c r="H140" s="17"/>
      <c r="I140" s="17"/>
      <c r="J140" s="17"/>
      <c r="K140" s="17"/>
      <c r="L140" s="17"/>
      <c r="M140" s="17"/>
      <c r="N140" s="17"/>
      <c r="O140" s="17"/>
      <c r="P140" s="17"/>
      <c r="Q140" s="17"/>
      <c r="R140" s="17"/>
      <c r="S140" s="17"/>
      <c r="T140" s="17"/>
      <c r="U140" t="str">
        <f>IF(COUNTA(Table214[[#This Row],[Employee Name]:[13. Skin is intact without open wounds or rashes]])=0,"",COUNTIF(Table214[[#This Row],[1. Checks that sink areas are supplied with soap and paper towels]:[13. Skin is intact without open wounds or rashes]],"NO"))</f>
        <v/>
      </c>
    </row>
    <row r="141" spans="2:21">
      <c r="B141" s="17"/>
      <c r="C141" s="17"/>
      <c r="D141" s="17"/>
      <c r="E141" s="18"/>
      <c r="F141" s="44"/>
      <c r="G141" s="17"/>
      <c r="H141" s="17"/>
      <c r="I141" s="17"/>
      <c r="J141" s="17"/>
      <c r="K141" s="17"/>
      <c r="L141" s="17"/>
      <c r="M141" s="17"/>
      <c r="N141" s="17"/>
      <c r="O141" s="17"/>
      <c r="P141" s="17"/>
      <c r="Q141" s="17"/>
      <c r="R141" s="17"/>
      <c r="S141" s="17"/>
      <c r="T141" s="17"/>
      <c r="U141" t="str">
        <f>IF(COUNTA(Table214[[#This Row],[Employee Name]:[13. Skin is intact without open wounds or rashes]])=0,"",COUNTIF(Table214[[#This Row],[1. Checks that sink areas are supplied with soap and paper towels]:[13. Skin is intact without open wounds or rashes]],"NO"))</f>
        <v/>
      </c>
    </row>
    <row r="142" spans="2:21">
      <c r="B142" s="17"/>
      <c r="C142" s="17"/>
      <c r="D142" s="17"/>
      <c r="E142" s="18"/>
      <c r="F142" s="44"/>
      <c r="G142" s="17"/>
      <c r="H142" s="17"/>
      <c r="I142" s="17"/>
      <c r="J142" s="17"/>
      <c r="K142" s="17"/>
      <c r="L142" s="17"/>
      <c r="M142" s="17"/>
      <c r="N142" s="17"/>
      <c r="O142" s="17"/>
      <c r="P142" s="17"/>
      <c r="Q142" s="17"/>
      <c r="R142" s="17"/>
      <c r="S142" s="17"/>
      <c r="T142" s="17"/>
      <c r="U142" t="str">
        <f>IF(COUNTA(Table214[[#This Row],[Employee Name]:[13. Skin is intact without open wounds or rashes]])=0,"",COUNTIF(Table214[[#This Row],[1. Checks that sink areas are supplied with soap and paper towels]:[13. Skin is intact without open wounds or rashes]],"NO"))</f>
        <v/>
      </c>
    </row>
    <row r="143" spans="2:21">
      <c r="B143" s="17"/>
      <c r="C143" s="17"/>
      <c r="D143" s="17"/>
      <c r="E143" s="18"/>
      <c r="F143" s="44"/>
      <c r="G143" s="17"/>
      <c r="H143" s="17"/>
      <c r="I143" s="17"/>
      <c r="J143" s="17"/>
      <c r="K143" s="17"/>
      <c r="L143" s="17"/>
      <c r="M143" s="17"/>
      <c r="N143" s="17"/>
      <c r="O143" s="17"/>
      <c r="P143" s="17"/>
      <c r="Q143" s="17"/>
      <c r="R143" s="17"/>
      <c r="S143" s="17"/>
      <c r="T143" s="17"/>
      <c r="U143" t="str">
        <f>IF(COUNTA(Table214[[#This Row],[Employee Name]:[13. Skin is intact without open wounds or rashes]])=0,"",COUNTIF(Table214[[#This Row],[1. Checks that sink areas are supplied with soap and paper towels]:[13. Skin is intact without open wounds or rashes]],"NO"))</f>
        <v/>
      </c>
    </row>
    <row r="144" spans="2:21">
      <c r="B144" s="17"/>
      <c r="C144" s="17"/>
      <c r="D144" s="17"/>
      <c r="E144" s="18"/>
      <c r="F144" s="44"/>
      <c r="G144" s="17"/>
      <c r="H144" s="17"/>
      <c r="I144" s="17"/>
      <c r="J144" s="17"/>
      <c r="K144" s="17"/>
      <c r="L144" s="17"/>
      <c r="M144" s="17"/>
      <c r="N144" s="17"/>
      <c r="O144" s="17"/>
      <c r="P144" s="17"/>
      <c r="Q144" s="17"/>
      <c r="R144" s="17"/>
      <c r="S144" s="17"/>
      <c r="T144" s="17"/>
      <c r="U144" t="str">
        <f>IF(COUNTA(Table214[[#This Row],[Employee Name]:[13. Skin is intact without open wounds or rashes]])=0,"",COUNTIF(Table214[[#This Row],[1. Checks that sink areas are supplied with soap and paper towels]:[13. Skin is intact without open wounds or rashes]],"NO"))</f>
        <v/>
      </c>
    </row>
    <row r="145" spans="2:21">
      <c r="B145" s="17"/>
      <c r="C145" s="17"/>
      <c r="D145" s="17"/>
      <c r="E145" s="18"/>
      <c r="F145" s="44"/>
      <c r="G145" s="17"/>
      <c r="H145" s="17"/>
      <c r="I145" s="17"/>
      <c r="J145" s="17"/>
      <c r="K145" s="17"/>
      <c r="L145" s="17"/>
      <c r="M145" s="17"/>
      <c r="N145" s="17"/>
      <c r="O145" s="17"/>
      <c r="P145" s="17"/>
      <c r="Q145" s="17"/>
      <c r="R145" s="17"/>
      <c r="S145" s="17"/>
      <c r="T145" s="17"/>
      <c r="U145" t="str">
        <f>IF(COUNTA(Table214[[#This Row],[Employee Name]:[13. Skin is intact without open wounds or rashes]])=0,"",COUNTIF(Table214[[#This Row],[1. Checks that sink areas are supplied with soap and paper towels]:[13. Skin is intact without open wounds or rashes]],"NO"))</f>
        <v/>
      </c>
    </row>
    <row r="146" spans="2:21">
      <c r="B146" s="17"/>
      <c r="C146" s="17"/>
      <c r="D146" s="17"/>
      <c r="E146" s="18"/>
      <c r="F146" s="44"/>
      <c r="G146" s="17"/>
      <c r="H146" s="17"/>
      <c r="I146" s="17"/>
      <c r="J146" s="17"/>
      <c r="K146" s="17"/>
      <c r="L146" s="17"/>
      <c r="M146" s="17"/>
      <c r="N146" s="17"/>
      <c r="O146" s="17"/>
      <c r="P146" s="17"/>
      <c r="Q146" s="17"/>
      <c r="R146" s="17"/>
      <c r="S146" s="17"/>
      <c r="T146" s="17"/>
      <c r="U146" t="str">
        <f>IF(COUNTA(Table214[[#This Row],[Employee Name]:[13. Skin is intact without open wounds or rashes]])=0,"",COUNTIF(Table214[[#This Row],[1. Checks that sink areas are supplied with soap and paper towels]:[13. Skin is intact without open wounds or rashes]],"NO"))</f>
        <v/>
      </c>
    </row>
    <row r="147" spans="2:21">
      <c r="B147" s="17"/>
      <c r="C147" s="17"/>
      <c r="D147" s="17"/>
      <c r="E147" s="18"/>
      <c r="F147" s="44"/>
      <c r="G147" s="17"/>
      <c r="H147" s="17"/>
      <c r="I147" s="17"/>
      <c r="J147" s="17"/>
      <c r="K147" s="17"/>
      <c r="L147" s="17"/>
      <c r="M147" s="17"/>
      <c r="N147" s="17"/>
      <c r="O147" s="17"/>
      <c r="P147" s="17"/>
      <c r="Q147" s="17"/>
      <c r="R147" s="17"/>
      <c r="S147" s="17"/>
      <c r="T147" s="17"/>
      <c r="U147" t="str">
        <f>IF(COUNTA(Table214[[#This Row],[Employee Name]:[13. Skin is intact without open wounds or rashes]])=0,"",COUNTIF(Table214[[#This Row],[1. Checks that sink areas are supplied with soap and paper towels]:[13. Skin is intact without open wounds or rashes]],"NO"))</f>
        <v/>
      </c>
    </row>
    <row r="148" spans="2:21">
      <c r="B148" s="17"/>
      <c r="C148" s="17"/>
      <c r="D148" s="17"/>
      <c r="E148" s="18"/>
      <c r="F148" s="44"/>
      <c r="G148" s="17"/>
      <c r="H148" s="17"/>
      <c r="I148" s="17"/>
      <c r="J148" s="17"/>
      <c r="K148" s="17"/>
      <c r="L148" s="17"/>
      <c r="M148" s="17"/>
      <c r="N148" s="17"/>
      <c r="O148" s="17"/>
      <c r="P148" s="17"/>
      <c r="Q148" s="17"/>
      <c r="R148" s="17"/>
      <c r="S148" s="17"/>
      <c r="T148" s="17"/>
      <c r="U148" t="str">
        <f>IF(COUNTA(Table214[[#This Row],[Employee Name]:[13. Skin is intact without open wounds or rashes]])=0,"",COUNTIF(Table214[[#This Row],[1. Checks that sink areas are supplied with soap and paper towels]:[13. Skin is intact without open wounds or rashes]],"NO"))</f>
        <v/>
      </c>
    </row>
    <row r="149" spans="2:21">
      <c r="B149" s="17"/>
      <c r="C149" s="17"/>
      <c r="D149" s="17"/>
      <c r="E149" s="18"/>
      <c r="F149" s="44"/>
      <c r="G149" s="17"/>
      <c r="H149" s="17"/>
      <c r="I149" s="17"/>
      <c r="J149" s="17"/>
      <c r="K149" s="17"/>
      <c r="L149" s="17"/>
      <c r="M149" s="17"/>
      <c r="N149" s="17"/>
      <c r="O149" s="17"/>
      <c r="P149" s="17"/>
      <c r="Q149" s="17"/>
      <c r="R149" s="17"/>
      <c r="S149" s="17"/>
      <c r="T149" s="17"/>
      <c r="U149" t="str">
        <f>IF(COUNTA(Table214[[#This Row],[Employee Name]:[13. Skin is intact without open wounds or rashes]])=0,"",COUNTIF(Table214[[#This Row],[1. Checks that sink areas are supplied with soap and paper towels]:[13. Skin is intact without open wounds or rashes]],"NO"))</f>
        <v/>
      </c>
    </row>
    <row r="150" spans="2:21">
      <c r="B150" s="17"/>
      <c r="C150" s="17"/>
      <c r="D150" s="17"/>
      <c r="E150" s="18"/>
      <c r="F150" s="44"/>
      <c r="G150" s="17"/>
      <c r="H150" s="17"/>
      <c r="I150" s="17"/>
      <c r="J150" s="17"/>
      <c r="K150" s="17"/>
      <c r="L150" s="17"/>
      <c r="M150" s="17"/>
      <c r="N150" s="17"/>
      <c r="O150" s="17"/>
      <c r="P150" s="17"/>
      <c r="Q150" s="17"/>
      <c r="R150" s="17"/>
      <c r="S150" s="17"/>
      <c r="T150" s="17"/>
      <c r="U150" t="str">
        <f>IF(COUNTA(Table214[[#This Row],[Employee Name]:[13. Skin is intact without open wounds or rashes]])=0,"",COUNTIF(Table214[[#This Row],[1. Checks that sink areas are supplied with soap and paper towels]:[13. Skin is intact without open wounds or rashes]],"NO"))</f>
        <v/>
      </c>
    </row>
    <row r="151" spans="2:21">
      <c r="B151" s="17"/>
      <c r="C151" s="17"/>
      <c r="D151" s="17"/>
      <c r="E151" s="18"/>
      <c r="F151" s="44"/>
      <c r="G151" s="17"/>
      <c r="H151" s="17"/>
      <c r="I151" s="17"/>
      <c r="J151" s="17"/>
      <c r="K151" s="17"/>
      <c r="L151" s="17"/>
      <c r="M151" s="17"/>
      <c r="N151" s="17"/>
      <c r="O151" s="17"/>
      <c r="P151" s="17"/>
      <c r="Q151" s="17"/>
      <c r="R151" s="17"/>
      <c r="S151" s="17"/>
      <c r="T151" s="17"/>
      <c r="U151" t="str">
        <f>IF(COUNTA(Table214[[#This Row],[Employee Name]:[13. Skin is intact without open wounds or rashes]])=0,"",COUNTIF(Table214[[#This Row],[1. Checks that sink areas are supplied with soap and paper towels]:[13. Skin is intact without open wounds or rashes]],"NO"))</f>
        <v/>
      </c>
    </row>
    <row r="152" spans="2:21">
      <c r="B152" s="17"/>
      <c r="C152" s="17"/>
      <c r="D152" s="17"/>
      <c r="E152" s="18"/>
      <c r="F152" s="44"/>
      <c r="G152" s="17"/>
      <c r="H152" s="17"/>
      <c r="I152" s="17"/>
      <c r="J152" s="17"/>
      <c r="K152" s="17"/>
      <c r="L152" s="17"/>
      <c r="M152" s="17"/>
      <c r="N152" s="17"/>
      <c r="O152" s="17"/>
      <c r="P152" s="17"/>
      <c r="Q152" s="17"/>
      <c r="R152" s="17"/>
      <c r="S152" s="17"/>
      <c r="T152" s="17"/>
      <c r="U152" t="str">
        <f>IF(COUNTA(Table214[[#This Row],[Employee Name]:[13. Skin is intact without open wounds or rashes]])=0,"",COUNTIF(Table214[[#This Row],[1. Checks that sink areas are supplied with soap and paper towels]:[13. Skin is intact without open wounds or rashes]],"NO"))</f>
        <v/>
      </c>
    </row>
    <row r="153" spans="2:21">
      <c r="B153" s="17"/>
      <c r="C153" s="17"/>
      <c r="D153" s="17"/>
      <c r="E153" s="18"/>
      <c r="F153" s="44"/>
      <c r="G153" s="17"/>
      <c r="H153" s="17"/>
      <c r="I153" s="17"/>
      <c r="J153" s="17"/>
      <c r="K153" s="17"/>
      <c r="L153" s="17"/>
      <c r="M153" s="17"/>
      <c r="N153" s="17"/>
      <c r="O153" s="17"/>
      <c r="P153" s="17"/>
      <c r="Q153" s="17"/>
      <c r="R153" s="17"/>
      <c r="S153" s="17"/>
      <c r="T153" s="17"/>
      <c r="U153" t="str">
        <f>IF(COUNTA(Table214[[#This Row],[Employee Name]:[13. Skin is intact without open wounds or rashes]])=0,"",COUNTIF(Table214[[#This Row],[1. Checks that sink areas are supplied with soap and paper towels]:[13. Skin is intact without open wounds or rashes]],"NO"))</f>
        <v/>
      </c>
    </row>
    <row r="154" spans="2:21">
      <c r="B154" s="17"/>
      <c r="C154" s="17"/>
      <c r="D154" s="17"/>
      <c r="E154" s="18"/>
      <c r="F154" s="44"/>
      <c r="G154" s="17"/>
      <c r="H154" s="17"/>
      <c r="I154" s="17"/>
      <c r="J154" s="17"/>
      <c r="K154" s="17"/>
      <c r="L154" s="17"/>
      <c r="M154" s="17"/>
      <c r="N154" s="17"/>
      <c r="O154" s="17"/>
      <c r="P154" s="17"/>
      <c r="Q154" s="17"/>
      <c r="R154" s="17"/>
      <c r="S154" s="17"/>
      <c r="T154" s="17"/>
      <c r="U154" t="str">
        <f>IF(COUNTA(Table214[[#This Row],[Employee Name]:[13. Skin is intact without open wounds or rashes]])=0,"",COUNTIF(Table214[[#This Row],[1. Checks that sink areas are supplied with soap and paper towels]:[13. Skin is intact without open wounds or rashes]],"NO"))</f>
        <v/>
      </c>
    </row>
    <row r="155" spans="2:21">
      <c r="B155" s="17"/>
      <c r="C155" s="17"/>
      <c r="D155" s="17"/>
      <c r="E155" s="18"/>
      <c r="F155" s="44"/>
      <c r="G155" s="17"/>
      <c r="H155" s="17"/>
      <c r="I155" s="17"/>
      <c r="J155" s="17"/>
      <c r="K155" s="17"/>
      <c r="L155" s="17"/>
      <c r="M155" s="17"/>
      <c r="N155" s="17"/>
      <c r="O155" s="17"/>
      <c r="P155" s="17"/>
      <c r="Q155" s="17"/>
      <c r="R155" s="17"/>
      <c r="S155" s="17"/>
      <c r="T155" s="17"/>
      <c r="U155" t="str">
        <f>IF(COUNTA(Table214[[#This Row],[Employee Name]:[13. Skin is intact without open wounds or rashes]])=0,"",COUNTIF(Table214[[#This Row],[1. Checks that sink areas are supplied with soap and paper towels]:[13. Skin is intact without open wounds or rashes]],"NO"))</f>
        <v/>
      </c>
    </row>
    <row r="156" spans="2:21">
      <c r="B156" s="17"/>
      <c r="C156" s="17"/>
      <c r="D156" s="17"/>
      <c r="E156" s="18"/>
      <c r="F156" s="44"/>
      <c r="G156" s="17"/>
      <c r="H156" s="17"/>
      <c r="I156" s="17"/>
      <c r="J156" s="17"/>
      <c r="K156" s="17"/>
      <c r="L156" s="17"/>
      <c r="M156" s="17"/>
      <c r="N156" s="17"/>
      <c r="O156" s="17"/>
      <c r="P156" s="17"/>
      <c r="Q156" s="17"/>
      <c r="R156" s="17"/>
      <c r="S156" s="17"/>
      <c r="T156" s="17"/>
      <c r="U156" t="str">
        <f>IF(COUNTA(Table214[[#This Row],[Employee Name]:[13. Skin is intact without open wounds or rashes]])=0,"",COUNTIF(Table214[[#This Row],[1. Checks that sink areas are supplied with soap and paper towels]:[13. Skin is intact without open wounds or rashes]],"NO"))</f>
        <v/>
      </c>
    </row>
    <row r="157" spans="2:21">
      <c r="B157" s="17"/>
      <c r="C157" s="17"/>
      <c r="D157" s="17"/>
      <c r="E157" s="18"/>
      <c r="F157" s="44"/>
      <c r="G157" s="17"/>
      <c r="H157" s="17"/>
      <c r="I157" s="17"/>
      <c r="J157" s="17"/>
      <c r="K157" s="17"/>
      <c r="L157" s="17"/>
      <c r="M157" s="17"/>
      <c r="N157" s="17"/>
      <c r="O157" s="17"/>
      <c r="P157" s="17"/>
      <c r="Q157" s="17"/>
      <c r="R157" s="17"/>
      <c r="S157" s="17"/>
      <c r="T157" s="17"/>
      <c r="U157" t="str">
        <f>IF(COUNTA(Table214[[#This Row],[Employee Name]:[13. Skin is intact without open wounds or rashes]])=0,"",COUNTIF(Table214[[#This Row],[1. Checks that sink areas are supplied with soap and paper towels]:[13. Skin is intact without open wounds or rashes]],"NO"))</f>
        <v/>
      </c>
    </row>
    <row r="158" spans="2:21">
      <c r="B158" s="17"/>
      <c r="C158" s="17"/>
      <c r="D158" s="17"/>
      <c r="E158" s="18"/>
      <c r="F158" s="44"/>
      <c r="G158" s="17"/>
      <c r="H158" s="17"/>
      <c r="I158" s="17"/>
      <c r="J158" s="17"/>
      <c r="K158" s="17"/>
      <c r="L158" s="17"/>
      <c r="M158" s="17"/>
      <c r="N158" s="17"/>
      <c r="O158" s="17"/>
      <c r="P158" s="17"/>
      <c r="Q158" s="17"/>
      <c r="R158" s="17"/>
      <c r="S158" s="17"/>
      <c r="T158" s="17"/>
      <c r="U158" t="str">
        <f>IF(COUNTA(Table214[[#This Row],[Employee Name]:[13. Skin is intact without open wounds or rashes]])=0,"",COUNTIF(Table214[[#This Row],[1. Checks that sink areas are supplied with soap and paper towels]:[13. Skin is intact without open wounds or rashes]],"NO"))</f>
        <v/>
      </c>
    </row>
    <row r="159" spans="2:21">
      <c r="B159" s="17"/>
      <c r="C159" s="17"/>
      <c r="D159" s="17"/>
      <c r="E159" s="18"/>
      <c r="F159" s="44"/>
      <c r="G159" s="17"/>
      <c r="H159" s="17"/>
      <c r="I159" s="17"/>
      <c r="J159" s="17"/>
      <c r="K159" s="17"/>
      <c r="L159" s="17"/>
      <c r="M159" s="17"/>
      <c r="N159" s="17"/>
      <c r="O159" s="17"/>
      <c r="P159" s="17"/>
      <c r="Q159" s="17"/>
      <c r="R159" s="17"/>
      <c r="S159" s="17"/>
      <c r="T159" s="17"/>
      <c r="U159" t="str">
        <f>IF(COUNTA(Table214[[#This Row],[Employee Name]:[13. Skin is intact without open wounds or rashes]])=0,"",COUNTIF(Table214[[#This Row],[1. Checks that sink areas are supplied with soap and paper towels]:[13. Skin is intact without open wounds or rashes]],"NO"))</f>
        <v/>
      </c>
    </row>
    <row r="160" spans="2:21">
      <c r="B160" s="17"/>
      <c r="C160" s="17"/>
      <c r="D160" s="17"/>
      <c r="E160" s="18"/>
      <c r="F160" s="44"/>
      <c r="G160" s="17"/>
      <c r="H160" s="17"/>
      <c r="I160" s="17"/>
      <c r="J160" s="17"/>
      <c r="K160" s="17"/>
      <c r="L160" s="17"/>
      <c r="M160" s="17"/>
      <c r="N160" s="17"/>
      <c r="O160" s="17"/>
      <c r="P160" s="17"/>
      <c r="Q160" s="17"/>
      <c r="R160" s="17"/>
      <c r="S160" s="17"/>
      <c r="T160" s="17"/>
      <c r="U160" t="str">
        <f>IF(COUNTA(Table214[[#This Row],[Employee Name]:[13. Skin is intact without open wounds or rashes]])=0,"",COUNTIF(Table214[[#This Row],[1. Checks that sink areas are supplied with soap and paper towels]:[13. Skin is intact without open wounds or rashes]],"NO"))</f>
        <v/>
      </c>
    </row>
    <row r="161" spans="2:21">
      <c r="B161" s="17"/>
      <c r="C161" s="17"/>
      <c r="D161" s="17"/>
      <c r="E161" s="18"/>
      <c r="F161" s="44"/>
      <c r="G161" s="17"/>
      <c r="H161" s="17"/>
      <c r="I161" s="17"/>
      <c r="J161" s="17"/>
      <c r="K161" s="17"/>
      <c r="L161" s="17"/>
      <c r="M161" s="17"/>
      <c r="N161" s="17"/>
      <c r="O161" s="17"/>
      <c r="P161" s="17"/>
      <c r="Q161" s="17"/>
      <c r="R161" s="17"/>
      <c r="S161" s="17"/>
      <c r="T161" s="17"/>
      <c r="U161" t="str">
        <f>IF(COUNTA(Table214[[#This Row],[Employee Name]:[13. Skin is intact without open wounds or rashes]])=0,"",COUNTIF(Table214[[#This Row],[1. Checks that sink areas are supplied with soap and paper towels]:[13. Skin is intact without open wounds or rashes]],"NO"))</f>
        <v/>
      </c>
    </row>
    <row r="162" spans="2:21">
      <c r="B162" s="17"/>
      <c r="C162" s="17"/>
      <c r="D162" s="17"/>
      <c r="E162" s="18"/>
      <c r="F162" s="44"/>
      <c r="G162" s="17"/>
      <c r="H162" s="17"/>
      <c r="I162" s="17"/>
      <c r="J162" s="17"/>
      <c r="K162" s="17"/>
      <c r="L162" s="17"/>
      <c r="M162" s="17"/>
      <c r="N162" s="17"/>
      <c r="O162" s="17"/>
      <c r="P162" s="17"/>
      <c r="Q162" s="17"/>
      <c r="R162" s="17"/>
      <c r="S162" s="17"/>
      <c r="T162" s="17"/>
      <c r="U162" t="str">
        <f>IF(COUNTA(Table214[[#This Row],[Employee Name]:[13. Skin is intact without open wounds or rashes]])=0,"",COUNTIF(Table214[[#This Row],[1. Checks that sink areas are supplied with soap and paper towels]:[13. Skin is intact without open wounds or rashes]],"NO"))</f>
        <v/>
      </c>
    </row>
    <row r="163" spans="2:21">
      <c r="B163" s="17"/>
      <c r="C163" s="17"/>
      <c r="D163" s="17"/>
      <c r="E163" s="18"/>
      <c r="F163" s="44"/>
      <c r="G163" s="17"/>
      <c r="H163" s="17"/>
      <c r="I163" s="17"/>
      <c r="J163" s="17"/>
      <c r="K163" s="17"/>
      <c r="L163" s="17"/>
      <c r="M163" s="17"/>
      <c r="N163" s="17"/>
      <c r="O163" s="17"/>
      <c r="P163" s="17"/>
      <c r="Q163" s="17"/>
      <c r="R163" s="17"/>
      <c r="S163" s="17"/>
      <c r="T163" s="17"/>
      <c r="U163" t="str">
        <f>IF(COUNTA(Table214[[#This Row],[Employee Name]:[13. Skin is intact without open wounds or rashes]])=0,"",COUNTIF(Table214[[#This Row],[1. Checks that sink areas are supplied with soap and paper towels]:[13. Skin is intact without open wounds or rashes]],"NO"))</f>
        <v/>
      </c>
    </row>
    <row r="164" spans="2:21">
      <c r="B164" s="17"/>
      <c r="C164" s="17"/>
      <c r="D164" s="17"/>
      <c r="E164" s="18"/>
      <c r="F164" s="44"/>
      <c r="G164" s="17"/>
      <c r="H164" s="17"/>
      <c r="I164" s="17"/>
      <c r="J164" s="17"/>
      <c r="K164" s="17"/>
      <c r="L164" s="17"/>
      <c r="M164" s="17"/>
      <c r="N164" s="17"/>
      <c r="O164" s="17"/>
      <c r="P164" s="17"/>
      <c r="Q164" s="17"/>
      <c r="R164" s="17"/>
      <c r="S164" s="17"/>
      <c r="T164" s="17"/>
      <c r="U164" t="str">
        <f>IF(COUNTA(Table214[[#This Row],[Employee Name]:[13. Skin is intact without open wounds or rashes]])=0,"",COUNTIF(Table214[[#This Row],[1. Checks that sink areas are supplied with soap and paper towels]:[13. Skin is intact without open wounds or rashes]],"NO"))</f>
        <v/>
      </c>
    </row>
    <row r="165" spans="2:21">
      <c r="B165" s="17"/>
      <c r="C165" s="17"/>
      <c r="D165" s="17"/>
      <c r="E165" s="18"/>
      <c r="F165" s="44"/>
      <c r="G165" s="17"/>
      <c r="H165" s="17"/>
      <c r="I165" s="17"/>
      <c r="J165" s="17"/>
      <c r="K165" s="17"/>
      <c r="L165" s="17"/>
      <c r="M165" s="17"/>
      <c r="N165" s="17"/>
      <c r="O165" s="17"/>
      <c r="P165" s="17"/>
      <c r="Q165" s="17"/>
      <c r="R165" s="17"/>
      <c r="S165" s="17"/>
      <c r="T165" s="17"/>
      <c r="U165" t="str">
        <f>IF(COUNTA(Table214[[#This Row],[Employee Name]:[13. Skin is intact without open wounds or rashes]])=0,"",COUNTIF(Table214[[#This Row],[1. Checks that sink areas are supplied with soap and paper towels]:[13. Skin is intact without open wounds or rashes]],"NO"))</f>
        <v/>
      </c>
    </row>
    <row r="166" spans="2:21">
      <c r="B166" s="17"/>
      <c r="C166" s="17"/>
      <c r="D166" s="17"/>
      <c r="E166" s="18"/>
      <c r="F166" s="44"/>
      <c r="G166" s="17"/>
      <c r="H166" s="17"/>
      <c r="I166" s="17"/>
      <c r="J166" s="17"/>
      <c r="K166" s="17"/>
      <c r="L166" s="17"/>
      <c r="M166" s="17"/>
      <c r="N166" s="17"/>
      <c r="O166" s="17"/>
      <c r="P166" s="17"/>
      <c r="Q166" s="17"/>
      <c r="R166" s="17"/>
      <c r="S166" s="17"/>
      <c r="T166" s="17"/>
      <c r="U166" t="str">
        <f>IF(COUNTA(Table214[[#This Row],[Employee Name]:[13. Skin is intact without open wounds or rashes]])=0,"",COUNTIF(Table214[[#This Row],[1. Checks that sink areas are supplied with soap and paper towels]:[13. Skin is intact without open wounds or rashes]],"NO"))</f>
        <v/>
      </c>
    </row>
    <row r="167" spans="2:21">
      <c r="B167" s="17"/>
      <c r="C167" s="17"/>
      <c r="D167" s="17"/>
      <c r="E167" s="18"/>
      <c r="F167" s="44"/>
      <c r="G167" s="17"/>
      <c r="H167" s="17"/>
      <c r="I167" s="17"/>
      <c r="J167" s="17"/>
      <c r="K167" s="17"/>
      <c r="L167" s="17"/>
      <c r="M167" s="17"/>
      <c r="N167" s="17"/>
      <c r="O167" s="17"/>
      <c r="P167" s="17"/>
      <c r="Q167" s="17"/>
      <c r="R167" s="17"/>
      <c r="S167" s="17"/>
      <c r="T167" s="17"/>
      <c r="U167" t="str">
        <f>IF(COUNTA(Table214[[#This Row],[Employee Name]:[13. Skin is intact without open wounds or rashes]])=0,"",COUNTIF(Table214[[#This Row],[1. Checks that sink areas are supplied with soap and paper towels]:[13. Skin is intact without open wounds or rashes]],"NO"))</f>
        <v/>
      </c>
    </row>
    <row r="168" spans="2:21">
      <c r="B168" s="17"/>
      <c r="C168" s="17"/>
      <c r="D168" s="17"/>
      <c r="E168" s="18"/>
      <c r="F168" s="44"/>
      <c r="G168" s="17"/>
      <c r="H168" s="17"/>
      <c r="I168" s="17"/>
      <c r="J168" s="17"/>
      <c r="K168" s="17"/>
      <c r="L168" s="17"/>
      <c r="M168" s="17"/>
      <c r="N168" s="17"/>
      <c r="O168" s="17"/>
      <c r="P168" s="17"/>
      <c r="Q168" s="17"/>
      <c r="R168" s="17"/>
      <c r="S168" s="17"/>
      <c r="T168" s="17"/>
      <c r="U168" t="str">
        <f>IF(COUNTA(Table214[[#This Row],[Employee Name]:[13. Skin is intact without open wounds or rashes]])=0,"",COUNTIF(Table214[[#This Row],[1. Checks that sink areas are supplied with soap and paper towels]:[13. Skin is intact without open wounds or rashes]],"NO"))</f>
        <v/>
      </c>
    </row>
    <row r="169" spans="2:21">
      <c r="B169" s="17"/>
      <c r="C169" s="17"/>
      <c r="D169" s="17"/>
      <c r="E169" s="18"/>
      <c r="F169" s="44"/>
      <c r="G169" s="17"/>
      <c r="H169" s="17"/>
      <c r="I169" s="17"/>
      <c r="J169" s="17"/>
      <c r="K169" s="17"/>
      <c r="L169" s="17"/>
      <c r="M169" s="17"/>
      <c r="N169" s="17"/>
      <c r="O169" s="17"/>
      <c r="P169" s="17"/>
      <c r="Q169" s="17"/>
      <c r="R169" s="17"/>
      <c r="S169" s="17"/>
      <c r="T169" s="17"/>
      <c r="U169" t="str">
        <f>IF(COUNTA(Table214[[#This Row],[Employee Name]:[13. Skin is intact without open wounds or rashes]])=0,"",COUNTIF(Table214[[#This Row],[1. Checks that sink areas are supplied with soap and paper towels]:[13. Skin is intact without open wounds or rashes]],"NO"))</f>
        <v/>
      </c>
    </row>
    <row r="170" spans="2:21">
      <c r="B170" s="17"/>
      <c r="C170" s="17"/>
      <c r="D170" s="17"/>
      <c r="E170" s="18"/>
      <c r="F170" s="44"/>
      <c r="G170" s="17"/>
      <c r="H170" s="17"/>
      <c r="I170" s="17"/>
      <c r="J170" s="17"/>
      <c r="K170" s="17"/>
      <c r="L170" s="17"/>
      <c r="M170" s="17"/>
      <c r="N170" s="17"/>
      <c r="O170" s="17"/>
      <c r="P170" s="17"/>
      <c r="Q170" s="17"/>
      <c r="R170" s="17"/>
      <c r="S170" s="17"/>
      <c r="T170" s="17"/>
      <c r="U170" t="str">
        <f>IF(COUNTA(Table214[[#This Row],[Employee Name]:[13. Skin is intact without open wounds or rashes]])=0,"",COUNTIF(Table214[[#This Row],[1. Checks that sink areas are supplied with soap and paper towels]:[13. Skin is intact without open wounds or rashes]],"NO"))</f>
        <v/>
      </c>
    </row>
    <row r="171" spans="2:21">
      <c r="B171" s="17"/>
      <c r="C171" s="17"/>
      <c r="D171" s="17"/>
      <c r="E171" s="18"/>
      <c r="F171" s="44"/>
      <c r="G171" s="17"/>
      <c r="H171" s="17"/>
      <c r="I171" s="17"/>
      <c r="J171" s="17"/>
      <c r="K171" s="17"/>
      <c r="L171" s="17"/>
      <c r="M171" s="17"/>
      <c r="N171" s="17"/>
      <c r="O171" s="17"/>
      <c r="P171" s="17"/>
      <c r="Q171" s="17"/>
      <c r="R171" s="17"/>
      <c r="S171" s="17"/>
      <c r="T171" s="17"/>
      <c r="U171" t="str">
        <f>IF(COUNTA(Table214[[#This Row],[Employee Name]:[13. Skin is intact without open wounds or rashes]])=0,"",COUNTIF(Table214[[#This Row],[1. Checks that sink areas are supplied with soap and paper towels]:[13. Skin is intact without open wounds or rashes]],"NO"))</f>
        <v/>
      </c>
    </row>
    <row r="172" spans="2:21">
      <c r="B172" s="17"/>
      <c r="C172" s="17"/>
      <c r="D172" s="17"/>
      <c r="E172" s="18"/>
      <c r="F172" s="44"/>
      <c r="G172" s="17"/>
      <c r="H172" s="17"/>
      <c r="I172" s="17"/>
      <c r="J172" s="17"/>
      <c r="K172" s="17"/>
      <c r="L172" s="17"/>
      <c r="M172" s="17"/>
      <c r="N172" s="17"/>
      <c r="O172" s="17"/>
      <c r="P172" s="17"/>
      <c r="Q172" s="17"/>
      <c r="R172" s="17"/>
      <c r="S172" s="17"/>
      <c r="T172" s="17"/>
      <c r="U172" t="str">
        <f>IF(COUNTA(Table214[[#This Row],[Employee Name]:[13. Skin is intact without open wounds or rashes]])=0,"",COUNTIF(Table214[[#This Row],[1. Checks that sink areas are supplied with soap and paper towels]:[13. Skin is intact without open wounds or rashes]],"NO"))</f>
        <v/>
      </c>
    </row>
    <row r="173" spans="2:21">
      <c r="B173" s="17"/>
      <c r="C173" s="17"/>
      <c r="D173" s="17"/>
      <c r="E173" s="18"/>
      <c r="F173" s="44"/>
      <c r="G173" s="17"/>
      <c r="H173" s="17"/>
      <c r="I173" s="17"/>
      <c r="J173" s="17"/>
      <c r="K173" s="17"/>
      <c r="L173" s="17"/>
      <c r="M173" s="17"/>
      <c r="N173" s="17"/>
      <c r="O173" s="17"/>
      <c r="P173" s="17"/>
      <c r="Q173" s="17"/>
      <c r="R173" s="17"/>
      <c r="S173" s="17"/>
      <c r="T173" s="17"/>
      <c r="U173" t="str">
        <f>IF(COUNTA(Table214[[#This Row],[Employee Name]:[13. Skin is intact without open wounds or rashes]])=0,"",COUNTIF(Table214[[#This Row],[1. Checks that sink areas are supplied with soap and paper towels]:[13. Skin is intact without open wounds or rashes]],"NO"))</f>
        <v/>
      </c>
    </row>
    <row r="174" spans="2:21">
      <c r="B174" s="17"/>
      <c r="C174" s="17"/>
      <c r="D174" s="17"/>
      <c r="E174" s="18"/>
      <c r="F174" s="44"/>
      <c r="G174" s="17"/>
      <c r="H174" s="17"/>
      <c r="I174" s="17"/>
      <c r="J174" s="17"/>
      <c r="K174" s="17"/>
      <c r="L174" s="17"/>
      <c r="M174" s="17"/>
      <c r="N174" s="17"/>
      <c r="O174" s="17"/>
      <c r="P174" s="17"/>
      <c r="Q174" s="17"/>
      <c r="R174" s="17"/>
      <c r="S174" s="17"/>
      <c r="T174" s="17"/>
      <c r="U174" t="str">
        <f>IF(COUNTA(Table214[[#This Row],[Employee Name]:[13. Skin is intact without open wounds or rashes]])=0,"",COUNTIF(Table214[[#This Row],[1. Checks that sink areas are supplied with soap and paper towels]:[13. Skin is intact without open wounds or rashes]],"NO"))</f>
        <v/>
      </c>
    </row>
    <row r="175" spans="2:21">
      <c r="B175" s="17"/>
      <c r="C175" s="17"/>
      <c r="D175" s="17"/>
      <c r="E175" s="18"/>
      <c r="F175" s="44"/>
      <c r="G175" s="17"/>
      <c r="H175" s="17"/>
      <c r="I175" s="17"/>
      <c r="J175" s="17"/>
      <c r="K175" s="17"/>
      <c r="L175" s="17"/>
      <c r="M175" s="17"/>
      <c r="N175" s="17"/>
      <c r="O175" s="17"/>
      <c r="P175" s="17"/>
      <c r="Q175" s="17"/>
      <c r="R175" s="17"/>
      <c r="S175" s="17"/>
      <c r="T175" s="17"/>
      <c r="U175" t="str">
        <f>IF(COUNTA(Table214[[#This Row],[Employee Name]:[13. Skin is intact without open wounds or rashes]])=0,"",COUNTIF(Table214[[#This Row],[1. Checks that sink areas are supplied with soap and paper towels]:[13. Skin is intact without open wounds or rashes]],"NO"))</f>
        <v/>
      </c>
    </row>
    <row r="176" spans="2:21">
      <c r="B176" s="17"/>
      <c r="C176" s="17"/>
      <c r="D176" s="17"/>
      <c r="E176" s="18"/>
      <c r="F176" s="44"/>
      <c r="G176" s="17"/>
      <c r="H176" s="17"/>
      <c r="I176" s="17"/>
      <c r="J176" s="17"/>
      <c r="K176" s="17"/>
      <c r="L176" s="17"/>
      <c r="M176" s="17"/>
      <c r="N176" s="17"/>
      <c r="O176" s="17"/>
      <c r="P176" s="17"/>
      <c r="Q176" s="17"/>
      <c r="R176" s="17"/>
      <c r="S176" s="17"/>
      <c r="T176" s="17"/>
      <c r="U176" t="str">
        <f>IF(COUNTA(Table214[[#This Row],[Employee Name]:[13. Skin is intact without open wounds or rashes]])=0,"",COUNTIF(Table214[[#This Row],[1. Checks that sink areas are supplied with soap and paper towels]:[13. Skin is intact without open wounds or rashes]],"NO"))</f>
        <v/>
      </c>
    </row>
    <row r="177" spans="2:21">
      <c r="B177" s="17"/>
      <c r="C177" s="17"/>
      <c r="D177" s="17"/>
      <c r="E177" s="18"/>
      <c r="F177" s="44"/>
      <c r="G177" s="17"/>
      <c r="H177" s="17"/>
      <c r="I177" s="17"/>
      <c r="J177" s="17"/>
      <c r="K177" s="17"/>
      <c r="L177" s="17"/>
      <c r="M177" s="17"/>
      <c r="N177" s="17"/>
      <c r="O177" s="17"/>
      <c r="P177" s="17"/>
      <c r="Q177" s="17"/>
      <c r="R177" s="17"/>
      <c r="S177" s="17"/>
      <c r="T177" s="17"/>
      <c r="U177" t="str">
        <f>IF(COUNTA(Table214[[#This Row],[Employee Name]:[13. Skin is intact without open wounds or rashes]])=0,"",COUNTIF(Table214[[#This Row],[1. Checks that sink areas are supplied with soap and paper towels]:[13. Skin is intact without open wounds or rashes]],"NO"))</f>
        <v/>
      </c>
    </row>
    <row r="178" spans="2:21">
      <c r="B178" s="17"/>
      <c r="C178" s="17"/>
      <c r="D178" s="17"/>
      <c r="E178" s="18"/>
      <c r="F178" s="44"/>
      <c r="G178" s="17"/>
      <c r="H178" s="17"/>
      <c r="I178" s="17"/>
      <c r="J178" s="17"/>
      <c r="K178" s="17"/>
      <c r="L178" s="17"/>
      <c r="M178" s="17"/>
      <c r="N178" s="17"/>
      <c r="O178" s="17"/>
      <c r="P178" s="17"/>
      <c r="Q178" s="17"/>
      <c r="R178" s="17"/>
      <c r="S178" s="17"/>
      <c r="T178" s="17"/>
      <c r="U178" t="str">
        <f>IF(COUNTA(Table214[[#This Row],[Employee Name]:[13. Skin is intact without open wounds or rashes]])=0,"",COUNTIF(Table214[[#This Row],[1. Checks that sink areas are supplied with soap and paper towels]:[13. Skin is intact without open wounds or rashes]],"NO"))</f>
        <v/>
      </c>
    </row>
    <row r="179" spans="2:21">
      <c r="B179" s="17"/>
      <c r="C179" s="17"/>
      <c r="D179" s="17"/>
      <c r="E179" s="18"/>
      <c r="F179" s="44"/>
      <c r="G179" s="17"/>
      <c r="H179" s="17"/>
      <c r="I179" s="17"/>
      <c r="J179" s="17"/>
      <c r="K179" s="17"/>
      <c r="L179" s="17"/>
      <c r="M179" s="17"/>
      <c r="N179" s="17"/>
      <c r="O179" s="17"/>
      <c r="P179" s="17"/>
      <c r="Q179" s="17"/>
      <c r="R179" s="17"/>
      <c r="S179" s="17"/>
      <c r="T179" s="17"/>
      <c r="U179" t="str">
        <f>IF(COUNTA(Table214[[#This Row],[Employee Name]:[13. Skin is intact without open wounds or rashes]])=0,"",COUNTIF(Table214[[#This Row],[1. Checks that sink areas are supplied with soap and paper towels]:[13. Skin is intact without open wounds or rashes]],"NO"))</f>
        <v/>
      </c>
    </row>
    <row r="180" spans="2:21">
      <c r="B180" s="17"/>
      <c r="C180" s="17"/>
      <c r="D180" s="17"/>
      <c r="E180" s="18"/>
      <c r="F180" s="44"/>
      <c r="G180" s="17"/>
      <c r="H180" s="17"/>
      <c r="I180" s="17"/>
      <c r="J180" s="17"/>
      <c r="K180" s="17"/>
      <c r="L180" s="17"/>
      <c r="M180" s="17"/>
      <c r="N180" s="17"/>
      <c r="O180" s="17"/>
      <c r="P180" s="17"/>
      <c r="Q180" s="17"/>
      <c r="R180" s="17"/>
      <c r="S180" s="17"/>
      <c r="T180" s="17"/>
      <c r="U180" t="str">
        <f>IF(COUNTA(Table214[[#This Row],[Employee Name]:[13. Skin is intact without open wounds or rashes]])=0,"",COUNTIF(Table214[[#This Row],[1. Checks that sink areas are supplied with soap and paper towels]:[13. Skin is intact without open wounds or rashes]],"NO"))</f>
        <v/>
      </c>
    </row>
    <row r="181" spans="2:21">
      <c r="B181" s="17"/>
      <c r="C181" s="17"/>
      <c r="D181" s="17"/>
      <c r="E181" s="18"/>
      <c r="F181" s="44"/>
      <c r="G181" s="17"/>
      <c r="H181" s="17"/>
      <c r="I181" s="17"/>
      <c r="J181" s="17"/>
      <c r="K181" s="17"/>
      <c r="L181" s="17"/>
      <c r="M181" s="17"/>
      <c r="N181" s="17"/>
      <c r="O181" s="17"/>
      <c r="P181" s="17"/>
      <c r="Q181" s="17"/>
      <c r="R181" s="17"/>
      <c r="S181" s="17"/>
      <c r="T181" s="17"/>
      <c r="U181" t="str">
        <f>IF(COUNTA(Table214[[#This Row],[Employee Name]:[13. Skin is intact without open wounds or rashes]])=0,"",COUNTIF(Table214[[#This Row],[1. Checks that sink areas are supplied with soap and paper towels]:[13. Skin is intact without open wounds or rashes]],"NO"))</f>
        <v/>
      </c>
    </row>
    <row r="182" spans="2:21">
      <c r="B182" s="17"/>
      <c r="C182" s="17"/>
      <c r="D182" s="17"/>
      <c r="E182" s="18"/>
      <c r="F182" s="44"/>
      <c r="G182" s="17"/>
      <c r="H182" s="17"/>
      <c r="I182" s="17"/>
      <c r="J182" s="17"/>
      <c r="K182" s="17"/>
      <c r="L182" s="17"/>
      <c r="M182" s="17"/>
      <c r="N182" s="17"/>
      <c r="O182" s="17"/>
      <c r="P182" s="17"/>
      <c r="Q182" s="17"/>
      <c r="R182" s="17"/>
      <c r="S182" s="17"/>
      <c r="T182" s="17"/>
      <c r="U182" t="str">
        <f>IF(COUNTA(Table214[[#This Row],[Employee Name]:[13. Skin is intact without open wounds or rashes]])=0,"",COUNTIF(Table214[[#This Row],[1. Checks that sink areas are supplied with soap and paper towels]:[13. Skin is intact without open wounds or rashes]],"NO"))</f>
        <v/>
      </c>
    </row>
    <row r="183" spans="2:21">
      <c r="B183" s="17"/>
      <c r="C183" s="17"/>
      <c r="D183" s="17"/>
      <c r="E183" s="18"/>
      <c r="F183" s="44"/>
      <c r="G183" s="17"/>
      <c r="H183" s="17"/>
      <c r="I183" s="17"/>
      <c r="J183" s="17"/>
      <c r="K183" s="17"/>
      <c r="L183" s="17"/>
      <c r="M183" s="17"/>
      <c r="N183" s="17"/>
      <c r="O183" s="17"/>
      <c r="P183" s="17"/>
      <c r="Q183" s="17"/>
      <c r="R183" s="17"/>
      <c r="S183" s="17"/>
      <c r="T183" s="17"/>
      <c r="U183" t="str">
        <f>IF(COUNTA(Table214[[#This Row],[Employee Name]:[13. Skin is intact without open wounds or rashes]])=0,"",COUNTIF(Table214[[#This Row],[1. Checks that sink areas are supplied with soap and paper towels]:[13. Skin is intact without open wounds or rashes]],"NO"))</f>
        <v/>
      </c>
    </row>
    <row r="184" spans="2:21">
      <c r="B184" s="17"/>
      <c r="C184" s="17"/>
      <c r="D184" s="17"/>
      <c r="E184" s="18"/>
      <c r="F184" s="44"/>
      <c r="G184" s="17"/>
      <c r="H184" s="17"/>
      <c r="I184" s="17"/>
      <c r="J184" s="17"/>
      <c r="K184" s="17"/>
      <c r="L184" s="17"/>
      <c r="M184" s="17"/>
      <c r="N184" s="17"/>
      <c r="O184" s="17"/>
      <c r="P184" s="17"/>
      <c r="Q184" s="17"/>
      <c r="R184" s="17"/>
      <c r="S184" s="17"/>
      <c r="T184" s="17"/>
      <c r="U184" t="str">
        <f>IF(COUNTA(Table214[[#This Row],[Employee Name]:[13. Skin is intact without open wounds or rashes]])=0,"",COUNTIF(Table214[[#This Row],[1. Checks that sink areas are supplied with soap and paper towels]:[13. Skin is intact without open wounds or rashes]],"NO"))</f>
        <v/>
      </c>
    </row>
    <row r="185" spans="2:21">
      <c r="B185" s="17"/>
      <c r="C185" s="17"/>
      <c r="D185" s="17"/>
      <c r="E185" s="18"/>
      <c r="F185" s="44"/>
      <c r="G185" s="17"/>
      <c r="H185" s="17"/>
      <c r="I185" s="17"/>
      <c r="J185" s="17"/>
      <c r="K185" s="17"/>
      <c r="L185" s="17"/>
      <c r="M185" s="17"/>
      <c r="N185" s="17"/>
      <c r="O185" s="17"/>
      <c r="P185" s="17"/>
      <c r="Q185" s="17"/>
      <c r="R185" s="17"/>
      <c r="S185" s="17"/>
      <c r="T185" s="17"/>
      <c r="U185" t="str">
        <f>IF(COUNTA(Table214[[#This Row],[Employee Name]:[13. Skin is intact without open wounds or rashes]])=0,"",COUNTIF(Table214[[#This Row],[1. Checks that sink areas are supplied with soap and paper towels]:[13. Skin is intact without open wounds or rashes]],"NO"))</f>
        <v/>
      </c>
    </row>
    <row r="186" spans="2:21">
      <c r="B186" s="17"/>
      <c r="C186" s="17"/>
      <c r="D186" s="17"/>
      <c r="E186" s="18"/>
      <c r="F186" s="44"/>
      <c r="G186" s="17"/>
      <c r="H186" s="17"/>
      <c r="I186" s="17"/>
      <c r="J186" s="17"/>
      <c r="K186" s="17"/>
      <c r="L186" s="17"/>
      <c r="M186" s="17"/>
      <c r="N186" s="17"/>
      <c r="O186" s="17"/>
      <c r="P186" s="17"/>
      <c r="Q186" s="17"/>
      <c r="R186" s="17"/>
      <c r="S186" s="17"/>
      <c r="T186" s="17"/>
      <c r="U186" t="str">
        <f>IF(COUNTA(Table214[[#This Row],[Employee Name]:[13. Skin is intact without open wounds or rashes]])=0,"",COUNTIF(Table214[[#This Row],[1. Checks that sink areas are supplied with soap and paper towels]:[13. Skin is intact without open wounds or rashes]],"NO"))</f>
        <v/>
      </c>
    </row>
    <row r="187" spans="2:21">
      <c r="B187" s="17"/>
      <c r="C187" s="17"/>
      <c r="D187" s="17"/>
      <c r="E187" s="18"/>
      <c r="F187" s="44"/>
      <c r="G187" s="17"/>
      <c r="H187" s="17"/>
      <c r="I187" s="17"/>
      <c r="J187" s="17"/>
      <c r="K187" s="17"/>
      <c r="L187" s="17"/>
      <c r="M187" s="17"/>
      <c r="N187" s="17"/>
      <c r="O187" s="17"/>
      <c r="P187" s="17"/>
      <c r="Q187" s="17"/>
      <c r="R187" s="17"/>
      <c r="S187" s="17"/>
      <c r="T187" s="17"/>
      <c r="U187" t="str">
        <f>IF(COUNTA(Table214[[#This Row],[Employee Name]:[13. Skin is intact without open wounds or rashes]])=0,"",COUNTIF(Table214[[#This Row],[1. Checks that sink areas are supplied with soap and paper towels]:[13. Skin is intact without open wounds or rashes]],"NO"))</f>
        <v/>
      </c>
    </row>
    <row r="188" spans="2:21">
      <c r="B188" s="17"/>
      <c r="C188" s="17"/>
      <c r="D188" s="17"/>
      <c r="E188" s="18"/>
      <c r="F188" s="44"/>
      <c r="G188" s="17"/>
      <c r="H188" s="17"/>
      <c r="I188" s="17"/>
      <c r="J188" s="17"/>
      <c r="K188" s="17"/>
      <c r="L188" s="17"/>
      <c r="M188" s="17"/>
      <c r="N188" s="17"/>
      <c r="O188" s="17"/>
      <c r="P188" s="17"/>
      <c r="Q188" s="17"/>
      <c r="R188" s="17"/>
      <c r="S188" s="17"/>
      <c r="T188" s="17"/>
      <c r="U188" t="str">
        <f>IF(COUNTA(Table214[[#This Row],[Employee Name]:[13. Skin is intact without open wounds or rashes]])=0,"",COUNTIF(Table214[[#This Row],[1. Checks that sink areas are supplied with soap and paper towels]:[13. Skin is intact without open wounds or rashes]],"NO"))</f>
        <v/>
      </c>
    </row>
    <row r="189" spans="2:21">
      <c r="B189" s="17"/>
      <c r="C189" s="17"/>
      <c r="D189" s="17"/>
      <c r="E189" s="18"/>
      <c r="F189" s="44"/>
      <c r="G189" s="17"/>
      <c r="H189" s="17"/>
      <c r="I189" s="17"/>
      <c r="J189" s="17"/>
      <c r="K189" s="17"/>
      <c r="L189" s="17"/>
      <c r="M189" s="17"/>
      <c r="N189" s="17"/>
      <c r="O189" s="17"/>
      <c r="P189" s="17"/>
      <c r="Q189" s="17"/>
      <c r="R189" s="17"/>
      <c r="S189" s="17"/>
      <c r="T189" s="17"/>
      <c r="U189" t="str">
        <f>IF(COUNTA(Table214[[#This Row],[Employee Name]:[13. Skin is intact without open wounds or rashes]])=0,"",COUNTIF(Table214[[#This Row],[1. Checks that sink areas are supplied with soap and paper towels]:[13. Skin is intact without open wounds or rashes]],"NO"))</f>
        <v/>
      </c>
    </row>
    <row r="190" spans="2:21">
      <c r="B190" s="17"/>
      <c r="C190" s="17"/>
      <c r="D190" s="17"/>
      <c r="E190" s="18"/>
      <c r="F190" s="44"/>
      <c r="G190" s="17"/>
      <c r="H190" s="17"/>
      <c r="I190" s="17"/>
      <c r="J190" s="17"/>
      <c r="K190" s="17"/>
      <c r="L190" s="17"/>
      <c r="M190" s="17"/>
      <c r="N190" s="17"/>
      <c r="O190" s="17"/>
      <c r="P190" s="17"/>
      <c r="Q190" s="17"/>
      <c r="R190" s="17"/>
      <c r="S190" s="17"/>
      <c r="T190" s="17"/>
      <c r="U190" t="str">
        <f>IF(COUNTA(Table214[[#This Row],[Employee Name]:[13. Skin is intact without open wounds or rashes]])=0,"",COUNTIF(Table214[[#This Row],[1. Checks that sink areas are supplied with soap and paper towels]:[13. Skin is intact without open wounds or rashes]],"NO"))</f>
        <v/>
      </c>
    </row>
    <row r="191" spans="2:21">
      <c r="B191" s="17"/>
      <c r="C191" s="17"/>
      <c r="D191" s="17"/>
      <c r="E191" s="18"/>
      <c r="F191" s="44"/>
      <c r="G191" s="17"/>
      <c r="H191" s="17"/>
      <c r="I191" s="17"/>
      <c r="J191" s="17"/>
      <c r="K191" s="17"/>
      <c r="L191" s="17"/>
      <c r="M191" s="17"/>
      <c r="N191" s="17"/>
      <c r="O191" s="17"/>
      <c r="P191" s="17"/>
      <c r="Q191" s="17"/>
      <c r="R191" s="17"/>
      <c r="S191" s="17"/>
      <c r="T191" s="17"/>
      <c r="U191" t="str">
        <f>IF(COUNTA(Table214[[#This Row],[Employee Name]:[13. Skin is intact without open wounds or rashes]])=0,"",COUNTIF(Table214[[#This Row],[1. Checks that sink areas are supplied with soap and paper towels]:[13. Skin is intact without open wounds or rashes]],"NO"))</f>
        <v/>
      </c>
    </row>
    <row r="192" spans="2:21">
      <c r="B192" s="17"/>
      <c r="C192" s="17"/>
      <c r="D192" s="17"/>
      <c r="E192" s="18"/>
      <c r="F192" s="44"/>
      <c r="G192" s="17"/>
      <c r="H192" s="17"/>
      <c r="I192" s="17"/>
      <c r="J192" s="17"/>
      <c r="K192" s="17"/>
      <c r="L192" s="17"/>
      <c r="M192" s="17"/>
      <c r="N192" s="17"/>
      <c r="O192" s="17"/>
      <c r="P192" s="17"/>
      <c r="Q192" s="17"/>
      <c r="R192" s="17"/>
      <c r="S192" s="17"/>
      <c r="T192" s="17"/>
      <c r="U192" t="str">
        <f>IF(COUNTA(Table214[[#This Row],[Employee Name]:[13. Skin is intact without open wounds or rashes]])=0,"",COUNTIF(Table214[[#This Row],[1. Checks that sink areas are supplied with soap and paper towels]:[13. Skin is intact without open wounds or rashes]],"NO"))</f>
        <v/>
      </c>
    </row>
    <row r="193" spans="2:21">
      <c r="B193" s="17"/>
      <c r="C193" s="17"/>
      <c r="D193" s="17"/>
      <c r="E193" s="18"/>
      <c r="F193" s="44"/>
      <c r="G193" s="17"/>
      <c r="H193" s="17"/>
      <c r="I193" s="17"/>
      <c r="J193" s="17"/>
      <c r="K193" s="17"/>
      <c r="L193" s="17"/>
      <c r="M193" s="17"/>
      <c r="N193" s="17"/>
      <c r="O193" s="17"/>
      <c r="P193" s="17"/>
      <c r="Q193" s="17"/>
      <c r="R193" s="17"/>
      <c r="S193" s="17"/>
      <c r="T193" s="17"/>
      <c r="U193" t="str">
        <f>IF(COUNTA(Table214[[#This Row],[Employee Name]:[13. Skin is intact without open wounds or rashes]])=0,"",COUNTIF(Table214[[#This Row],[1. Checks that sink areas are supplied with soap and paper towels]:[13. Skin is intact without open wounds or rashes]],"NO"))</f>
        <v/>
      </c>
    </row>
    <row r="194" spans="2:21">
      <c r="B194" s="17"/>
      <c r="C194" s="17"/>
      <c r="D194" s="17"/>
      <c r="E194" s="18"/>
      <c r="F194" s="44"/>
      <c r="G194" s="17"/>
      <c r="H194" s="17"/>
      <c r="I194" s="17"/>
      <c r="J194" s="17"/>
      <c r="K194" s="17"/>
      <c r="L194" s="17"/>
      <c r="M194" s="17"/>
      <c r="N194" s="17"/>
      <c r="O194" s="17"/>
      <c r="P194" s="17"/>
      <c r="Q194" s="17"/>
      <c r="R194" s="17"/>
      <c r="S194" s="17"/>
      <c r="T194" s="17"/>
      <c r="U194" t="str">
        <f>IF(COUNTA(Table214[[#This Row],[Employee Name]:[13. Skin is intact without open wounds or rashes]])=0,"",COUNTIF(Table214[[#This Row],[1. Checks that sink areas are supplied with soap and paper towels]:[13. Skin is intact without open wounds or rashes]],"NO"))</f>
        <v/>
      </c>
    </row>
    <row r="195" spans="2:21">
      <c r="B195" s="17"/>
      <c r="C195" s="17"/>
      <c r="D195" s="17"/>
      <c r="E195" s="18"/>
      <c r="F195" s="44"/>
      <c r="G195" s="17"/>
      <c r="H195" s="17"/>
      <c r="I195" s="17"/>
      <c r="J195" s="17"/>
      <c r="K195" s="17"/>
      <c r="L195" s="17"/>
      <c r="M195" s="17"/>
      <c r="N195" s="17"/>
      <c r="O195" s="17"/>
      <c r="P195" s="17"/>
      <c r="Q195" s="17"/>
      <c r="R195" s="17"/>
      <c r="S195" s="17"/>
      <c r="T195" s="17"/>
      <c r="U195" t="str">
        <f>IF(COUNTA(Table214[[#This Row],[Employee Name]:[13. Skin is intact without open wounds or rashes]])=0,"",COUNTIF(Table214[[#This Row],[1. Checks that sink areas are supplied with soap and paper towels]:[13. Skin is intact without open wounds or rashes]],"NO"))</f>
        <v/>
      </c>
    </row>
    <row r="196" spans="2:21">
      <c r="B196" s="17"/>
      <c r="C196" s="17"/>
      <c r="D196" s="17"/>
      <c r="E196" s="18"/>
      <c r="F196" s="44"/>
      <c r="G196" s="17"/>
      <c r="H196" s="17"/>
      <c r="I196" s="17"/>
      <c r="J196" s="17"/>
      <c r="K196" s="17"/>
      <c r="L196" s="17"/>
      <c r="M196" s="17"/>
      <c r="N196" s="17"/>
      <c r="O196" s="17"/>
      <c r="P196" s="17"/>
      <c r="Q196" s="17"/>
      <c r="R196" s="17"/>
      <c r="S196" s="17"/>
      <c r="T196" s="17"/>
      <c r="U196" t="str">
        <f>IF(COUNTA(Table214[[#This Row],[Employee Name]:[13. Skin is intact without open wounds or rashes]])=0,"",COUNTIF(Table214[[#This Row],[1. Checks that sink areas are supplied with soap and paper towels]:[13. Skin is intact without open wounds or rashes]],"NO"))</f>
        <v/>
      </c>
    </row>
    <row r="197" spans="2:21">
      <c r="B197" s="17"/>
      <c r="C197" s="17"/>
      <c r="D197" s="17"/>
      <c r="E197" s="18"/>
      <c r="F197" s="44"/>
      <c r="G197" s="17"/>
      <c r="H197" s="17"/>
      <c r="I197" s="17"/>
      <c r="J197" s="17"/>
      <c r="K197" s="17"/>
      <c r="L197" s="17"/>
      <c r="M197" s="17"/>
      <c r="N197" s="17"/>
      <c r="O197" s="17"/>
      <c r="P197" s="17"/>
      <c r="Q197" s="17"/>
      <c r="R197" s="17"/>
      <c r="S197" s="17"/>
      <c r="T197" s="17"/>
      <c r="U197" t="str">
        <f>IF(COUNTA(Table214[[#This Row],[Employee Name]:[13. Skin is intact without open wounds or rashes]])=0,"",COUNTIF(Table214[[#This Row],[1. Checks that sink areas are supplied with soap and paper towels]:[13. Skin is intact without open wounds or rashes]],"NO"))</f>
        <v/>
      </c>
    </row>
    <row r="198" spans="2:21">
      <c r="B198" s="17"/>
      <c r="C198" s="17"/>
      <c r="D198" s="17"/>
      <c r="E198" s="18"/>
      <c r="F198" s="44"/>
      <c r="G198" s="17"/>
      <c r="H198" s="17"/>
      <c r="I198" s="17"/>
      <c r="J198" s="17"/>
      <c r="K198" s="17"/>
      <c r="L198" s="17"/>
      <c r="M198" s="17"/>
      <c r="N198" s="17"/>
      <c r="O198" s="17"/>
      <c r="P198" s="17"/>
      <c r="Q198" s="17"/>
      <c r="R198" s="17"/>
      <c r="S198" s="17"/>
      <c r="T198" s="17"/>
      <c r="U198" t="str">
        <f>IF(COUNTA(Table214[[#This Row],[Employee Name]:[13. Skin is intact without open wounds or rashes]])=0,"",COUNTIF(Table214[[#This Row],[1. Checks that sink areas are supplied with soap and paper towels]:[13. Skin is intact without open wounds or rashes]],"NO"))</f>
        <v/>
      </c>
    </row>
    <row r="199" spans="2:21">
      <c r="B199" s="17"/>
      <c r="C199" s="17"/>
      <c r="D199" s="17"/>
      <c r="E199" s="18"/>
      <c r="F199" s="44"/>
      <c r="G199" s="17"/>
      <c r="H199" s="17"/>
      <c r="I199" s="17"/>
      <c r="J199" s="17"/>
      <c r="K199" s="17"/>
      <c r="L199" s="17"/>
      <c r="M199" s="17"/>
      <c r="N199" s="17"/>
      <c r="O199" s="17"/>
      <c r="P199" s="17"/>
      <c r="Q199" s="17"/>
      <c r="R199" s="17"/>
      <c r="S199" s="17"/>
      <c r="T199" s="17"/>
      <c r="U199" t="str">
        <f>IF(COUNTA(Table214[[#This Row],[Employee Name]:[13. Skin is intact without open wounds or rashes]])=0,"",COUNTIF(Table214[[#This Row],[1. Checks that sink areas are supplied with soap and paper towels]:[13. Skin is intact without open wounds or rashes]],"NO"))</f>
        <v/>
      </c>
    </row>
    <row r="200" spans="2:21">
      <c r="B200" s="17"/>
      <c r="C200" s="17"/>
      <c r="D200" s="17"/>
      <c r="E200" s="18"/>
      <c r="F200" s="44"/>
      <c r="G200" s="17"/>
      <c r="H200" s="17"/>
      <c r="I200" s="17"/>
      <c r="J200" s="17"/>
      <c r="K200" s="17"/>
      <c r="L200" s="17"/>
      <c r="M200" s="17"/>
      <c r="N200" s="17"/>
      <c r="O200" s="17"/>
      <c r="P200" s="17"/>
      <c r="Q200" s="17"/>
      <c r="R200" s="17"/>
      <c r="S200" s="17"/>
      <c r="T200" s="17"/>
      <c r="U200" t="str">
        <f>IF(COUNTA(Table214[[#This Row],[Employee Name]:[13. Skin is intact without open wounds or rashes]])=0,"",COUNTIF(Table214[[#This Row],[1. Checks that sink areas are supplied with soap and paper towels]:[13. Skin is intact without open wounds or rashes]],"NO"))</f>
        <v/>
      </c>
    </row>
    <row r="201" spans="2:21">
      <c r="B201" s="17"/>
      <c r="C201" s="17"/>
      <c r="D201" s="17"/>
      <c r="E201" s="18"/>
      <c r="F201" s="44"/>
      <c r="G201" s="17"/>
      <c r="H201" s="17"/>
      <c r="I201" s="17"/>
      <c r="J201" s="17"/>
      <c r="K201" s="17"/>
      <c r="L201" s="17"/>
      <c r="M201" s="17"/>
      <c r="N201" s="17"/>
      <c r="O201" s="17"/>
      <c r="P201" s="17"/>
      <c r="Q201" s="17"/>
      <c r="R201" s="17"/>
      <c r="S201" s="17"/>
      <c r="T201" s="17"/>
      <c r="U201" t="str">
        <f>IF(COUNTA(Table214[[#This Row],[Employee Name]:[13. Skin is intact without open wounds or rashes]])=0,"",COUNTIF(Table214[[#This Row],[1. Checks that sink areas are supplied with soap and paper towels]:[13. Skin is intact without open wounds or rashes]],"NO"))</f>
        <v/>
      </c>
    </row>
    <row r="202" spans="2:21">
      <c r="B202" s="17"/>
      <c r="C202" s="17"/>
      <c r="D202" s="17"/>
      <c r="E202" s="18"/>
      <c r="F202" s="44"/>
      <c r="G202" s="17"/>
      <c r="H202" s="17"/>
      <c r="I202" s="17"/>
      <c r="J202" s="17"/>
      <c r="K202" s="17"/>
      <c r="L202" s="17"/>
      <c r="M202" s="17"/>
      <c r="N202" s="17"/>
      <c r="O202" s="17"/>
      <c r="P202" s="17"/>
      <c r="Q202" s="17"/>
      <c r="R202" s="17"/>
      <c r="S202" s="17"/>
      <c r="T202" s="17"/>
      <c r="U202" t="str">
        <f>IF(COUNTA(Table214[[#This Row],[Employee Name]:[13. Skin is intact without open wounds or rashes]])=0,"",COUNTIF(Table214[[#This Row],[1. Checks that sink areas are supplied with soap and paper towels]:[13. Skin is intact without open wounds or rashes]],"NO"))</f>
        <v/>
      </c>
    </row>
    <row r="203" spans="2:21">
      <c r="B203" s="17"/>
      <c r="C203" s="17"/>
      <c r="D203" s="17"/>
      <c r="E203" s="18"/>
      <c r="F203" s="44"/>
      <c r="G203" s="17"/>
      <c r="H203" s="17"/>
      <c r="I203" s="17"/>
      <c r="J203" s="17"/>
      <c r="K203" s="17"/>
      <c r="L203" s="17"/>
      <c r="M203" s="17"/>
      <c r="N203" s="17"/>
      <c r="O203" s="17"/>
      <c r="P203" s="17"/>
      <c r="Q203" s="17"/>
      <c r="R203" s="17"/>
      <c r="S203" s="17"/>
      <c r="T203" s="17"/>
      <c r="U203" t="str">
        <f>IF(COUNTA(Table214[[#This Row],[Employee Name]:[13. Skin is intact without open wounds or rashes]])=0,"",COUNTIF(Table214[[#This Row],[1. Checks that sink areas are supplied with soap and paper towels]:[13. Skin is intact without open wounds or rashes]],"NO"))</f>
        <v/>
      </c>
    </row>
    <row r="204" spans="2:21">
      <c r="B204" s="17"/>
      <c r="C204" s="17"/>
      <c r="D204" s="17"/>
      <c r="E204" s="18"/>
      <c r="F204" s="44"/>
      <c r="G204" s="17"/>
      <c r="H204" s="17"/>
      <c r="I204" s="17"/>
      <c r="J204" s="17"/>
      <c r="K204" s="17"/>
      <c r="L204" s="17"/>
      <c r="M204" s="17"/>
      <c r="N204" s="17"/>
      <c r="O204" s="17"/>
      <c r="P204" s="17"/>
      <c r="Q204" s="17"/>
      <c r="R204" s="17"/>
      <c r="S204" s="17"/>
      <c r="T204" s="17"/>
      <c r="U204" t="str">
        <f>IF(COUNTA(Table214[[#This Row],[Employee Name]:[13. Skin is intact without open wounds or rashes]])=0,"",COUNTIF(Table214[[#This Row],[1. Checks that sink areas are supplied with soap and paper towels]:[13. Skin is intact without open wounds or rashes]],"NO"))</f>
        <v/>
      </c>
    </row>
    <row r="205" spans="2:21">
      <c r="B205" s="17"/>
      <c r="C205" s="17"/>
      <c r="D205" s="17"/>
      <c r="E205" s="18"/>
      <c r="F205" s="44"/>
      <c r="G205" s="17"/>
      <c r="H205" s="17"/>
      <c r="I205" s="17"/>
      <c r="J205" s="17"/>
      <c r="K205" s="17"/>
      <c r="L205" s="17"/>
      <c r="M205" s="17"/>
      <c r="N205" s="17"/>
      <c r="O205" s="17"/>
      <c r="P205" s="17"/>
      <c r="Q205" s="17"/>
      <c r="R205" s="17"/>
      <c r="S205" s="17"/>
      <c r="T205" s="17"/>
      <c r="U205" t="str">
        <f>IF(COUNTA(Table214[[#This Row],[Employee Name]:[13. Skin is intact without open wounds or rashes]])=0,"",COUNTIF(Table214[[#This Row],[1. Checks that sink areas are supplied with soap and paper towels]:[13. Skin is intact without open wounds or rashes]],"NO"))</f>
        <v/>
      </c>
    </row>
    <row r="206" spans="2:21">
      <c r="B206" s="17"/>
      <c r="C206" s="17"/>
      <c r="D206" s="17"/>
      <c r="E206" s="18"/>
      <c r="F206" s="44"/>
      <c r="G206" s="17"/>
      <c r="H206" s="17"/>
      <c r="I206" s="17"/>
      <c r="J206" s="17"/>
      <c r="K206" s="17"/>
      <c r="L206" s="17"/>
      <c r="M206" s="17"/>
      <c r="N206" s="17"/>
      <c r="O206" s="17"/>
      <c r="P206" s="17"/>
      <c r="Q206" s="17"/>
      <c r="R206" s="17"/>
      <c r="S206" s="17"/>
      <c r="T206" s="17"/>
      <c r="U206" t="str">
        <f>IF(COUNTA(Table214[[#This Row],[Employee Name]:[13. Skin is intact without open wounds or rashes]])=0,"",COUNTIF(Table214[[#This Row],[1. Checks that sink areas are supplied with soap and paper towels]:[13. Skin is intact without open wounds or rashes]],"NO"))</f>
        <v/>
      </c>
    </row>
    <row r="207" spans="2:21">
      <c r="B207" s="17"/>
      <c r="C207" s="17"/>
      <c r="D207" s="17"/>
      <c r="E207" s="18"/>
      <c r="F207" s="44"/>
      <c r="G207" s="17"/>
      <c r="H207" s="17"/>
      <c r="I207" s="17"/>
      <c r="J207" s="17"/>
      <c r="K207" s="17"/>
      <c r="L207" s="17"/>
      <c r="M207" s="17"/>
      <c r="N207" s="17"/>
      <c r="O207" s="17"/>
      <c r="P207" s="17"/>
      <c r="Q207" s="17"/>
      <c r="R207" s="17"/>
      <c r="S207" s="17"/>
      <c r="T207" s="17"/>
      <c r="U207" t="str">
        <f>IF(COUNTA(Table214[[#This Row],[Employee Name]:[13. Skin is intact without open wounds or rashes]])=0,"",COUNTIF(Table214[[#This Row],[1. Checks that sink areas are supplied with soap and paper towels]:[13. Skin is intact without open wounds or rashes]],"NO"))</f>
        <v/>
      </c>
    </row>
    <row r="208" spans="2:21">
      <c r="B208" s="17"/>
      <c r="C208" s="17"/>
      <c r="D208" s="17"/>
      <c r="E208" s="18"/>
      <c r="F208" s="44"/>
      <c r="G208" s="17"/>
      <c r="H208" s="17"/>
      <c r="I208" s="17"/>
      <c r="J208" s="17"/>
      <c r="K208" s="17"/>
      <c r="L208" s="17"/>
      <c r="M208" s="17"/>
      <c r="N208" s="17"/>
      <c r="O208" s="17"/>
      <c r="P208" s="17"/>
      <c r="Q208" s="17"/>
      <c r="R208" s="17"/>
      <c r="S208" s="17"/>
      <c r="T208" s="17"/>
      <c r="U208" t="str">
        <f>IF(COUNTA(Table214[[#This Row],[Employee Name]:[13. Skin is intact without open wounds or rashes]])=0,"",COUNTIF(Table214[[#This Row],[1. Checks that sink areas are supplied with soap and paper towels]:[13. Skin is intact without open wounds or rashes]],"NO"))</f>
        <v/>
      </c>
    </row>
    <row r="209" spans="2:21">
      <c r="B209" s="17"/>
      <c r="C209" s="17"/>
      <c r="D209" s="17"/>
      <c r="E209" s="18"/>
      <c r="F209" s="44"/>
      <c r="G209" s="17"/>
      <c r="H209" s="17"/>
      <c r="I209" s="17"/>
      <c r="J209" s="17"/>
      <c r="K209" s="17"/>
      <c r="L209" s="17"/>
      <c r="M209" s="17"/>
      <c r="N209" s="17"/>
      <c r="O209" s="17"/>
      <c r="P209" s="17"/>
      <c r="Q209" s="17"/>
      <c r="R209" s="17"/>
      <c r="S209" s="17"/>
      <c r="T209" s="17"/>
      <c r="U209" t="str">
        <f>IF(COUNTA(Table214[[#This Row],[Employee Name]:[13. Skin is intact without open wounds or rashes]])=0,"",COUNTIF(Table214[[#This Row],[1. Checks that sink areas are supplied with soap and paper towels]:[13. Skin is intact without open wounds or rashes]],"NO"))</f>
        <v/>
      </c>
    </row>
    <row r="210" spans="2:21">
      <c r="B210" s="17"/>
      <c r="C210" s="17"/>
      <c r="D210" s="17"/>
      <c r="E210" s="18"/>
      <c r="F210" s="44"/>
      <c r="G210" s="17"/>
      <c r="H210" s="17"/>
      <c r="I210" s="17"/>
      <c r="J210" s="17"/>
      <c r="K210" s="17"/>
      <c r="L210" s="17"/>
      <c r="M210" s="17"/>
      <c r="N210" s="17"/>
      <c r="O210" s="17"/>
      <c r="P210" s="17"/>
      <c r="Q210" s="17"/>
      <c r="R210" s="17"/>
      <c r="S210" s="17"/>
      <c r="T210" s="17"/>
      <c r="U210" t="str">
        <f>IF(COUNTA(Table214[[#This Row],[Employee Name]:[13. Skin is intact without open wounds or rashes]])=0,"",COUNTIF(Table214[[#This Row],[1. Checks that sink areas are supplied with soap and paper towels]:[13. Skin is intact without open wounds or rashes]],"NO"))</f>
        <v/>
      </c>
    </row>
    <row r="211" spans="2:21">
      <c r="B211" s="17"/>
      <c r="C211" s="17"/>
      <c r="D211" s="17"/>
      <c r="E211" s="18"/>
      <c r="F211" s="44"/>
      <c r="G211" s="17"/>
      <c r="H211" s="17"/>
      <c r="I211" s="17"/>
      <c r="J211" s="17"/>
      <c r="K211" s="17"/>
      <c r="L211" s="17"/>
      <c r="M211" s="17"/>
      <c r="N211" s="17"/>
      <c r="O211" s="17"/>
      <c r="P211" s="17"/>
      <c r="Q211" s="17"/>
      <c r="R211" s="17"/>
      <c r="S211" s="17"/>
      <c r="T211" s="17"/>
      <c r="U211" t="str">
        <f>IF(COUNTA(Table214[[#This Row],[Employee Name]:[13. Skin is intact without open wounds or rashes]])=0,"",COUNTIF(Table214[[#This Row],[1. Checks that sink areas are supplied with soap and paper towels]:[13. Skin is intact without open wounds or rashes]],"NO"))</f>
        <v/>
      </c>
    </row>
    <row r="212" spans="2:21">
      <c r="B212" s="17"/>
      <c r="C212" s="17"/>
      <c r="D212" s="17"/>
      <c r="E212" s="18"/>
      <c r="F212" s="44"/>
      <c r="G212" s="17"/>
      <c r="H212" s="17"/>
      <c r="I212" s="17"/>
      <c r="J212" s="17"/>
      <c r="K212" s="17"/>
      <c r="L212" s="17"/>
      <c r="M212" s="17"/>
      <c r="N212" s="17"/>
      <c r="O212" s="17"/>
      <c r="P212" s="17"/>
      <c r="Q212" s="17"/>
      <c r="R212" s="17"/>
      <c r="S212" s="17"/>
      <c r="T212" s="17"/>
      <c r="U212" t="str">
        <f>IF(COUNTA(Table214[[#This Row],[Employee Name]:[13. Skin is intact without open wounds or rashes]])=0,"",COUNTIF(Table214[[#This Row],[1. Checks that sink areas are supplied with soap and paper towels]:[13. Skin is intact without open wounds or rashes]],"NO"))</f>
        <v/>
      </c>
    </row>
    <row r="213" spans="2:21">
      <c r="B213" s="17"/>
      <c r="C213" s="17"/>
      <c r="D213" s="17"/>
      <c r="E213" s="18"/>
      <c r="F213" s="44"/>
      <c r="G213" s="17"/>
      <c r="H213" s="17"/>
      <c r="I213" s="17"/>
      <c r="J213" s="17"/>
      <c r="K213" s="17"/>
      <c r="L213" s="17"/>
      <c r="M213" s="17"/>
      <c r="N213" s="17"/>
      <c r="O213" s="17"/>
      <c r="P213" s="17"/>
      <c r="Q213" s="17"/>
      <c r="R213" s="17"/>
      <c r="S213" s="17"/>
      <c r="T213" s="17"/>
      <c r="U213" t="str">
        <f>IF(COUNTA(Table214[[#This Row],[Employee Name]:[13. Skin is intact without open wounds or rashes]])=0,"",COUNTIF(Table214[[#This Row],[1. Checks that sink areas are supplied with soap and paper towels]:[13. Skin is intact without open wounds or rashes]],"NO"))</f>
        <v/>
      </c>
    </row>
    <row r="214" spans="2:21">
      <c r="B214" s="17"/>
      <c r="C214" s="17"/>
      <c r="D214" s="17"/>
      <c r="E214" s="18"/>
      <c r="F214" s="44"/>
      <c r="G214" s="17"/>
      <c r="H214" s="17"/>
      <c r="I214" s="17"/>
      <c r="J214" s="17"/>
      <c r="K214" s="17"/>
      <c r="L214" s="17"/>
      <c r="M214" s="17"/>
      <c r="N214" s="17"/>
      <c r="O214" s="17"/>
      <c r="P214" s="17"/>
      <c r="Q214" s="17"/>
      <c r="R214" s="17"/>
      <c r="S214" s="17"/>
      <c r="T214" s="17"/>
      <c r="U214" t="str">
        <f>IF(COUNTA(Table214[[#This Row],[Employee Name]:[13. Skin is intact without open wounds or rashes]])=0,"",COUNTIF(Table214[[#This Row],[1. Checks that sink areas are supplied with soap and paper towels]:[13. Skin is intact without open wounds or rashes]],"NO"))</f>
        <v/>
      </c>
    </row>
    <row r="215" spans="2:21">
      <c r="B215" s="17"/>
      <c r="C215" s="17"/>
      <c r="D215" s="17"/>
      <c r="E215" s="18"/>
      <c r="F215" s="44"/>
      <c r="G215" s="17"/>
      <c r="H215" s="17"/>
      <c r="I215" s="17"/>
      <c r="J215" s="17"/>
      <c r="K215" s="17"/>
      <c r="L215" s="17"/>
      <c r="M215" s="17"/>
      <c r="N215" s="17"/>
      <c r="O215" s="17"/>
      <c r="P215" s="17"/>
      <c r="Q215" s="17"/>
      <c r="R215" s="17"/>
      <c r="S215" s="17"/>
      <c r="T215" s="17"/>
      <c r="U215" t="str">
        <f>IF(COUNTA(Table214[[#This Row],[Employee Name]:[13. Skin is intact without open wounds or rashes]])=0,"",COUNTIF(Table214[[#This Row],[1. Checks that sink areas are supplied with soap and paper towels]:[13. Skin is intact without open wounds or rashes]],"NO"))</f>
        <v/>
      </c>
    </row>
    <row r="216" spans="2:21">
      <c r="B216" s="17"/>
      <c r="C216" s="17"/>
      <c r="D216" s="17"/>
      <c r="E216" s="18"/>
      <c r="F216" s="44"/>
      <c r="G216" s="17"/>
      <c r="H216" s="17"/>
      <c r="I216" s="17"/>
      <c r="J216" s="17"/>
      <c r="K216" s="17"/>
      <c r="L216" s="17"/>
      <c r="M216" s="17"/>
      <c r="N216" s="17"/>
      <c r="O216" s="17"/>
      <c r="P216" s="17"/>
      <c r="Q216" s="17"/>
      <c r="R216" s="17"/>
      <c r="S216" s="17"/>
      <c r="T216" s="17"/>
      <c r="U216" t="str">
        <f>IF(COUNTA(Table214[[#This Row],[Employee Name]:[13. Skin is intact without open wounds or rashes]])=0,"",COUNTIF(Table214[[#This Row],[1. Checks that sink areas are supplied with soap and paper towels]:[13. Skin is intact without open wounds or rashes]],"NO"))</f>
        <v/>
      </c>
    </row>
    <row r="217" spans="2:21">
      <c r="B217" s="17"/>
      <c r="C217" s="17"/>
      <c r="D217" s="17"/>
      <c r="E217" s="18"/>
      <c r="F217" s="44"/>
      <c r="G217" s="17"/>
      <c r="H217" s="17"/>
      <c r="I217" s="17"/>
      <c r="J217" s="17"/>
      <c r="K217" s="17"/>
      <c r="L217" s="17"/>
      <c r="M217" s="17"/>
      <c r="N217" s="17"/>
      <c r="O217" s="17"/>
      <c r="P217" s="17"/>
      <c r="Q217" s="17"/>
      <c r="R217" s="17"/>
      <c r="S217" s="17"/>
      <c r="T217" s="17"/>
      <c r="U217" t="str">
        <f>IF(COUNTA(Table214[[#This Row],[Employee Name]:[13. Skin is intact without open wounds or rashes]])=0,"",COUNTIF(Table214[[#This Row],[1. Checks that sink areas are supplied with soap and paper towels]:[13. Skin is intact without open wounds or rashes]],"NO"))</f>
        <v/>
      </c>
    </row>
    <row r="218" spans="2:21">
      <c r="B218" s="17"/>
      <c r="C218" s="17"/>
      <c r="D218" s="17"/>
      <c r="E218" s="18"/>
      <c r="F218" s="44"/>
      <c r="G218" s="17"/>
      <c r="H218" s="17"/>
      <c r="I218" s="17"/>
      <c r="J218" s="17"/>
      <c r="K218" s="17"/>
      <c r="L218" s="17"/>
      <c r="M218" s="17"/>
      <c r="N218" s="17"/>
      <c r="O218" s="17"/>
      <c r="P218" s="17"/>
      <c r="Q218" s="17"/>
      <c r="R218" s="17"/>
      <c r="S218" s="17"/>
      <c r="T218" s="17"/>
      <c r="U218" t="str">
        <f>IF(COUNTA(Table214[[#This Row],[Employee Name]:[13. Skin is intact without open wounds or rashes]])=0,"",COUNTIF(Table214[[#This Row],[1. Checks that sink areas are supplied with soap and paper towels]:[13. Skin is intact without open wounds or rashes]],"NO"))</f>
        <v/>
      </c>
    </row>
    <row r="219" spans="2:21">
      <c r="B219" s="17"/>
      <c r="C219" s="17"/>
      <c r="D219" s="17"/>
      <c r="E219" s="18"/>
      <c r="F219" s="44"/>
      <c r="G219" s="17"/>
      <c r="H219" s="17"/>
      <c r="I219" s="17"/>
      <c r="J219" s="17"/>
      <c r="K219" s="17"/>
      <c r="L219" s="17"/>
      <c r="M219" s="17"/>
      <c r="N219" s="17"/>
      <c r="O219" s="17"/>
      <c r="P219" s="17"/>
      <c r="Q219" s="17"/>
      <c r="R219" s="17"/>
      <c r="S219" s="17"/>
      <c r="T219" s="17"/>
      <c r="U219" t="str">
        <f>IF(COUNTA(Table214[[#This Row],[Employee Name]:[13. Skin is intact without open wounds or rashes]])=0,"",COUNTIF(Table214[[#This Row],[1. Checks that sink areas are supplied with soap and paper towels]:[13. Skin is intact without open wounds or rashes]],"NO"))</f>
        <v/>
      </c>
    </row>
    <row r="220" spans="2:21">
      <c r="B220" s="17"/>
      <c r="C220" s="17"/>
      <c r="D220" s="17"/>
      <c r="E220" s="18"/>
      <c r="F220" s="44"/>
      <c r="G220" s="17"/>
      <c r="H220" s="17"/>
      <c r="I220" s="17"/>
      <c r="J220" s="17"/>
      <c r="K220" s="17"/>
      <c r="L220" s="17"/>
      <c r="M220" s="17"/>
      <c r="N220" s="17"/>
      <c r="O220" s="17"/>
      <c r="P220" s="17"/>
      <c r="Q220" s="17"/>
      <c r="R220" s="17"/>
      <c r="S220" s="17"/>
      <c r="T220" s="17"/>
      <c r="U220" t="str">
        <f>IF(COUNTA(Table214[[#This Row],[Employee Name]:[13. Skin is intact without open wounds or rashes]])=0,"",COUNTIF(Table214[[#This Row],[1. Checks that sink areas are supplied with soap and paper towels]:[13. Skin is intact without open wounds or rashes]],"NO"))</f>
        <v/>
      </c>
    </row>
    <row r="221" spans="2:21">
      <c r="B221" s="17"/>
      <c r="C221" s="17"/>
      <c r="D221" s="17"/>
      <c r="E221" s="18"/>
      <c r="F221" s="44"/>
      <c r="G221" s="17"/>
      <c r="H221" s="17"/>
      <c r="I221" s="17"/>
      <c r="J221" s="17"/>
      <c r="K221" s="17"/>
      <c r="L221" s="17"/>
      <c r="M221" s="17"/>
      <c r="N221" s="17"/>
      <c r="O221" s="17"/>
      <c r="P221" s="17"/>
      <c r="Q221" s="17"/>
      <c r="R221" s="17"/>
      <c r="S221" s="17"/>
      <c r="T221" s="17"/>
      <c r="U221" t="str">
        <f>IF(COUNTA(Table214[[#This Row],[Employee Name]:[13. Skin is intact without open wounds or rashes]])=0,"",COUNTIF(Table214[[#This Row],[1. Checks that sink areas are supplied with soap and paper towels]:[13. Skin is intact without open wounds or rashes]],"NO"))</f>
        <v/>
      </c>
    </row>
    <row r="222" spans="2:21">
      <c r="B222" s="17"/>
      <c r="C222" s="17"/>
      <c r="D222" s="17"/>
      <c r="E222" s="18"/>
      <c r="F222" s="44"/>
      <c r="G222" s="17"/>
      <c r="H222" s="17"/>
      <c r="I222" s="17"/>
      <c r="J222" s="17"/>
      <c r="K222" s="17"/>
      <c r="L222" s="17"/>
      <c r="M222" s="17"/>
      <c r="N222" s="17"/>
      <c r="O222" s="17"/>
      <c r="P222" s="17"/>
      <c r="Q222" s="17"/>
      <c r="R222" s="17"/>
      <c r="S222" s="17"/>
      <c r="T222" s="17"/>
      <c r="U222" t="str">
        <f>IF(COUNTA(Table214[[#This Row],[Employee Name]:[13. Skin is intact without open wounds or rashes]])=0,"",COUNTIF(Table214[[#This Row],[1. Checks that sink areas are supplied with soap and paper towels]:[13. Skin is intact without open wounds or rashes]],"NO"))</f>
        <v/>
      </c>
    </row>
    <row r="223" spans="2:21">
      <c r="B223" s="17"/>
      <c r="C223" s="17"/>
      <c r="D223" s="17"/>
      <c r="E223" s="18"/>
      <c r="F223" s="44"/>
      <c r="G223" s="17"/>
      <c r="H223" s="17"/>
      <c r="I223" s="17"/>
      <c r="J223" s="17"/>
      <c r="K223" s="17"/>
      <c r="L223" s="17"/>
      <c r="M223" s="17"/>
      <c r="N223" s="17"/>
      <c r="O223" s="17"/>
      <c r="P223" s="17"/>
      <c r="Q223" s="17"/>
      <c r="R223" s="17"/>
      <c r="S223" s="17"/>
      <c r="T223" s="17"/>
      <c r="U223" t="str">
        <f>IF(COUNTA(Table214[[#This Row],[Employee Name]:[13. Skin is intact without open wounds or rashes]])=0,"",COUNTIF(Table214[[#This Row],[1. Checks that sink areas are supplied with soap and paper towels]:[13. Skin is intact without open wounds or rashes]],"NO"))</f>
        <v/>
      </c>
    </row>
    <row r="224" spans="2:21">
      <c r="B224" s="17"/>
      <c r="C224" s="17"/>
      <c r="D224" s="17"/>
      <c r="E224" s="18"/>
      <c r="F224" s="44"/>
      <c r="G224" s="17"/>
      <c r="H224" s="17"/>
      <c r="I224" s="17"/>
      <c r="J224" s="17"/>
      <c r="K224" s="17"/>
      <c r="L224" s="17"/>
      <c r="M224" s="17"/>
      <c r="N224" s="17"/>
      <c r="O224" s="17"/>
      <c r="P224" s="17"/>
      <c r="Q224" s="17"/>
      <c r="R224" s="17"/>
      <c r="S224" s="17"/>
      <c r="T224" s="17"/>
      <c r="U224" t="str">
        <f>IF(COUNTA(Table214[[#This Row],[Employee Name]:[13. Skin is intact without open wounds or rashes]])=0,"",COUNTIF(Table214[[#This Row],[1. Checks that sink areas are supplied with soap and paper towels]:[13. Skin is intact without open wounds or rashes]],"NO"))</f>
        <v/>
      </c>
    </row>
    <row r="225" spans="2:21">
      <c r="B225" s="17"/>
      <c r="C225" s="17"/>
      <c r="D225" s="17"/>
      <c r="E225" s="18"/>
      <c r="F225" s="44"/>
      <c r="G225" s="17"/>
      <c r="H225" s="17"/>
      <c r="I225" s="17"/>
      <c r="J225" s="17"/>
      <c r="K225" s="17"/>
      <c r="L225" s="17"/>
      <c r="M225" s="17"/>
      <c r="N225" s="17"/>
      <c r="O225" s="17"/>
      <c r="P225" s="17"/>
      <c r="Q225" s="17"/>
      <c r="R225" s="17"/>
      <c r="S225" s="17"/>
      <c r="T225" s="17"/>
      <c r="U225" t="str">
        <f>IF(COUNTA(Table214[[#This Row],[Employee Name]:[13. Skin is intact without open wounds or rashes]])=0,"",COUNTIF(Table214[[#This Row],[1. Checks that sink areas are supplied with soap and paper towels]:[13. Skin is intact without open wounds or rashes]],"NO"))</f>
        <v/>
      </c>
    </row>
    <row r="226" spans="2:21">
      <c r="B226" s="17"/>
      <c r="C226" s="17"/>
      <c r="D226" s="17"/>
      <c r="E226" s="18"/>
      <c r="F226" s="44"/>
      <c r="G226" s="17"/>
      <c r="H226" s="17"/>
      <c r="I226" s="17"/>
      <c r="J226" s="17"/>
      <c r="K226" s="17"/>
      <c r="L226" s="17"/>
      <c r="M226" s="17"/>
      <c r="N226" s="17"/>
      <c r="O226" s="17"/>
      <c r="P226" s="17"/>
      <c r="Q226" s="17"/>
      <c r="R226" s="17"/>
      <c r="S226" s="17"/>
      <c r="T226" s="17"/>
      <c r="U226" t="str">
        <f>IF(COUNTA(Table214[[#This Row],[Employee Name]:[13. Skin is intact without open wounds or rashes]])=0,"",COUNTIF(Table214[[#This Row],[1. Checks that sink areas are supplied with soap and paper towels]:[13. Skin is intact without open wounds or rashes]],"NO"))</f>
        <v/>
      </c>
    </row>
    <row r="227" spans="2:21">
      <c r="B227" s="17"/>
      <c r="C227" s="17"/>
      <c r="D227" s="17"/>
      <c r="E227" s="18"/>
      <c r="F227" s="44"/>
      <c r="G227" s="17"/>
      <c r="H227" s="17"/>
      <c r="I227" s="17"/>
      <c r="J227" s="17"/>
      <c r="K227" s="17"/>
      <c r="L227" s="17"/>
      <c r="M227" s="17"/>
      <c r="N227" s="17"/>
      <c r="O227" s="17"/>
      <c r="P227" s="17"/>
      <c r="Q227" s="17"/>
      <c r="R227" s="17"/>
      <c r="S227" s="17"/>
      <c r="T227" s="17"/>
      <c r="U227" t="str">
        <f>IF(COUNTA(Table214[[#This Row],[Employee Name]:[13. Skin is intact without open wounds or rashes]])=0,"",COUNTIF(Table214[[#This Row],[1. Checks that sink areas are supplied with soap and paper towels]:[13. Skin is intact without open wounds or rashes]],"NO"))</f>
        <v/>
      </c>
    </row>
    <row r="228" spans="2:21">
      <c r="B228" s="17"/>
      <c r="C228" s="17"/>
      <c r="D228" s="17"/>
      <c r="E228" s="18"/>
      <c r="F228" s="44"/>
      <c r="G228" s="17"/>
      <c r="H228" s="17"/>
      <c r="I228" s="17"/>
      <c r="J228" s="17"/>
      <c r="K228" s="17"/>
      <c r="L228" s="17"/>
      <c r="M228" s="17"/>
      <c r="N228" s="17"/>
      <c r="O228" s="17"/>
      <c r="P228" s="17"/>
      <c r="Q228" s="17"/>
      <c r="R228" s="17"/>
      <c r="S228" s="17"/>
      <c r="T228" s="17"/>
      <c r="U228" t="str">
        <f>IF(COUNTA(Table214[[#This Row],[Employee Name]:[13. Skin is intact without open wounds or rashes]])=0,"",COUNTIF(Table214[[#This Row],[1. Checks that sink areas are supplied with soap and paper towels]:[13. Skin is intact without open wounds or rashes]],"NO"))</f>
        <v/>
      </c>
    </row>
    <row r="229" spans="2:21">
      <c r="B229" s="17"/>
      <c r="C229" s="17"/>
      <c r="D229" s="17"/>
      <c r="E229" s="18"/>
      <c r="F229" s="44"/>
      <c r="G229" s="17"/>
      <c r="H229" s="17"/>
      <c r="I229" s="17"/>
      <c r="J229" s="17"/>
      <c r="K229" s="17"/>
      <c r="L229" s="17"/>
      <c r="M229" s="17"/>
      <c r="N229" s="17"/>
      <c r="O229" s="17"/>
      <c r="P229" s="17"/>
      <c r="Q229" s="17"/>
      <c r="R229" s="17"/>
      <c r="S229" s="17"/>
      <c r="T229" s="17"/>
      <c r="U229" t="str">
        <f>IF(COUNTA(Table214[[#This Row],[Employee Name]:[13. Skin is intact without open wounds or rashes]])=0,"",COUNTIF(Table214[[#This Row],[1. Checks that sink areas are supplied with soap and paper towels]:[13. Skin is intact without open wounds or rashes]],"NO"))</f>
        <v/>
      </c>
    </row>
    <row r="230" spans="2:21">
      <c r="B230" s="17"/>
      <c r="C230" s="17"/>
      <c r="D230" s="17"/>
      <c r="E230" s="18"/>
      <c r="F230" s="44"/>
      <c r="G230" s="17"/>
      <c r="H230" s="17"/>
      <c r="I230" s="17"/>
      <c r="J230" s="17"/>
      <c r="K230" s="17"/>
      <c r="L230" s="17"/>
      <c r="M230" s="17"/>
      <c r="N230" s="17"/>
      <c r="O230" s="17"/>
      <c r="P230" s="17"/>
      <c r="Q230" s="17"/>
      <c r="R230" s="17"/>
      <c r="S230" s="17"/>
      <c r="T230" s="17"/>
      <c r="U230" t="str">
        <f>IF(COUNTA(Table214[[#This Row],[Employee Name]:[13. Skin is intact without open wounds or rashes]])=0,"",COUNTIF(Table214[[#This Row],[1. Checks that sink areas are supplied with soap and paper towels]:[13. Skin is intact without open wounds or rashes]],"NO"))</f>
        <v/>
      </c>
    </row>
    <row r="231" spans="2:21">
      <c r="B231" s="17"/>
      <c r="C231" s="17"/>
      <c r="D231" s="17"/>
      <c r="E231" s="18"/>
      <c r="F231" s="44"/>
      <c r="G231" s="17"/>
      <c r="H231" s="17"/>
      <c r="I231" s="17"/>
      <c r="J231" s="17"/>
      <c r="K231" s="17"/>
      <c r="L231" s="17"/>
      <c r="M231" s="17"/>
      <c r="N231" s="17"/>
      <c r="O231" s="17"/>
      <c r="P231" s="17"/>
      <c r="Q231" s="17"/>
      <c r="R231" s="17"/>
      <c r="S231" s="17"/>
      <c r="T231" s="17"/>
      <c r="U231" t="str">
        <f>IF(COUNTA(Table214[[#This Row],[Employee Name]:[13. Skin is intact without open wounds or rashes]])=0,"",COUNTIF(Table214[[#This Row],[1. Checks that sink areas are supplied with soap and paper towels]:[13. Skin is intact without open wounds or rashes]],"NO"))</f>
        <v/>
      </c>
    </row>
    <row r="232" spans="2:21">
      <c r="B232" s="17"/>
      <c r="C232" s="17"/>
      <c r="D232" s="17"/>
      <c r="E232" s="18"/>
      <c r="F232" s="44"/>
      <c r="G232" s="17"/>
      <c r="H232" s="17"/>
      <c r="I232" s="17"/>
      <c r="J232" s="17"/>
      <c r="K232" s="17"/>
      <c r="L232" s="17"/>
      <c r="M232" s="17"/>
      <c r="N232" s="17"/>
      <c r="O232" s="17"/>
      <c r="P232" s="17"/>
      <c r="Q232" s="17"/>
      <c r="R232" s="17"/>
      <c r="S232" s="17"/>
      <c r="T232" s="17"/>
      <c r="U232" t="str">
        <f>IF(COUNTA(Table214[[#This Row],[Employee Name]:[13. Skin is intact without open wounds or rashes]])=0,"",COUNTIF(Table214[[#This Row],[1. Checks that sink areas are supplied with soap and paper towels]:[13. Skin is intact without open wounds or rashes]],"NO"))</f>
        <v/>
      </c>
    </row>
    <row r="233" spans="2:21">
      <c r="B233" s="17"/>
      <c r="C233" s="17"/>
      <c r="D233" s="17"/>
      <c r="E233" s="18"/>
      <c r="F233" s="44"/>
      <c r="G233" s="17"/>
      <c r="H233" s="17"/>
      <c r="I233" s="17"/>
      <c r="J233" s="17"/>
      <c r="K233" s="17"/>
      <c r="L233" s="17"/>
      <c r="M233" s="17"/>
      <c r="N233" s="17"/>
      <c r="O233" s="17"/>
      <c r="P233" s="17"/>
      <c r="Q233" s="17"/>
      <c r="R233" s="17"/>
      <c r="S233" s="17"/>
      <c r="T233" s="17"/>
      <c r="U233" t="str">
        <f>IF(COUNTA(Table214[[#This Row],[Employee Name]:[13. Skin is intact without open wounds or rashes]])=0,"",COUNTIF(Table214[[#This Row],[1. Checks that sink areas are supplied with soap and paper towels]:[13. Skin is intact without open wounds or rashes]],"NO"))</f>
        <v/>
      </c>
    </row>
    <row r="234" spans="2:21">
      <c r="B234" s="17"/>
      <c r="C234" s="17"/>
      <c r="D234" s="17"/>
      <c r="E234" s="18"/>
      <c r="F234" s="44"/>
      <c r="G234" s="17"/>
      <c r="H234" s="17"/>
      <c r="I234" s="17"/>
      <c r="J234" s="17"/>
      <c r="K234" s="17"/>
      <c r="L234" s="17"/>
      <c r="M234" s="17"/>
      <c r="N234" s="17"/>
      <c r="O234" s="17"/>
      <c r="P234" s="17"/>
      <c r="Q234" s="17"/>
      <c r="R234" s="17"/>
      <c r="S234" s="17"/>
      <c r="T234" s="17"/>
      <c r="U234" t="str">
        <f>IF(COUNTA(Table214[[#This Row],[Employee Name]:[13. Skin is intact without open wounds or rashes]])=0,"",COUNTIF(Table214[[#This Row],[1. Checks that sink areas are supplied with soap and paper towels]:[13. Skin is intact without open wounds or rashes]],"NO"))</f>
        <v/>
      </c>
    </row>
    <row r="235" spans="2:21">
      <c r="B235" s="17"/>
      <c r="C235" s="17"/>
      <c r="D235" s="17"/>
      <c r="E235" s="18"/>
      <c r="F235" s="44"/>
      <c r="G235" s="17"/>
      <c r="H235" s="17"/>
      <c r="I235" s="17"/>
      <c r="J235" s="17"/>
      <c r="K235" s="17"/>
      <c r="L235" s="17"/>
      <c r="M235" s="17"/>
      <c r="N235" s="17"/>
      <c r="O235" s="17"/>
      <c r="P235" s="17"/>
      <c r="Q235" s="17"/>
      <c r="R235" s="17"/>
      <c r="S235" s="17"/>
      <c r="T235" s="17"/>
      <c r="U235" t="str">
        <f>IF(COUNTA(Table214[[#This Row],[Employee Name]:[13. Skin is intact without open wounds or rashes]])=0,"",COUNTIF(Table214[[#This Row],[1. Checks that sink areas are supplied with soap and paper towels]:[13. Skin is intact without open wounds or rashes]],"NO"))</f>
        <v/>
      </c>
    </row>
    <row r="236" spans="2:21">
      <c r="B236" s="17"/>
      <c r="C236" s="17"/>
      <c r="D236" s="17"/>
      <c r="E236" s="18"/>
      <c r="F236" s="44"/>
      <c r="G236" s="17"/>
      <c r="H236" s="17"/>
      <c r="I236" s="17"/>
      <c r="J236" s="17"/>
      <c r="K236" s="17"/>
      <c r="L236" s="17"/>
      <c r="M236" s="17"/>
      <c r="N236" s="17"/>
      <c r="O236" s="17"/>
      <c r="P236" s="17"/>
      <c r="Q236" s="17"/>
      <c r="R236" s="17"/>
      <c r="S236" s="17"/>
      <c r="T236" s="17"/>
      <c r="U236" t="str">
        <f>IF(COUNTA(Table214[[#This Row],[Employee Name]:[13. Skin is intact without open wounds or rashes]])=0,"",COUNTIF(Table214[[#This Row],[1. Checks that sink areas are supplied with soap and paper towels]:[13. Skin is intact without open wounds or rashes]],"NO"))</f>
        <v/>
      </c>
    </row>
    <row r="237" spans="2:21">
      <c r="B237" s="17"/>
      <c r="C237" s="17"/>
      <c r="D237" s="17"/>
      <c r="E237" s="18"/>
      <c r="F237" s="44"/>
      <c r="G237" s="17"/>
      <c r="H237" s="17"/>
      <c r="I237" s="17"/>
      <c r="J237" s="17"/>
      <c r="K237" s="17"/>
      <c r="L237" s="17"/>
      <c r="M237" s="17"/>
      <c r="N237" s="17"/>
      <c r="O237" s="17"/>
      <c r="P237" s="17"/>
      <c r="Q237" s="17"/>
      <c r="R237" s="17"/>
      <c r="S237" s="17"/>
      <c r="T237" s="17"/>
      <c r="U237" t="str">
        <f>IF(COUNTA(Table214[[#This Row],[Employee Name]:[13. Skin is intact without open wounds or rashes]])=0,"",COUNTIF(Table214[[#This Row],[1. Checks that sink areas are supplied with soap and paper towels]:[13. Skin is intact without open wounds or rashes]],"NO"))</f>
        <v/>
      </c>
    </row>
    <row r="238" spans="2:21">
      <c r="B238" s="17"/>
      <c r="C238" s="17"/>
      <c r="D238" s="17"/>
      <c r="E238" s="18"/>
      <c r="F238" s="44"/>
      <c r="G238" s="17"/>
      <c r="H238" s="17"/>
      <c r="I238" s="17"/>
      <c r="J238" s="17"/>
      <c r="K238" s="17"/>
      <c r="L238" s="17"/>
      <c r="M238" s="17"/>
      <c r="N238" s="17"/>
      <c r="O238" s="17"/>
      <c r="P238" s="17"/>
      <c r="Q238" s="17"/>
      <c r="R238" s="17"/>
      <c r="S238" s="17"/>
      <c r="T238" s="17"/>
      <c r="U238" t="str">
        <f>IF(COUNTA(Table214[[#This Row],[Employee Name]:[13. Skin is intact without open wounds or rashes]])=0,"",COUNTIF(Table214[[#This Row],[1. Checks that sink areas are supplied with soap and paper towels]:[13. Skin is intact without open wounds or rashes]],"NO"))</f>
        <v/>
      </c>
    </row>
    <row r="239" spans="2:21">
      <c r="B239" s="17"/>
      <c r="C239" s="17"/>
      <c r="D239" s="17"/>
      <c r="E239" s="18"/>
      <c r="F239" s="44"/>
      <c r="G239" s="17"/>
      <c r="H239" s="17"/>
      <c r="I239" s="17"/>
      <c r="J239" s="17"/>
      <c r="K239" s="17"/>
      <c r="L239" s="17"/>
      <c r="M239" s="17"/>
      <c r="N239" s="17"/>
      <c r="O239" s="17"/>
      <c r="P239" s="17"/>
      <c r="Q239" s="17"/>
      <c r="R239" s="17"/>
      <c r="S239" s="17"/>
      <c r="T239" s="17"/>
      <c r="U239" t="str">
        <f>IF(COUNTA(Table214[[#This Row],[Employee Name]:[13. Skin is intact without open wounds or rashes]])=0,"",COUNTIF(Table214[[#This Row],[1. Checks that sink areas are supplied with soap and paper towels]:[13. Skin is intact without open wounds or rashes]],"NO"))</f>
        <v/>
      </c>
    </row>
    <row r="240" spans="2:21">
      <c r="B240" s="17"/>
      <c r="C240" s="17"/>
      <c r="D240" s="17"/>
      <c r="E240" s="18"/>
      <c r="F240" s="44"/>
      <c r="G240" s="17"/>
      <c r="H240" s="17"/>
      <c r="I240" s="17"/>
      <c r="J240" s="17"/>
      <c r="K240" s="17"/>
      <c r="L240" s="17"/>
      <c r="M240" s="17"/>
      <c r="N240" s="17"/>
      <c r="O240" s="17"/>
      <c r="P240" s="17"/>
      <c r="Q240" s="17"/>
      <c r="R240" s="17"/>
      <c r="S240" s="17"/>
      <c r="T240" s="17"/>
      <c r="U240" t="str">
        <f>IF(COUNTA(Table214[[#This Row],[Employee Name]:[13. Skin is intact without open wounds or rashes]])=0,"",COUNTIF(Table214[[#This Row],[1. Checks that sink areas are supplied with soap and paper towels]:[13. Skin is intact without open wounds or rashes]],"NO"))</f>
        <v/>
      </c>
    </row>
    <row r="241" spans="2:21">
      <c r="B241" s="17"/>
      <c r="C241" s="17"/>
      <c r="D241" s="17"/>
      <c r="E241" s="18"/>
      <c r="F241" s="44"/>
      <c r="G241" s="17"/>
      <c r="H241" s="17"/>
      <c r="I241" s="17"/>
      <c r="J241" s="17"/>
      <c r="K241" s="17"/>
      <c r="L241" s="17"/>
      <c r="M241" s="17"/>
      <c r="N241" s="17"/>
      <c r="O241" s="17"/>
      <c r="P241" s="17"/>
      <c r="Q241" s="17"/>
      <c r="R241" s="17"/>
      <c r="S241" s="17"/>
      <c r="T241" s="17"/>
      <c r="U241" t="str">
        <f>IF(COUNTA(Table214[[#This Row],[Employee Name]:[13. Skin is intact without open wounds or rashes]])=0,"",COUNTIF(Table214[[#This Row],[1. Checks that sink areas are supplied with soap and paper towels]:[13. Skin is intact without open wounds or rashes]],"NO"))</f>
        <v/>
      </c>
    </row>
    <row r="242" spans="2:21">
      <c r="B242" s="17"/>
      <c r="C242" s="17"/>
      <c r="D242" s="17"/>
      <c r="E242" s="18"/>
      <c r="F242" s="44"/>
      <c r="G242" s="17"/>
      <c r="H242" s="17"/>
      <c r="I242" s="17"/>
      <c r="J242" s="17"/>
      <c r="K242" s="17"/>
      <c r="L242" s="17"/>
      <c r="M242" s="17"/>
      <c r="N242" s="17"/>
      <c r="O242" s="17"/>
      <c r="P242" s="17"/>
      <c r="Q242" s="17"/>
      <c r="R242" s="17"/>
      <c r="S242" s="17"/>
      <c r="T242" s="17"/>
      <c r="U242" t="str">
        <f>IF(COUNTA(Table214[[#This Row],[Employee Name]:[13. Skin is intact without open wounds or rashes]])=0,"",COUNTIF(Table214[[#This Row],[1. Checks that sink areas are supplied with soap and paper towels]:[13. Skin is intact without open wounds or rashes]],"NO"))</f>
        <v/>
      </c>
    </row>
    <row r="243" spans="2:21">
      <c r="B243" s="17"/>
      <c r="C243" s="17"/>
      <c r="D243" s="17"/>
      <c r="E243" s="18"/>
      <c r="F243" s="44"/>
      <c r="G243" s="17"/>
      <c r="H243" s="17"/>
      <c r="I243" s="17"/>
      <c r="J243" s="17"/>
      <c r="K243" s="17"/>
      <c r="L243" s="17"/>
      <c r="M243" s="17"/>
      <c r="N243" s="17"/>
      <c r="O243" s="17"/>
      <c r="P243" s="17"/>
      <c r="Q243" s="17"/>
      <c r="R243" s="17"/>
      <c r="S243" s="17"/>
      <c r="T243" s="17"/>
      <c r="U243" t="str">
        <f>IF(COUNTA(Table214[[#This Row],[Employee Name]:[13. Skin is intact without open wounds or rashes]])=0,"",COUNTIF(Table214[[#This Row],[1. Checks that sink areas are supplied with soap and paper towels]:[13. Skin is intact without open wounds or rashes]],"NO"))</f>
        <v/>
      </c>
    </row>
    <row r="244" spans="2:21">
      <c r="B244" s="17"/>
      <c r="C244" s="17"/>
      <c r="D244" s="17"/>
      <c r="E244" s="18"/>
      <c r="F244" s="44"/>
      <c r="G244" s="17"/>
      <c r="H244" s="17"/>
      <c r="I244" s="17"/>
      <c r="J244" s="17"/>
      <c r="K244" s="17"/>
      <c r="L244" s="17"/>
      <c r="M244" s="17"/>
      <c r="N244" s="17"/>
      <c r="O244" s="17"/>
      <c r="P244" s="17"/>
      <c r="Q244" s="17"/>
      <c r="R244" s="17"/>
      <c r="S244" s="17"/>
      <c r="T244" s="17"/>
      <c r="U244" t="str">
        <f>IF(COUNTA(Table214[[#This Row],[Employee Name]:[13. Skin is intact without open wounds or rashes]])=0,"",COUNTIF(Table214[[#This Row],[1. Checks that sink areas are supplied with soap and paper towels]:[13. Skin is intact without open wounds or rashes]],"NO"))</f>
        <v/>
      </c>
    </row>
    <row r="245" spans="2:21">
      <c r="B245" s="17"/>
      <c r="C245" s="17"/>
      <c r="D245" s="17"/>
      <c r="E245" s="18"/>
      <c r="F245" s="44"/>
      <c r="G245" s="17"/>
      <c r="H245" s="17"/>
      <c r="I245" s="17"/>
      <c r="J245" s="17"/>
      <c r="K245" s="17"/>
      <c r="L245" s="17"/>
      <c r="M245" s="17"/>
      <c r="N245" s="17"/>
      <c r="O245" s="17"/>
      <c r="P245" s="17"/>
      <c r="Q245" s="17"/>
      <c r="R245" s="17"/>
      <c r="S245" s="17"/>
      <c r="T245" s="17"/>
      <c r="U245" t="str">
        <f>IF(COUNTA(Table214[[#This Row],[Employee Name]:[13. Skin is intact without open wounds or rashes]])=0,"",COUNTIF(Table214[[#This Row],[1. Checks that sink areas are supplied with soap and paper towels]:[13. Skin is intact without open wounds or rashes]],"NO"))</f>
        <v/>
      </c>
    </row>
    <row r="246" spans="2:21">
      <c r="B246" s="17"/>
      <c r="C246" s="17"/>
      <c r="D246" s="17"/>
      <c r="E246" s="18"/>
      <c r="F246" s="44"/>
      <c r="G246" s="17"/>
      <c r="H246" s="17"/>
      <c r="I246" s="17"/>
      <c r="J246" s="17"/>
      <c r="K246" s="17"/>
      <c r="L246" s="17"/>
      <c r="M246" s="17"/>
      <c r="N246" s="17"/>
      <c r="O246" s="17"/>
      <c r="P246" s="17"/>
      <c r="Q246" s="17"/>
      <c r="R246" s="17"/>
      <c r="S246" s="17"/>
      <c r="T246" s="17"/>
      <c r="U246" t="str">
        <f>IF(COUNTA(Table214[[#This Row],[Employee Name]:[13. Skin is intact without open wounds or rashes]])=0,"",COUNTIF(Table214[[#This Row],[1. Checks that sink areas are supplied with soap and paper towels]:[13. Skin is intact without open wounds or rashes]],"NO"))</f>
        <v/>
      </c>
    </row>
    <row r="247" spans="2:21">
      <c r="B247" s="17"/>
      <c r="C247" s="17"/>
      <c r="D247" s="17"/>
      <c r="E247" s="18"/>
      <c r="F247" s="44"/>
      <c r="G247" s="17"/>
      <c r="H247" s="17"/>
      <c r="I247" s="17"/>
      <c r="J247" s="17"/>
      <c r="K247" s="17"/>
      <c r="L247" s="17"/>
      <c r="M247" s="17"/>
      <c r="N247" s="17"/>
      <c r="O247" s="17"/>
      <c r="P247" s="17"/>
      <c r="Q247" s="17"/>
      <c r="R247" s="17"/>
      <c r="S247" s="17"/>
      <c r="T247" s="17"/>
      <c r="U247" t="str">
        <f>IF(COUNTA(Table214[[#This Row],[Employee Name]:[13. Skin is intact without open wounds or rashes]])=0,"",COUNTIF(Table214[[#This Row],[1. Checks that sink areas are supplied with soap and paper towels]:[13. Skin is intact without open wounds or rashes]],"NO"))</f>
        <v/>
      </c>
    </row>
    <row r="248" spans="2:21">
      <c r="B248" s="17"/>
      <c r="C248" s="17"/>
      <c r="D248" s="17"/>
      <c r="E248" s="18"/>
      <c r="F248" s="44"/>
      <c r="G248" s="17"/>
      <c r="H248" s="17"/>
      <c r="I248" s="17"/>
      <c r="J248" s="17"/>
      <c r="K248" s="17"/>
      <c r="L248" s="17"/>
      <c r="M248" s="17"/>
      <c r="N248" s="17"/>
      <c r="O248" s="17"/>
      <c r="P248" s="17"/>
      <c r="Q248" s="17"/>
      <c r="R248" s="17"/>
      <c r="S248" s="17"/>
      <c r="T248" s="17"/>
      <c r="U248" t="str">
        <f>IF(COUNTA(Table214[[#This Row],[Employee Name]:[13. Skin is intact without open wounds or rashes]])=0,"",COUNTIF(Table214[[#This Row],[1. Checks that sink areas are supplied with soap and paper towels]:[13. Skin is intact without open wounds or rashes]],"NO"))</f>
        <v/>
      </c>
    </row>
    <row r="249" spans="2:21">
      <c r="B249" s="17"/>
      <c r="C249" s="17"/>
      <c r="D249" s="17"/>
      <c r="E249" s="18"/>
      <c r="F249" s="44"/>
      <c r="G249" s="17"/>
      <c r="H249" s="17"/>
      <c r="I249" s="17"/>
      <c r="J249" s="17"/>
      <c r="K249" s="17"/>
      <c r="L249" s="17"/>
      <c r="M249" s="17"/>
      <c r="N249" s="17"/>
      <c r="O249" s="17"/>
      <c r="P249" s="17"/>
      <c r="Q249" s="17"/>
      <c r="R249" s="17"/>
      <c r="S249" s="17"/>
      <c r="T249" s="17"/>
      <c r="U249" t="str">
        <f>IF(COUNTA(Table214[[#This Row],[Employee Name]:[13. Skin is intact without open wounds or rashes]])=0,"",COUNTIF(Table214[[#This Row],[1. Checks that sink areas are supplied with soap and paper towels]:[13. Skin is intact without open wounds or rashes]],"NO"))</f>
        <v/>
      </c>
    </row>
    <row r="250" spans="2:21">
      <c r="B250" s="17"/>
      <c r="C250" s="17"/>
      <c r="D250" s="17"/>
      <c r="E250" s="18"/>
      <c r="F250" s="44"/>
      <c r="G250" s="17"/>
      <c r="H250" s="17"/>
      <c r="I250" s="17"/>
      <c r="J250" s="17"/>
      <c r="K250" s="17"/>
      <c r="L250" s="17"/>
      <c r="M250" s="17"/>
      <c r="N250" s="17"/>
      <c r="O250" s="17"/>
      <c r="P250" s="17"/>
      <c r="Q250" s="17"/>
      <c r="R250" s="17"/>
      <c r="S250" s="17"/>
      <c r="T250" s="17"/>
      <c r="U250" t="str">
        <f>IF(COUNTA(Table214[[#This Row],[Employee Name]:[13. Skin is intact without open wounds or rashes]])=0,"",COUNTIF(Table214[[#This Row],[1. Checks that sink areas are supplied with soap and paper towels]:[13. Skin is intact without open wounds or rashes]],"NO"))</f>
        <v/>
      </c>
    </row>
  </sheetData>
  <sheetProtection sheet="1" objects="1" scenarios="1"/>
  <mergeCells count="5">
    <mergeCell ref="A1:G1"/>
    <mergeCell ref="B2:G2"/>
    <mergeCell ref="H2:O2"/>
    <mergeCell ref="P2:Q2"/>
    <mergeCell ref="R2:T2"/>
  </mergeCells>
  <dataValidations count="3">
    <dataValidation type="list" allowBlank="1" showInputMessage="1" showErrorMessage="1" sqref="H4:T250" xr:uid="{995C0F93-9293-4745-A4A0-215041EB687E}">
      <formula1>"YES,NO"</formula1>
    </dataValidation>
    <dataValidation type="list" allowBlank="1" showInputMessage="1" showErrorMessage="1" sqref="G4:G250" xr:uid="{A6D463C7-A0CD-4599-8094-1C5453FF9823}">
      <formula1>"Orientation,Annual,Other"</formula1>
    </dataValidation>
    <dataValidation type="list" allowBlank="1" showInputMessage="1" showErrorMessage="1" sqref="F4:F250" xr:uid="{8586FDB8-B913-48BE-83F8-152426D40509}">
      <formula1>"7a - 11a,11a - 3p,3p - 7p,7p - 11p,11p - 3a,3a - 7a"</formula1>
    </dataValidation>
  </dataValidations>
  <pageMargins left="0.7" right="0.7" top="0.75" bottom="0.75" header="0.3" footer="0.3"/>
  <pageSetup orientation="portrait" horizontalDpi="0"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1E2E9-F99E-4F72-A969-0742DBEDBFFC}">
  <dimension ref="A1:K1800"/>
  <sheetViews>
    <sheetView workbookViewId="0">
      <selection activeCell="B4" sqref="B4"/>
    </sheetView>
  </sheetViews>
  <sheetFormatPr defaultRowHeight="15"/>
  <cols>
    <col min="1" max="1" width="19.140625" bestFit="1" customWidth="1"/>
    <col min="2" max="2" width="16" bestFit="1" customWidth="1"/>
    <col min="3" max="3" width="17.7109375" bestFit="1" customWidth="1"/>
    <col min="4" max="4" width="4.28515625" customWidth="1"/>
    <col min="5" max="5" width="24.5703125" bestFit="1" customWidth="1"/>
    <col min="6" max="7" width="22" bestFit="1" customWidth="1"/>
    <col min="9" max="9" width="24.5703125" bestFit="1" customWidth="1"/>
    <col min="10" max="10" width="22" bestFit="1" customWidth="1"/>
    <col min="11" max="11" width="23.140625" bestFit="1" customWidth="1"/>
  </cols>
  <sheetData>
    <row r="1" spans="1:11">
      <c r="A1" t="s">
        <v>2739</v>
      </c>
      <c r="B1" t="s">
        <v>2735</v>
      </c>
      <c r="C1" t="s">
        <v>2736</v>
      </c>
      <c r="E1" t="s">
        <v>2733</v>
      </c>
      <c r="F1" t="s">
        <v>2737</v>
      </c>
      <c r="G1" t="s">
        <v>2738</v>
      </c>
      <c r="I1" t="s">
        <v>2753</v>
      </c>
      <c r="J1" t="s">
        <v>2755</v>
      </c>
      <c r="K1" t="s">
        <v>2754</v>
      </c>
    </row>
    <row r="2" spans="1:11">
      <c r="A2" cm="1">
        <f t="array" ref="A2">IFERROR(INDEX(Month_1!$C$4:$C$250,MATCH(0,COUNTIF($A$1:A1,Month_1!$C$4:$C$250),0)),"")</f>
        <v>0</v>
      </c>
      <c r="B2" cm="1">
        <f t="array" ref="B2">IFERROR(INDEX($A$2:$A$240,MATCH(0,COUNTIF($B$1:B1,$A$2:$A$240),0)),"")</f>
        <v>0</v>
      </c>
      <c r="C2">
        <f t="array" ref="C2:C40">_xlfn._xlws.SORT(B2:B40,1,1,FALSE)</f>
        <v>0</v>
      </c>
      <c r="E2" cm="1">
        <f t="array" ref="E2">IFERROR(INDEX(Month_1!$D$4:$D$250,MATCH(0,COUNTIF($E$1:E1,Month_1!$D$4:$D$250),0)),"")</f>
        <v>0</v>
      </c>
      <c r="F2" cm="1">
        <f t="array" ref="F2">IFERROR(INDEX($E$2:$E$1800,MATCH(0,COUNTIF($F$1:F1,$E$2:$E$1800),0)),NA())</f>
        <v>0</v>
      </c>
      <c r="G2" cm="1">
        <f t="array" ref="G2:G250">_xlfn._xlws.SORT(F2:F250,1,1,FALSE)</f>
        <v>0</v>
      </c>
      <c r="I2" cm="1">
        <f t="array" ref="I2">IFERROR(INDEX(Month_1!$B$4:$B$250,MATCH(0,COUNTIF($I$1:I1,Month_1!$B$4:$B$250),0)),"")</f>
        <v>0</v>
      </c>
      <c r="J2" cm="1">
        <f t="array" ref="J2">IFERROR(INDEX($I$2:$I$1800,MATCH(0,COUNTIF($J$1:J1,$I$2:$I$1800),0)),NA())</f>
        <v>0</v>
      </c>
      <c r="K2" cm="1">
        <f t="array" ref="K2:K250">_xlfn._xlws.SORT(J2:J250,1,1,FALSE)</f>
        <v>0</v>
      </c>
    </row>
    <row r="3" spans="1:11">
      <c r="A3" t="str" cm="1">
        <f t="array" ref="A3">IFERROR(INDEX(Month_1!$C$4:$C$250,MATCH(0,COUNTIF($A$1:A2,Month_1!$C$4:$C$250),0)),"")</f>
        <v/>
      </c>
      <c r="B3" t="str" cm="1">
        <f t="array" ref="B3">IFERROR(INDEX($A$2:$A$240,MATCH(0,COUNTIF($B$1:B2,$A$2:$A$240),0)),NA())</f>
        <v/>
      </c>
      <c r="C3" t="str">
        <v/>
      </c>
      <c r="E3" t="str" cm="1">
        <f t="array" ref="E3">IFERROR(INDEX(Month_1!$D$4:$D$250,MATCH(0,COUNTIF($E$1:E2,Month_1!$D$4:$D$250),0)),"")</f>
        <v/>
      </c>
      <c r="F3" t="str" cm="1">
        <f t="array" ref="F3">IFERROR(INDEX($E$2:$E$1800,MATCH(0,COUNTIF($F$1:F2,$E$2:$E$1800),0)),NA())</f>
        <v/>
      </c>
      <c r="G3" t="str">
        <v/>
      </c>
      <c r="I3" t="str" cm="1">
        <f t="array" ref="I3">IFERROR(INDEX(Month_1!$B$4:$B$250,MATCH(0,COUNTIF($I$1:I2,Month_1!$B$4:$B$250),0)),"")</f>
        <v/>
      </c>
      <c r="J3" t="str" cm="1">
        <f t="array" ref="J3">IFERROR(INDEX($I$2:$I$1800,MATCH(0,COUNTIF($J$1:J2,$I$2:$I$1800),0)),NA())</f>
        <v/>
      </c>
      <c r="K3" t="str">
        <v/>
      </c>
    </row>
    <row r="4" spans="1:11">
      <c r="A4" t="str" cm="1">
        <f t="array" ref="A4">IFERROR(INDEX(Month_1!$C$4:$C$250,MATCH(0,COUNTIF($A$1:A3,Month_1!$C$4:$C$250),0)),"")</f>
        <v/>
      </c>
      <c r="B4" t="e" cm="1">
        <f t="array" ref="B4">IFERROR(INDEX($A$2:$A$240,MATCH(0,COUNTIF($B$1:B3,$A$2:$A$240),0)),NA())</f>
        <v>#N/A</v>
      </c>
      <c r="C4" t="e">
        <v>#N/A</v>
      </c>
      <c r="E4" t="str" cm="1">
        <f t="array" ref="E4">IFERROR(INDEX(Month_1!$D$4:$D$250,MATCH(0,COUNTIF($E$1:E3,Month_1!$D$4:$D$250),0)),"")</f>
        <v/>
      </c>
      <c r="F4" t="e" cm="1">
        <f t="array" ref="F4">IFERROR(INDEX($E$2:$E$1800,MATCH(0,COUNTIF($F$1:F3,$E$2:$E$1800),0)),NA())</f>
        <v>#N/A</v>
      </c>
      <c r="G4" t="e">
        <v>#N/A</v>
      </c>
      <c r="I4" t="str" cm="1">
        <f t="array" ref="I4">IFERROR(INDEX(Month_1!$B$4:$B$250,MATCH(0,COUNTIF($I$1:I3,Month_1!$B$4:$B$250),0)),"")</f>
        <v/>
      </c>
      <c r="J4" t="e" cm="1">
        <f t="array" ref="J4">IFERROR(INDEX($I$2:$I$1800,MATCH(0,COUNTIF($J$1:J3,$I$2:$I$1800),0)),NA())</f>
        <v>#N/A</v>
      </c>
      <c r="K4" t="e">
        <v>#N/A</v>
      </c>
    </row>
    <row r="5" spans="1:11">
      <c r="A5" t="str" cm="1">
        <f t="array" ref="A5">IFERROR(INDEX(Month_1!$C$4:$C$250,MATCH(0,COUNTIF($A$1:A4,Month_1!$C$4:$C$250),0)),"")</f>
        <v/>
      </c>
      <c r="B5" t="e" cm="1">
        <f t="array" ref="B5">IFERROR(INDEX($A$2:$A$240,MATCH(0,COUNTIF($B$1:B4,$A$2:$A$240),0)),NA())</f>
        <v>#N/A</v>
      </c>
      <c r="C5" t="e">
        <v>#N/A</v>
      </c>
      <c r="E5" t="str" cm="1">
        <f t="array" ref="E5">IFERROR(INDEX(Month_1!$D$4:$D$250,MATCH(0,COUNTIF($E$1:E4,Month_1!$D$4:$D$250),0)),"")</f>
        <v/>
      </c>
      <c r="F5" t="e" cm="1">
        <f t="array" ref="F5">IFERROR(INDEX($E$2:$E$1800,MATCH(0,COUNTIF($F$1:F4,$E$2:$E$1800),0)),NA())</f>
        <v>#N/A</v>
      </c>
      <c r="G5" t="e">
        <v>#N/A</v>
      </c>
      <c r="I5" t="str" cm="1">
        <f t="array" ref="I5">IFERROR(INDEX(Month_1!$B$4:$B$250,MATCH(0,COUNTIF($I$1:I4,Month_1!$B$4:$B$250),0)),"")</f>
        <v/>
      </c>
      <c r="J5" t="e" cm="1">
        <f t="array" ref="J5">IFERROR(INDEX($I$2:$I$1800,MATCH(0,COUNTIF($J$1:J4,$I$2:$I$1800),0)),NA())</f>
        <v>#N/A</v>
      </c>
      <c r="K5" t="e">
        <v>#N/A</v>
      </c>
    </row>
    <row r="6" spans="1:11">
      <c r="A6" t="str" cm="1">
        <f t="array" ref="A6">IFERROR(INDEX(Month_1!$C$4:$C$250,MATCH(0,COUNTIF($A$1:A5,Month_1!$C$4:$C$250),0)),"")</f>
        <v/>
      </c>
      <c r="B6" t="e" cm="1">
        <f t="array" ref="B6">IFERROR(INDEX($A$2:$A$240,MATCH(0,COUNTIF($B$1:B5,$A$2:$A$240),0)),NA())</f>
        <v>#N/A</v>
      </c>
      <c r="C6" t="e">
        <v>#N/A</v>
      </c>
      <c r="E6" t="str" cm="1">
        <f t="array" ref="E6">IFERROR(INDEX(Month_1!$D$4:$D$250,MATCH(0,COUNTIF($E$1:E5,Month_1!$D$4:$D$250),0)),"")</f>
        <v/>
      </c>
      <c r="F6" t="e" cm="1">
        <f t="array" ref="F6">IFERROR(INDEX($E$2:$E$1800,MATCH(0,COUNTIF($F$1:F5,$E$2:$E$1800),0)),NA())</f>
        <v>#N/A</v>
      </c>
      <c r="G6" t="e">
        <v>#N/A</v>
      </c>
      <c r="I6" t="str" cm="1">
        <f t="array" ref="I6">IFERROR(INDEX(Month_1!$B$4:$B$250,MATCH(0,COUNTIF($I$1:I5,Month_1!$B$4:$B$250),0)),"")</f>
        <v/>
      </c>
      <c r="J6" t="e" cm="1">
        <f t="array" ref="J6">IFERROR(INDEX($I$2:$I$1800,MATCH(0,COUNTIF($J$1:J5,$I$2:$I$1800),0)),NA())</f>
        <v>#N/A</v>
      </c>
      <c r="K6" t="e">
        <v>#N/A</v>
      </c>
    </row>
    <row r="7" spans="1:11">
      <c r="A7" t="str" cm="1">
        <f t="array" ref="A7">IFERROR(INDEX(Month_1!$C$4:$C$250,MATCH(0,COUNTIF($A$1:A6,Month_1!$C$4:$C$250),0)),"")</f>
        <v/>
      </c>
      <c r="B7" t="e" cm="1">
        <f t="array" ref="B7">IFERROR(INDEX($A$2:$A$240,MATCH(0,COUNTIF($B$1:B6,$A$2:$A$240),0)),NA())</f>
        <v>#N/A</v>
      </c>
      <c r="C7" t="e">
        <v>#N/A</v>
      </c>
      <c r="E7" t="str" cm="1">
        <f t="array" ref="E7">IFERROR(INDEX(Month_1!$D$4:$D$250,MATCH(0,COUNTIF($E$1:E6,Month_1!$D$4:$D$250),0)),"")</f>
        <v/>
      </c>
      <c r="F7" t="e" cm="1">
        <f t="array" ref="F7">IFERROR(INDEX($E$2:$E$1800,MATCH(0,COUNTIF($F$1:F6,$E$2:$E$1800),0)),NA())</f>
        <v>#N/A</v>
      </c>
      <c r="G7" t="e">
        <v>#N/A</v>
      </c>
      <c r="I7" t="str" cm="1">
        <f t="array" ref="I7">IFERROR(INDEX(Month_1!$B$4:$B$250,MATCH(0,COUNTIF($I$1:I6,Month_1!$B$4:$B$250),0)),"")</f>
        <v/>
      </c>
      <c r="J7" t="e" cm="1">
        <f t="array" ref="J7">IFERROR(INDEX($I$2:$I$1800,MATCH(0,COUNTIF($J$1:J6,$I$2:$I$1800),0)),NA())</f>
        <v>#N/A</v>
      </c>
      <c r="K7" t="e">
        <v>#N/A</v>
      </c>
    </row>
    <row r="8" spans="1:11">
      <c r="A8" t="str" cm="1">
        <f t="array" ref="A8">IFERROR(INDEX(Month_1!$C$4:$C$250,MATCH(0,COUNTIF($A$1:A7,Month_1!$C$4:$C$250),0)),"")</f>
        <v/>
      </c>
      <c r="B8" t="e" cm="1">
        <f t="array" ref="B8">IFERROR(INDEX($A$2:$A$240,MATCH(0,COUNTIF($B$1:B7,$A$2:$A$240),0)),NA())</f>
        <v>#N/A</v>
      </c>
      <c r="C8" t="e">
        <v>#N/A</v>
      </c>
      <c r="E8" t="str" cm="1">
        <f t="array" ref="E8">IFERROR(INDEX(Month_1!$D$4:$D$250,MATCH(0,COUNTIF($E$1:E7,Month_1!$D$4:$D$250),0)),"")</f>
        <v/>
      </c>
      <c r="F8" t="e" cm="1">
        <f t="array" ref="F8">IFERROR(INDEX($E$2:$E$1800,MATCH(0,COUNTIF($F$1:F7,$E$2:$E$1800),0)),NA())</f>
        <v>#N/A</v>
      </c>
      <c r="G8" t="e">
        <v>#N/A</v>
      </c>
      <c r="I8" t="str" cm="1">
        <f t="array" ref="I8">IFERROR(INDEX(Month_1!$B$4:$B$250,MATCH(0,COUNTIF($I$1:I7,Month_1!$B$4:$B$250),0)),"")</f>
        <v/>
      </c>
      <c r="J8" t="e" cm="1">
        <f t="array" ref="J8">IFERROR(INDEX($I$2:$I$1800,MATCH(0,COUNTIF($J$1:J7,$I$2:$I$1800),0)),NA())</f>
        <v>#N/A</v>
      </c>
      <c r="K8" t="e">
        <v>#N/A</v>
      </c>
    </row>
    <row r="9" spans="1:11">
      <c r="A9" t="str" cm="1">
        <f t="array" ref="A9">IFERROR(INDEX(Month_1!$C$4:$C$250,MATCH(0,COUNTIF($A$1:A8,Month_1!$C$4:$C$250),0)),"")</f>
        <v/>
      </c>
      <c r="B9" t="e" cm="1">
        <f t="array" ref="B9">IFERROR(INDEX($A$2:$A$240,MATCH(0,COUNTIF($B$1:B8,$A$2:$A$240),0)),NA())</f>
        <v>#N/A</v>
      </c>
      <c r="C9" t="e">
        <v>#N/A</v>
      </c>
      <c r="E9" t="str" cm="1">
        <f t="array" ref="E9">IFERROR(INDEX(Month_1!$D$4:$D$250,MATCH(0,COUNTIF($E$1:E8,Month_1!$D$4:$D$250),0)),"")</f>
        <v/>
      </c>
      <c r="F9" t="e" cm="1">
        <f t="array" ref="F9">IFERROR(INDEX($E$2:$E$1800,MATCH(0,COUNTIF($F$1:F8,$E$2:$E$1800),0)),NA())</f>
        <v>#N/A</v>
      </c>
      <c r="G9" t="e">
        <v>#N/A</v>
      </c>
      <c r="I9" t="str" cm="1">
        <f t="array" ref="I9">IFERROR(INDEX(Month_1!$B$4:$B$250,MATCH(0,COUNTIF($I$1:I8,Month_1!$B$4:$B$250),0)),"")</f>
        <v/>
      </c>
      <c r="J9" t="e" cm="1">
        <f t="array" ref="J9">IFERROR(INDEX($I$2:$I$1800,MATCH(0,COUNTIF($J$1:J8,$I$2:$I$1800),0)),NA())</f>
        <v>#N/A</v>
      </c>
      <c r="K9" t="e">
        <v>#N/A</v>
      </c>
    </row>
    <row r="10" spans="1:11">
      <c r="A10" t="str" cm="1">
        <f t="array" ref="A10">IFERROR(INDEX(Month_1!$C$4:$C$250,MATCH(0,COUNTIF($A$1:A9,Month_1!$C$4:$C$250),0)),"")</f>
        <v/>
      </c>
      <c r="B10" t="e" cm="1">
        <f t="array" ref="B10">IFERROR(INDEX($A$2:$A$240,MATCH(0,COUNTIF($B$1:B9,$A$2:$A$240),0)),NA())</f>
        <v>#N/A</v>
      </c>
      <c r="C10" t="e">
        <v>#N/A</v>
      </c>
      <c r="E10" t="str" cm="1">
        <f t="array" ref="E10">IFERROR(INDEX(Month_1!$D$4:$D$250,MATCH(0,COUNTIF($E$1:E9,Month_1!$D$4:$D$250),0)),"")</f>
        <v/>
      </c>
      <c r="F10" t="e" cm="1">
        <f t="array" ref="F10">IFERROR(INDEX($E$2:$E$1800,MATCH(0,COUNTIF($F$1:F9,$E$2:$E$1800),0)),NA())</f>
        <v>#N/A</v>
      </c>
      <c r="G10" t="e">
        <v>#N/A</v>
      </c>
      <c r="I10" t="str" cm="1">
        <f t="array" ref="I10">IFERROR(INDEX(Month_1!$B$4:$B$250,MATCH(0,COUNTIF($I$1:I9,Month_1!$B$4:$B$250),0)),"")</f>
        <v/>
      </c>
      <c r="J10" t="e" cm="1">
        <f t="array" ref="J10">IFERROR(INDEX($I$2:$I$1800,MATCH(0,COUNTIF($J$1:J9,$I$2:$I$1800),0)),NA())</f>
        <v>#N/A</v>
      </c>
      <c r="K10" t="e">
        <v>#N/A</v>
      </c>
    </row>
    <row r="11" spans="1:11">
      <c r="A11" t="str" cm="1">
        <f t="array" ref="A11">IFERROR(INDEX(Month_1!$C$4:$C$250,MATCH(0,COUNTIF($A$1:A10,Month_1!$C$4:$C$250),0)),"")</f>
        <v/>
      </c>
      <c r="B11" t="e" cm="1">
        <f t="array" ref="B11">IFERROR(INDEX($A$2:$A$240,MATCH(0,COUNTIF($B$1:B10,$A$2:$A$240),0)),NA())</f>
        <v>#N/A</v>
      </c>
      <c r="C11" t="e">
        <v>#N/A</v>
      </c>
      <c r="E11" t="str" cm="1">
        <f t="array" ref="E11">IFERROR(INDEX(Month_1!$D$4:$D$250,MATCH(0,COUNTIF($E$1:E10,Month_1!$D$4:$D$250),0)),"")</f>
        <v/>
      </c>
      <c r="F11" t="e" cm="1">
        <f t="array" ref="F11">IFERROR(INDEX($E$2:$E$1800,MATCH(0,COUNTIF($F$1:F10,$E$2:$E$1800),0)),NA())</f>
        <v>#N/A</v>
      </c>
      <c r="G11" t="e">
        <v>#N/A</v>
      </c>
      <c r="I11" t="str" cm="1">
        <f t="array" ref="I11">IFERROR(INDEX(Month_1!$B$4:$B$250,MATCH(0,COUNTIF($I$1:I10,Month_1!$B$4:$B$250),0)),"")</f>
        <v/>
      </c>
      <c r="J11" t="e" cm="1">
        <f t="array" ref="J11">IFERROR(INDEX($I$2:$I$1800,MATCH(0,COUNTIF($J$1:J10,$I$2:$I$1800),0)),NA())</f>
        <v>#N/A</v>
      </c>
      <c r="K11" t="e">
        <v>#N/A</v>
      </c>
    </row>
    <row r="12" spans="1:11">
      <c r="A12" t="str" cm="1">
        <f t="array" ref="A12">IFERROR(INDEX(Month_1!$C$4:$C$250,MATCH(0,COUNTIF($A$1:A11,Month_1!$C$4:$C$250),0)),"")</f>
        <v/>
      </c>
      <c r="B12" t="e" cm="1">
        <f t="array" ref="B12">IFERROR(INDEX($A$2:$A$240,MATCH(0,COUNTIF($B$1:B11,$A$2:$A$240),0)),NA())</f>
        <v>#N/A</v>
      </c>
      <c r="C12" t="e">
        <v>#N/A</v>
      </c>
      <c r="E12" t="str" cm="1">
        <f t="array" ref="E12">IFERROR(INDEX(Month_1!$D$4:$D$250,MATCH(0,COUNTIF($E$1:E11,Month_1!$D$4:$D$250),0)),"")</f>
        <v/>
      </c>
      <c r="F12" t="e" cm="1">
        <f t="array" ref="F12">IFERROR(INDEX($E$2:$E$1800,MATCH(0,COUNTIF($F$1:F11,$E$2:$E$1800),0)),NA())</f>
        <v>#N/A</v>
      </c>
      <c r="G12" t="e">
        <v>#N/A</v>
      </c>
      <c r="I12" t="str" cm="1">
        <f t="array" ref="I12">IFERROR(INDEX(Month_1!$B$4:$B$250,MATCH(0,COUNTIF($I$1:I11,Month_1!$B$4:$B$250),0)),"")</f>
        <v/>
      </c>
      <c r="J12" t="e" cm="1">
        <f t="array" ref="J12">IFERROR(INDEX($I$2:$I$1800,MATCH(0,COUNTIF($J$1:J11,$I$2:$I$1800),0)),NA())</f>
        <v>#N/A</v>
      </c>
      <c r="K12" t="e">
        <v>#N/A</v>
      </c>
    </row>
    <row r="13" spans="1:11">
      <c r="A13" t="str" cm="1">
        <f t="array" ref="A13">IFERROR(INDEX(Month_1!$C$4:$C$250,MATCH(0,COUNTIF($A$1:A12,Month_1!$C$4:$C$250),0)),"")</f>
        <v/>
      </c>
      <c r="B13" t="e" cm="1">
        <f t="array" ref="B13">IFERROR(INDEX($A$2:$A$240,MATCH(0,COUNTIF($B$1:B12,$A$2:$A$240),0)),NA())</f>
        <v>#N/A</v>
      </c>
      <c r="C13" t="e">
        <v>#N/A</v>
      </c>
      <c r="E13" t="str" cm="1">
        <f t="array" ref="E13">IFERROR(INDEX(Month_1!$D$4:$D$250,MATCH(0,COUNTIF($E$1:E12,Month_1!$D$4:$D$250),0)),"")</f>
        <v/>
      </c>
      <c r="F13" t="e" cm="1">
        <f t="array" ref="F13">IFERROR(INDEX($E$2:$E$1800,MATCH(0,COUNTIF($F$1:F12,$E$2:$E$1800),0)),NA())</f>
        <v>#N/A</v>
      </c>
      <c r="G13" t="e">
        <v>#N/A</v>
      </c>
      <c r="I13" t="str" cm="1">
        <f t="array" ref="I13">IFERROR(INDEX(Month_1!$B$4:$B$250,MATCH(0,COUNTIF($I$1:I12,Month_1!$B$4:$B$250),0)),"")</f>
        <v/>
      </c>
      <c r="J13" t="e" cm="1">
        <f t="array" ref="J13">IFERROR(INDEX($I$2:$I$1800,MATCH(0,COUNTIF($J$1:J12,$I$2:$I$1800),0)),NA())</f>
        <v>#N/A</v>
      </c>
      <c r="K13" t="e">
        <v>#N/A</v>
      </c>
    </row>
    <row r="14" spans="1:11">
      <c r="A14" t="str" cm="1">
        <f t="array" ref="A14">IFERROR(INDEX(Month_1!$C$4:$C$250,MATCH(0,COUNTIF($A$1:A13,Month_1!$C$4:$C$250),0)),"")</f>
        <v/>
      </c>
      <c r="B14" t="e" cm="1">
        <f t="array" ref="B14">IFERROR(INDEX($A$2:$A$240,MATCH(0,COUNTIF($B$1:B13,$A$2:$A$240),0)),NA())</f>
        <v>#N/A</v>
      </c>
      <c r="C14" t="e">
        <v>#N/A</v>
      </c>
      <c r="E14" t="str" cm="1">
        <f t="array" ref="E14">IFERROR(INDEX(Month_1!$D$4:$D$250,MATCH(0,COUNTIF($E$1:E13,Month_1!$D$4:$D$250),0)),"")</f>
        <v/>
      </c>
      <c r="F14" t="e" cm="1">
        <f t="array" ref="F14">IFERROR(INDEX($E$2:$E$1800,MATCH(0,COUNTIF($F$1:F13,$E$2:$E$1800),0)),NA())</f>
        <v>#N/A</v>
      </c>
      <c r="G14" t="e">
        <v>#N/A</v>
      </c>
      <c r="I14" t="str" cm="1">
        <f t="array" ref="I14">IFERROR(INDEX(Month_1!$B$4:$B$250,MATCH(0,COUNTIF($I$1:I13,Month_1!$B$4:$B$250),0)),"")</f>
        <v/>
      </c>
      <c r="J14" t="e" cm="1">
        <f t="array" ref="J14">IFERROR(INDEX($I$2:$I$1800,MATCH(0,COUNTIF($J$1:J13,$I$2:$I$1800),0)),NA())</f>
        <v>#N/A</v>
      </c>
      <c r="K14" t="e">
        <v>#N/A</v>
      </c>
    </row>
    <row r="15" spans="1:11">
      <c r="A15" t="str" cm="1">
        <f t="array" ref="A15">IFERROR(INDEX(Month_1!$C$4:$C$250,MATCH(0,COUNTIF($A$1:A14,Month_1!$C$4:$C$250),0)),"")</f>
        <v/>
      </c>
      <c r="B15" t="e" cm="1">
        <f t="array" ref="B15">IFERROR(INDEX($A$2:$A$240,MATCH(0,COUNTIF($B$1:B14,$A$2:$A$240),0)),NA())</f>
        <v>#N/A</v>
      </c>
      <c r="C15" t="e">
        <v>#N/A</v>
      </c>
      <c r="E15" t="str" cm="1">
        <f t="array" ref="E15">IFERROR(INDEX(Month_1!$D$4:$D$250,MATCH(0,COUNTIF($E$1:E14,Month_1!$D$4:$D$250),0)),"")</f>
        <v/>
      </c>
      <c r="F15" t="e" cm="1">
        <f t="array" ref="F15">IFERROR(INDEX($E$2:$E$1800,MATCH(0,COUNTIF($F$1:F14,$E$2:$E$1800),0)),NA())</f>
        <v>#N/A</v>
      </c>
      <c r="G15" t="e">
        <v>#N/A</v>
      </c>
      <c r="I15" t="str" cm="1">
        <f t="array" ref="I15">IFERROR(INDEX(Month_1!$B$4:$B$250,MATCH(0,COUNTIF($I$1:I14,Month_1!$B$4:$B$250),0)),"")</f>
        <v/>
      </c>
      <c r="J15" t="e" cm="1">
        <f t="array" ref="J15">IFERROR(INDEX($I$2:$I$1800,MATCH(0,COUNTIF($J$1:J14,$I$2:$I$1800),0)),NA())</f>
        <v>#N/A</v>
      </c>
      <c r="K15" t="e">
        <v>#N/A</v>
      </c>
    </row>
    <row r="16" spans="1:11">
      <c r="A16" t="str" cm="1">
        <f t="array" ref="A16">IFERROR(INDEX(Month_1!$C$4:$C$250,MATCH(0,COUNTIF($A$1:A15,Month_1!$C$4:$C$250),0)),"")</f>
        <v/>
      </c>
      <c r="B16" t="e" cm="1">
        <f t="array" ref="B16">IFERROR(INDEX($A$2:$A$240,MATCH(0,COUNTIF($B$1:B15,$A$2:$A$240),0)),NA())</f>
        <v>#N/A</v>
      </c>
      <c r="C16" t="e">
        <v>#N/A</v>
      </c>
      <c r="E16" t="str" cm="1">
        <f t="array" ref="E16">IFERROR(INDEX(Month_1!$D$4:$D$250,MATCH(0,COUNTIF($E$1:E15,Month_1!$D$4:$D$250),0)),"")</f>
        <v/>
      </c>
      <c r="F16" t="e" cm="1">
        <f t="array" ref="F16">IFERROR(INDEX($E$2:$E$1800,MATCH(0,COUNTIF($F$1:F15,$E$2:$E$1800),0)),NA())</f>
        <v>#N/A</v>
      </c>
      <c r="G16" t="e">
        <v>#N/A</v>
      </c>
      <c r="I16" t="str" cm="1">
        <f t="array" ref="I16">IFERROR(INDEX(Month_1!$B$4:$B$250,MATCH(0,COUNTIF($I$1:I15,Month_1!$B$4:$B$250),0)),"")</f>
        <v/>
      </c>
      <c r="J16" t="e" cm="1">
        <f t="array" ref="J16">IFERROR(INDEX($I$2:$I$1800,MATCH(0,COUNTIF($J$1:J15,$I$2:$I$1800),0)),NA())</f>
        <v>#N/A</v>
      </c>
      <c r="K16" t="e">
        <v>#N/A</v>
      </c>
    </row>
    <row r="17" spans="1:11">
      <c r="A17" t="str" cm="1">
        <f t="array" ref="A17">IFERROR(INDEX(Month_1!$C$4:$C$250,MATCH(0,COUNTIF($A$1:A16,Month_1!$C$4:$C$250),0)),"")</f>
        <v/>
      </c>
      <c r="B17" t="e" cm="1">
        <f t="array" ref="B17">IFERROR(INDEX($A$2:$A$240,MATCH(0,COUNTIF($B$1:B16,$A$2:$A$240),0)),NA())</f>
        <v>#N/A</v>
      </c>
      <c r="C17" t="e">
        <v>#N/A</v>
      </c>
      <c r="E17" t="str" cm="1">
        <f t="array" ref="E17">IFERROR(INDEX(Month_1!$D$4:$D$250,MATCH(0,COUNTIF($E$1:E16,Month_1!$D$4:$D$250),0)),"")</f>
        <v/>
      </c>
      <c r="F17" t="e" cm="1">
        <f t="array" ref="F17">IFERROR(INDEX($E$2:$E$1800,MATCH(0,COUNTIF($F$1:F16,$E$2:$E$1800),0)),NA())</f>
        <v>#N/A</v>
      </c>
      <c r="G17" t="e">
        <v>#N/A</v>
      </c>
      <c r="I17" t="str" cm="1">
        <f t="array" ref="I17">IFERROR(INDEX(Month_1!$B$4:$B$250,MATCH(0,COUNTIF($I$1:I16,Month_1!$B$4:$B$250),0)),"")</f>
        <v/>
      </c>
      <c r="J17" t="e" cm="1">
        <f t="array" ref="J17">IFERROR(INDEX($I$2:$I$1800,MATCH(0,COUNTIF($J$1:J16,$I$2:$I$1800),0)),NA())</f>
        <v>#N/A</v>
      </c>
      <c r="K17" t="e">
        <v>#N/A</v>
      </c>
    </row>
    <row r="18" spans="1:11">
      <c r="A18" t="str" cm="1">
        <f t="array" ref="A18">IFERROR(INDEX(Month_1!$C$4:$C$250,MATCH(0,COUNTIF($A$1:A17,Month_1!$C$4:$C$250),0)),"")</f>
        <v/>
      </c>
      <c r="B18" t="e" cm="1">
        <f t="array" ref="B18">IFERROR(INDEX($A$2:$A$240,MATCH(0,COUNTIF($B$1:B17,$A$2:$A$240),0)),NA())</f>
        <v>#N/A</v>
      </c>
      <c r="C18" t="e">
        <v>#N/A</v>
      </c>
      <c r="E18" t="str" cm="1">
        <f t="array" ref="E18">IFERROR(INDEX(Month_1!$D$4:$D$250,MATCH(0,COUNTIF($E$1:E17,Month_1!$D$4:$D$250),0)),"")</f>
        <v/>
      </c>
      <c r="F18" t="e" cm="1">
        <f t="array" ref="F18">IFERROR(INDEX($E$2:$E$1800,MATCH(0,COUNTIF($F$1:F17,$E$2:$E$1800),0)),NA())</f>
        <v>#N/A</v>
      </c>
      <c r="G18" t="e">
        <v>#N/A</v>
      </c>
      <c r="I18" t="str" cm="1">
        <f t="array" ref="I18">IFERROR(INDEX(Month_1!$B$4:$B$250,MATCH(0,COUNTIF($I$1:I17,Month_1!$B$4:$B$250),0)),"")</f>
        <v/>
      </c>
      <c r="J18" t="e" cm="1">
        <f t="array" ref="J18">IFERROR(INDEX($I$2:$I$1800,MATCH(0,COUNTIF($J$1:J17,$I$2:$I$1800),0)),NA())</f>
        <v>#N/A</v>
      </c>
      <c r="K18" t="e">
        <v>#N/A</v>
      </c>
    </row>
    <row r="19" spans="1:11">
      <c r="A19" t="str" cm="1">
        <f t="array" ref="A19">IFERROR(INDEX(Month_1!$C$4:$C$250,MATCH(0,COUNTIF($A$1:A18,Month_1!$C$4:$C$250),0)),"")</f>
        <v/>
      </c>
      <c r="B19" t="e" cm="1">
        <f t="array" ref="B19">IFERROR(INDEX($A$2:$A$240,MATCH(0,COUNTIF($B$1:B18,$A$2:$A$240),0)),NA())</f>
        <v>#N/A</v>
      </c>
      <c r="C19" t="e">
        <v>#N/A</v>
      </c>
      <c r="E19" t="str" cm="1">
        <f t="array" ref="E19">IFERROR(INDEX(Month_1!$D$4:$D$250,MATCH(0,COUNTIF($E$1:E18,Month_1!$D$4:$D$250),0)),"")</f>
        <v/>
      </c>
      <c r="F19" t="e" cm="1">
        <f t="array" ref="F19">IFERROR(INDEX($E$2:$E$1800,MATCH(0,COUNTIF($F$1:F18,$E$2:$E$1800),0)),NA())</f>
        <v>#N/A</v>
      </c>
      <c r="G19" t="e">
        <v>#N/A</v>
      </c>
      <c r="I19" t="str" cm="1">
        <f t="array" ref="I19">IFERROR(INDEX(Month_1!$B$4:$B$250,MATCH(0,COUNTIF($I$1:I18,Month_1!$B$4:$B$250),0)),"")</f>
        <v/>
      </c>
      <c r="J19" t="e" cm="1">
        <f t="array" ref="J19">IFERROR(INDEX($I$2:$I$1800,MATCH(0,COUNTIF($J$1:J18,$I$2:$I$1800),0)),NA())</f>
        <v>#N/A</v>
      </c>
      <c r="K19" t="e">
        <v>#N/A</v>
      </c>
    </row>
    <row r="20" spans="1:11">
      <c r="A20" t="str" cm="1">
        <f t="array" ref="A20">IFERROR(INDEX(Month_1!$C$4:$C$250,MATCH(0,COUNTIF($A$1:A19,Month_1!$C$4:$C$250),0)),"")</f>
        <v/>
      </c>
      <c r="B20" t="e" cm="1">
        <f t="array" ref="B20">IFERROR(INDEX($A$2:$A$240,MATCH(0,COUNTIF($B$1:B19,$A$2:$A$240),0)),NA())</f>
        <v>#N/A</v>
      </c>
      <c r="C20" t="e">
        <v>#N/A</v>
      </c>
      <c r="E20" t="str" cm="1">
        <f t="array" ref="E20">IFERROR(INDEX(Month_1!$D$4:$D$250,MATCH(0,COUNTIF($E$1:E19,Month_1!$D$4:$D$250),0)),"")</f>
        <v/>
      </c>
      <c r="F20" t="e" cm="1">
        <f t="array" ref="F20">IFERROR(INDEX($E$2:$E$1800,MATCH(0,COUNTIF($F$1:F19,$E$2:$E$1800),0)),NA())</f>
        <v>#N/A</v>
      </c>
      <c r="G20" t="e">
        <v>#N/A</v>
      </c>
      <c r="I20" t="str" cm="1">
        <f t="array" ref="I20">IFERROR(INDEX(Month_1!$B$4:$B$250,MATCH(0,COUNTIF($I$1:I19,Month_1!$B$4:$B$250),0)),"")</f>
        <v/>
      </c>
      <c r="J20" t="e" cm="1">
        <f t="array" ref="J20">IFERROR(INDEX($I$2:$I$1800,MATCH(0,COUNTIF($J$1:J19,$I$2:$I$1800),0)),NA())</f>
        <v>#N/A</v>
      </c>
      <c r="K20" t="e">
        <v>#N/A</v>
      </c>
    </row>
    <row r="21" spans="1:11">
      <c r="A21" cm="1">
        <f t="array" ref="A21">IFERROR(INDEX(Month_2!$C$4:$C$250,MATCH(0,COUNTIF($A$20:A20,Month_2!$C$4:$C$250),0)),"")</f>
        <v>0</v>
      </c>
      <c r="B21" t="e" cm="1">
        <f t="array" ref="B21">IFERROR(INDEX($A$2:$A$240,MATCH(0,COUNTIF($B$1:B20,$A$2:$A$240),0)),NA())</f>
        <v>#N/A</v>
      </c>
      <c r="C21" t="e">
        <v>#N/A</v>
      </c>
      <c r="E21" t="str" cm="1">
        <f t="array" ref="E21">IFERROR(INDEX(Month_1!$D$4:$D$250,MATCH(0,COUNTIF($E$1:E20,Month_1!$D$4:$D$250),0)),"")</f>
        <v/>
      </c>
      <c r="F21" t="e" cm="1">
        <f t="array" ref="F21">IFERROR(INDEX($E$2:$E$1800,MATCH(0,COUNTIF($F$1:F20,$E$2:$E$1800),0)),NA())</f>
        <v>#N/A</v>
      </c>
      <c r="G21" t="e">
        <v>#N/A</v>
      </c>
      <c r="I21" t="str" cm="1">
        <f t="array" ref="I21">IFERROR(INDEX(Month_1!$B$4:$B$250,MATCH(0,COUNTIF($I$1:I20,Month_1!$B$4:$B$250),0)),"")</f>
        <v/>
      </c>
      <c r="J21" t="e" cm="1">
        <f t="array" ref="J21">IFERROR(INDEX($I$2:$I$1800,MATCH(0,COUNTIF($J$1:J20,$I$2:$I$1800),0)),NA())</f>
        <v>#N/A</v>
      </c>
      <c r="K21" t="e">
        <v>#N/A</v>
      </c>
    </row>
    <row r="22" spans="1:11">
      <c r="A22" t="str" cm="1">
        <f t="array" ref="A22">IFERROR(INDEX(Month_2!$C$4:$C$250,MATCH(0,COUNTIF($A$20:A21,Month_2!$C$4:$C$250),0)),"")</f>
        <v/>
      </c>
      <c r="B22" t="e" cm="1">
        <f t="array" ref="B22">IFERROR(INDEX($A$2:$A$240,MATCH(0,COUNTIF($B$1:B21,$A$2:$A$240),0)),NA())</f>
        <v>#N/A</v>
      </c>
      <c r="C22" t="e">
        <v>#N/A</v>
      </c>
      <c r="E22" t="str" cm="1">
        <f t="array" ref="E22">IFERROR(INDEX(Month_1!$D$4:$D$250,MATCH(0,COUNTIF($E$1:E21,Month_1!$D$4:$D$250),0)),"")</f>
        <v/>
      </c>
      <c r="F22" t="e" cm="1">
        <f t="array" ref="F22">IFERROR(INDEX($E$2:$E$1800,MATCH(0,COUNTIF($F$1:F21,$E$2:$E$1800),0)),NA())</f>
        <v>#N/A</v>
      </c>
      <c r="G22" t="e">
        <v>#N/A</v>
      </c>
      <c r="I22" t="str" cm="1">
        <f t="array" ref="I22">IFERROR(INDEX(Month_1!$B$4:$B$250,MATCH(0,COUNTIF($I$1:I21,Month_1!$B$4:$B$250),0)),"")</f>
        <v/>
      </c>
      <c r="J22" t="e" cm="1">
        <f t="array" ref="J22">IFERROR(INDEX($I$2:$I$1800,MATCH(0,COUNTIF($J$1:J21,$I$2:$I$1800),0)),NA())</f>
        <v>#N/A</v>
      </c>
      <c r="K22" t="e">
        <v>#N/A</v>
      </c>
    </row>
    <row r="23" spans="1:11">
      <c r="A23" t="str" cm="1">
        <f t="array" ref="A23">IFERROR(INDEX(Month_2!$C$4:$C$250,MATCH(0,COUNTIF($A$20:A22,Month_2!$C$4:$C$250),0)),"")</f>
        <v/>
      </c>
      <c r="B23" t="e" cm="1">
        <f t="array" ref="B23">IFERROR(INDEX($A$2:$A$240,MATCH(0,COUNTIF($B$1:B22,$A$2:$A$240),0)),NA())</f>
        <v>#N/A</v>
      </c>
      <c r="C23" t="e">
        <v>#N/A</v>
      </c>
      <c r="E23" t="str" cm="1">
        <f t="array" ref="E23">IFERROR(INDEX(Month_1!$D$4:$D$250,MATCH(0,COUNTIF($E$1:E22,Month_1!$D$4:$D$250),0)),"")</f>
        <v/>
      </c>
      <c r="F23" t="e" cm="1">
        <f t="array" ref="F23">IFERROR(INDEX($E$2:$E$1800,MATCH(0,COUNTIF($F$1:F22,$E$2:$E$1800),0)),NA())</f>
        <v>#N/A</v>
      </c>
      <c r="G23" t="e">
        <v>#N/A</v>
      </c>
      <c r="I23" t="str" cm="1">
        <f t="array" ref="I23">IFERROR(INDEX(Month_1!$B$4:$B$250,MATCH(0,COUNTIF($I$1:I22,Month_1!$B$4:$B$250),0)),"")</f>
        <v/>
      </c>
      <c r="J23" t="e" cm="1">
        <f t="array" ref="J23">IFERROR(INDEX($I$2:$I$1800,MATCH(0,COUNTIF($J$1:J22,$I$2:$I$1800),0)),NA())</f>
        <v>#N/A</v>
      </c>
      <c r="K23" t="e">
        <v>#N/A</v>
      </c>
    </row>
    <row r="24" spans="1:11">
      <c r="A24" t="str" cm="1">
        <f t="array" ref="A24">IFERROR(INDEX(Month_2!$C$4:$C$250,MATCH(0,COUNTIF($A$20:A23,Month_2!$C$4:$C$250),0)),"")</f>
        <v/>
      </c>
      <c r="B24" t="e" cm="1">
        <f t="array" ref="B24">IFERROR(INDEX($A$2:$A$240,MATCH(0,COUNTIF($B$1:B23,$A$2:$A$240),0)),NA())</f>
        <v>#N/A</v>
      </c>
      <c r="C24" t="e">
        <v>#N/A</v>
      </c>
      <c r="E24" t="str" cm="1">
        <f t="array" ref="E24">IFERROR(INDEX(Month_1!$D$4:$D$250,MATCH(0,COUNTIF($E$1:E23,Month_1!$D$4:$D$250),0)),"")</f>
        <v/>
      </c>
      <c r="F24" t="e" cm="1">
        <f t="array" ref="F24">IFERROR(INDEX($E$2:$E$1800,MATCH(0,COUNTIF($F$1:F23,$E$2:$E$1800),0)),NA())</f>
        <v>#N/A</v>
      </c>
      <c r="G24" t="e">
        <v>#N/A</v>
      </c>
      <c r="I24" t="str" cm="1">
        <f t="array" ref="I24">IFERROR(INDEX(Month_1!$B$4:$B$250,MATCH(0,COUNTIF($I$1:I23,Month_1!$B$4:$B$250),0)),"")</f>
        <v/>
      </c>
      <c r="J24" t="e" cm="1">
        <f t="array" ref="J24">IFERROR(INDEX($I$2:$I$1800,MATCH(0,COUNTIF($J$1:J23,$I$2:$I$1800),0)),NA())</f>
        <v>#N/A</v>
      </c>
      <c r="K24" t="e">
        <v>#N/A</v>
      </c>
    </row>
    <row r="25" spans="1:11">
      <c r="A25" t="str" cm="1">
        <f t="array" ref="A25">IFERROR(INDEX(Month_2!$C$4:$C$250,MATCH(0,COUNTIF($A$20:A24,Month_2!$C$4:$C$250),0)),"")</f>
        <v/>
      </c>
      <c r="B25" t="e" cm="1">
        <f t="array" ref="B25">IFERROR(INDEX($A$2:$A$240,MATCH(0,COUNTIF($B$1:B24,$A$2:$A$240),0)),NA())</f>
        <v>#N/A</v>
      </c>
      <c r="C25" t="e">
        <v>#N/A</v>
      </c>
      <c r="E25" t="str" cm="1">
        <f t="array" ref="E25">IFERROR(INDEX(Month_1!$D$4:$D$250,MATCH(0,COUNTIF($E$1:E24,Month_1!$D$4:$D$250),0)),"")</f>
        <v/>
      </c>
      <c r="F25" t="e" cm="1">
        <f t="array" ref="F25">IFERROR(INDEX($E$2:$E$1800,MATCH(0,COUNTIF($F$1:F24,$E$2:$E$1800),0)),NA())</f>
        <v>#N/A</v>
      </c>
      <c r="G25" t="e">
        <v>#N/A</v>
      </c>
      <c r="I25" t="str" cm="1">
        <f t="array" ref="I25">IFERROR(INDEX(Month_1!$B$4:$B$250,MATCH(0,COUNTIF($I$1:I24,Month_1!$B$4:$B$250),0)),"")</f>
        <v/>
      </c>
      <c r="J25" t="e" cm="1">
        <f t="array" ref="J25">IFERROR(INDEX($I$2:$I$1800,MATCH(0,COUNTIF($J$1:J24,$I$2:$I$1800),0)),NA())</f>
        <v>#N/A</v>
      </c>
      <c r="K25" t="e">
        <v>#N/A</v>
      </c>
    </row>
    <row r="26" spans="1:11">
      <c r="A26" t="str" cm="1">
        <f t="array" ref="A26">IFERROR(INDEX(Month_2!$C$4:$C$250,MATCH(0,COUNTIF($A$20:A25,Month_2!$C$4:$C$250),0)),"")</f>
        <v/>
      </c>
      <c r="B26" t="e" cm="1">
        <f t="array" ref="B26">IFERROR(INDEX($A$2:$A$240,MATCH(0,COUNTIF($B$1:B25,$A$2:$A$240),0)),NA())</f>
        <v>#N/A</v>
      </c>
      <c r="C26" t="e">
        <v>#N/A</v>
      </c>
      <c r="E26" t="str" cm="1">
        <f t="array" ref="E26">IFERROR(INDEX(Month_1!$D$4:$D$250,MATCH(0,COUNTIF($E$1:E25,Month_1!$D$4:$D$250),0)),"")</f>
        <v/>
      </c>
      <c r="F26" t="e" cm="1">
        <f t="array" ref="F26">IFERROR(INDEX($E$2:$E$1800,MATCH(0,COUNTIF($F$1:F25,$E$2:$E$1800),0)),NA())</f>
        <v>#N/A</v>
      </c>
      <c r="G26" t="e">
        <v>#N/A</v>
      </c>
      <c r="I26" t="str" cm="1">
        <f t="array" ref="I26">IFERROR(INDEX(Month_1!$B$4:$B$250,MATCH(0,COUNTIF($I$1:I25,Month_1!$B$4:$B$250),0)),"")</f>
        <v/>
      </c>
      <c r="J26" t="e" cm="1">
        <f t="array" ref="J26">IFERROR(INDEX($I$2:$I$1800,MATCH(0,COUNTIF($J$1:J25,$I$2:$I$1800),0)),NA())</f>
        <v>#N/A</v>
      </c>
      <c r="K26" t="e">
        <v>#N/A</v>
      </c>
    </row>
    <row r="27" spans="1:11">
      <c r="A27" t="str" cm="1">
        <f t="array" ref="A27">IFERROR(INDEX(Month_2!$C$4:$C$250,MATCH(0,COUNTIF($A$20:A26,Month_2!$C$4:$C$250),0)),"")</f>
        <v/>
      </c>
      <c r="B27" t="e" cm="1">
        <f t="array" ref="B27">IFERROR(INDEX($A$2:$A$240,MATCH(0,COUNTIF($B$1:B26,$A$2:$A$240),0)),NA())</f>
        <v>#N/A</v>
      </c>
      <c r="C27" t="e">
        <v>#N/A</v>
      </c>
      <c r="E27" t="str" cm="1">
        <f t="array" ref="E27">IFERROR(INDEX(Month_1!$D$4:$D$250,MATCH(0,COUNTIF($E$1:E26,Month_1!$D$4:$D$250),0)),"")</f>
        <v/>
      </c>
      <c r="F27" t="e" cm="1">
        <f t="array" ref="F27">IFERROR(INDEX($E$2:$E$1800,MATCH(0,COUNTIF($F$1:F26,$E$2:$E$1800),0)),NA())</f>
        <v>#N/A</v>
      </c>
      <c r="G27" t="e">
        <v>#N/A</v>
      </c>
      <c r="I27" t="str" cm="1">
        <f t="array" ref="I27">IFERROR(INDEX(Month_1!$B$4:$B$250,MATCH(0,COUNTIF($I$1:I26,Month_1!$B$4:$B$250),0)),"")</f>
        <v/>
      </c>
      <c r="J27" t="e" cm="1">
        <f t="array" ref="J27">IFERROR(INDEX($I$2:$I$1800,MATCH(0,COUNTIF($J$1:J26,$I$2:$I$1800),0)),NA())</f>
        <v>#N/A</v>
      </c>
      <c r="K27" t="e">
        <v>#N/A</v>
      </c>
    </row>
    <row r="28" spans="1:11">
      <c r="A28" t="str" cm="1">
        <f t="array" ref="A28">IFERROR(INDEX(Month_2!$C$4:$C$250,MATCH(0,COUNTIF($A$20:A27,Month_2!$C$4:$C$250),0)),"")</f>
        <v/>
      </c>
      <c r="B28" t="e" cm="1">
        <f t="array" ref="B28">IFERROR(INDEX($A$2:$A$240,MATCH(0,COUNTIF($B$1:B27,$A$2:$A$240),0)),NA())</f>
        <v>#N/A</v>
      </c>
      <c r="C28" t="e">
        <v>#N/A</v>
      </c>
      <c r="E28" t="str" cm="1">
        <f t="array" ref="E28">IFERROR(INDEX(Month_1!$D$4:$D$250,MATCH(0,COUNTIF($E$1:E27,Month_1!$D$4:$D$250),0)),"")</f>
        <v/>
      </c>
      <c r="F28" t="e" cm="1">
        <f t="array" ref="F28">IFERROR(INDEX($E$2:$E$1800,MATCH(0,COUNTIF($F$1:F27,$E$2:$E$1800),0)),NA())</f>
        <v>#N/A</v>
      </c>
      <c r="G28" t="e">
        <v>#N/A</v>
      </c>
      <c r="I28" t="str" cm="1">
        <f t="array" ref="I28">IFERROR(INDEX(Month_1!$B$4:$B$250,MATCH(0,COUNTIF($I$1:I27,Month_1!$B$4:$B$250),0)),"")</f>
        <v/>
      </c>
      <c r="J28" t="e" cm="1">
        <f t="array" ref="J28">IFERROR(INDEX($I$2:$I$1800,MATCH(0,COUNTIF($J$1:J27,$I$2:$I$1800),0)),NA())</f>
        <v>#N/A</v>
      </c>
      <c r="K28" t="e">
        <v>#N/A</v>
      </c>
    </row>
    <row r="29" spans="1:11">
      <c r="A29" t="str" cm="1">
        <f t="array" ref="A29">IFERROR(INDEX(Month_2!$C$4:$C$250,MATCH(0,COUNTIF($A$20:A28,Month_2!$C$4:$C$250),0)),"")</f>
        <v/>
      </c>
      <c r="B29" t="e" cm="1">
        <f t="array" ref="B29">IFERROR(INDEX($A$2:$A$240,MATCH(0,COUNTIF($B$1:B28,$A$2:$A$240),0)),NA())</f>
        <v>#N/A</v>
      </c>
      <c r="C29" t="e">
        <v>#N/A</v>
      </c>
      <c r="E29" t="str" cm="1">
        <f t="array" ref="E29">IFERROR(INDEX(Month_1!$D$4:$D$250,MATCH(0,COUNTIF($E$1:E28,Month_1!$D$4:$D$250),0)),"")</f>
        <v/>
      </c>
      <c r="F29" t="e" cm="1">
        <f t="array" ref="F29">IFERROR(INDEX($E$2:$E$1800,MATCH(0,COUNTIF($F$1:F28,$E$2:$E$1800),0)),NA())</f>
        <v>#N/A</v>
      </c>
      <c r="G29" t="e">
        <v>#N/A</v>
      </c>
      <c r="I29" t="str" cm="1">
        <f t="array" ref="I29">IFERROR(INDEX(Month_1!$B$4:$B$250,MATCH(0,COUNTIF($I$1:I28,Month_1!$B$4:$B$250),0)),"")</f>
        <v/>
      </c>
      <c r="J29" t="e" cm="1">
        <f t="array" ref="J29">IFERROR(INDEX($I$2:$I$1800,MATCH(0,COUNTIF($J$1:J28,$I$2:$I$1800),0)),NA())</f>
        <v>#N/A</v>
      </c>
      <c r="K29" t="e">
        <v>#N/A</v>
      </c>
    </row>
    <row r="30" spans="1:11">
      <c r="A30" t="str" cm="1">
        <f t="array" ref="A30">IFERROR(INDEX(Month_2!$C$4:$C$250,MATCH(0,COUNTIF($A$20:A29,Month_2!$C$4:$C$250),0)),"")</f>
        <v/>
      </c>
      <c r="B30" t="e" cm="1">
        <f t="array" ref="B30">IFERROR(INDEX($A$2:$A$240,MATCH(0,COUNTIF($B$1:B29,$A$2:$A$240),0)),NA())</f>
        <v>#N/A</v>
      </c>
      <c r="C30" t="e">
        <v>#N/A</v>
      </c>
      <c r="E30" t="str" cm="1">
        <f t="array" ref="E30">IFERROR(INDEX(Month_1!$D$4:$D$250,MATCH(0,COUNTIF($E$1:E29,Month_1!$D$4:$D$250),0)),"")</f>
        <v/>
      </c>
      <c r="F30" t="e" cm="1">
        <f t="array" ref="F30">IFERROR(INDEX($E$2:$E$1800,MATCH(0,COUNTIF($F$1:F29,$E$2:$E$1800),0)),NA())</f>
        <v>#N/A</v>
      </c>
      <c r="G30" t="e">
        <v>#N/A</v>
      </c>
      <c r="I30" t="str" cm="1">
        <f t="array" ref="I30">IFERROR(INDEX(Month_1!$B$4:$B$250,MATCH(0,COUNTIF($I$1:I29,Month_1!$B$4:$B$250),0)),"")</f>
        <v/>
      </c>
      <c r="J30" t="e" cm="1">
        <f t="array" ref="J30">IFERROR(INDEX($I$2:$I$1800,MATCH(0,COUNTIF($J$1:J29,$I$2:$I$1800),0)),NA())</f>
        <v>#N/A</v>
      </c>
      <c r="K30" t="e">
        <v>#N/A</v>
      </c>
    </row>
    <row r="31" spans="1:11">
      <c r="A31" t="str" cm="1">
        <f t="array" ref="A31">IFERROR(INDEX(Month_2!$C$4:$C$250,MATCH(0,COUNTIF($A$20:A30,Month_2!$C$4:$C$250),0)),"")</f>
        <v/>
      </c>
      <c r="B31" t="e" cm="1">
        <f t="array" ref="B31">IFERROR(INDEX($A$2:$A$240,MATCH(0,COUNTIF($B$1:B30,$A$2:$A$240),0)),NA())</f>
        <v>#N/A</v>
      </c>
      <c r="C31" t="e">
        <v>#N/A</v>
      </c>
      <c r="E31" t="str" cm="1">
        <f t="array" ref="E31">IFERROR(INDEX(Month_1!$D$4:$D$250,MATCH(0,COUNTIF($E$1:E30,Month_1!$D$4:$D$250),0)),"")</f>
        <v/>
      </c>
      <c r="F31" t="e" cm="1">
        <f t="array" ref="F31">IFERROR(INDEX($E$2:$E$1800,MATCH(0,COUNTIF($F$1:F30,$E$2:$E$1800),0)),NA())</f>
        <v>#N/A</v>
      </c>
      <c r="G31" t="e">
        <v>#N/A</v>
      </c>
      <c r="I31" t="str" cm="1">
        <f t="array" ref="I31">IFERROR(INDEX(Month_1!$B$4:$B$250,MATCH(0,COUNTIF($I$1:I30,Month_1!$B$4:$B$250),0)),"")</f>
        <v/>
      </c>
      <c r="J31" t="e" cm="1">
        <f t="array" ref="J31">IFERROR(INDEX($I$2:$I$1800,MATCH(0,COUNTIF($J$1:J30,$I$2:$I$1800),0)),NA())</f>
        <v>#N/A</v>
      </c>
      <c r="K31" t="e">
        <v>#N/A</v>
      </c>
    </row>
    <row r="32" spans="1:11">
      <c r="A32" t="str" cm="1">
        <f t="array" ref="A32">IFERROR(INDEX(Month_2!$C$4:$C$250,MATCH(0,COUNTIF($A$20:A31,Month_2!$C$4:$C$250),0)),"")</f>
        <v/>
      </c>
      <c r="B32" t="e" cm="1">
        <f t="array" ref="B32">IFERROR(INDEX($A$2:$A$240,MATCH(0,COUNTIF($B$1:B31,$A$2:$A$240),0)),NA())</f>
        <v>#N/A</v>
      </c>
      <c r="C32" t="e">
        <v>#N/A</v>
      </c>
      <c r="E32" t="str" cm="1">
        <f t="array" ref="E32">IFERROR(INDEX(Month_1!$D$4:$D$250,MATCH(0,COUNTIF($E$1:E31,Month_1!$D$4:$D$250),0)),"")</f>
        <v/>
      </c>
      <c r="F32" t="e" cm="1">
        <f t="array" ref="F32">IFERROR(INDEX($E$2:$E$1800,MATCH(0,COUNTIF($F$1:F31,$E$2:$E$1800),0)),NA())</f>
        <v>#N/A</v>
      </c>
      <c r="G32" t="e">
        <v>#N/A</v>
      </c>
      <c r="I32" t="str" cm="1">
        <f t="array" ref="I32">IFERROR(INDEX(Month_1!$B$4:$B$250,MATCH(0,COUNTIF($I$1:I31,Month_1!$B$4:$B$250),0)),"")</f>
        <v/>
      </c>
      <c r="J32" t="e" cm="1">
        <f t="array" ref="J32">IFERROR(INDEX($I$2:$I$1800,MATCH(0,COUNTIF($J$1:J31,$I$2:$I$1800),0)),NA())</f>
        <v>#N/A</v>
      </c>
      <c r="K32" t="e">
        <v>#N/A</v>
      </c>
    </row>
    <row r="33" spans="1:11">
      <c r="A33" t="str" cm="1">
        <f t="array" ref="A33">IFERROR(INDEX(Month_2!$C$4:$C$250,MATCH(0,COUNTIF($A$20:A32,Month_2!$C$4:$C$250),0)),"")</f>
        <v/>
      </c>
      <c r="B33" t="e" cm="1">
        <f t="array" ref="B33">IFERROR(INDEX($A$2:$A$240,MATCH(0,COUNTIF($B$1:B32,$A$2:$A$240),0)),NA())</f>
        <v>#N/A</v>
      </c>
      <c r="C33" t="e">
        <v>#N/A</v>
      </c>
      <c r="E33" t="str" cm="1">
        <f t="array" ref="E33">IFERROR(INDEX(Month_1!$D$4:$D$250,MATCH(0,COUNTIF($E$1:E32,Month_1!$D$4:$D$250),0)),"")</f>
        <v/>
      </c>
      <c r="F33" t="e" cm="1">
        <f t="array" ref="F33">IFERROR(INDEX($E$2:$E$1800,MATCH(0,COUNTIF($F$1:F32,$E$2:$E$1800),0)),NA())</f>
        <v>#N/A</v>
      </c>
      <c r="G33" t="e">
        <v>#N/A</v>
      </c>
      <c r="I33" t="str" cm="1">
        <f t="array" ref="I33">IFERROR(INDEX(Month_1!$B$4:$B$250,MATCH(0,COUNTIF($I$1:I32,Month_1!$B$4:$B$250),0)),"")</f>
        <v/>
      </c>
      <c r="J33" t="e" cm="1">
        <f t="array" ref="J33">IFERROR(INDEX($I$2:$I$1800,MATCH(0,COUNTIF($J$1:J32,$I$2:$I$1800),0)),NA())</f>
        <v>#N/A</v>
      </c>
      <c r="K33" t="e">
        <v>#N/A</v>
      </c>
    </row>
    <row r="34" spans="1:11">
      <c r="A34" t="str" cm="1">
        <f t="array" ref="A34">IFERROR(INDEX(Month_2!$C$4:$C$250,MATCH(0,COUNTIF($A$20:A33,Month_2!$C$4:$C$250),0)),"")</f>
        <v/>
      </c>
      <c r="B34" t="e" cm="1">
        <f t="array" ref="B34">IFERROR(INDEX($A$2:$A$240,MATCH(0,COUNTIF($B$1:B33,$A$2:$A$240),0)),NA())</f>
        <v>#N/A</v>
      </c>
      <c r="C34" t="e">
        <v>#N/A</v>
      </c>
      <c r="E34" t="str" cm="1">
        <f t="array" ref="E34">IFERROR(INDEX(Month_1!$D$4:$D$250,MATCH(0,COUNTIF($E$1:E33,Month_1!$D$4:$D$250),0)),"")</f>
        <v/>
      </c>
      <c r="F34" t="e" cm="1">
        <f t="array" ref="F34">IFERROR(INDEX($E$2:$E$1800,MATCH(0,COUNTIF($F$1:F33,$E$2:$E$1800),0)),NA())</f>
        <v>#N/A</v>
      </c>
      <c r="G34" t="e">
        <v>#N/A</v>
      </c>
      <c r="I34" t="str" cm="1">
        <f t="array" ref="I34">IFERROR(INDEX(Month_1!$B$4:$B$250,MATCH(0,COUNTIF($I$1:I33,Month_1!$B$4:$B$250),0)),"")</f>
        <v/>
      </c>
      <c r="J34" t="e" cm="1">
        <f t="array" ref="J34">IFERROR(INDEX($I$2:$I$1800,MATCH(0,COUNTIF($J$1:J33,$I$2:$I$1800),0)),NA())</f>
        <v>#N/A</v>
      </c>
      <c r="K34" t="e">
        <v>#N/A</v>
      </c>
    </row>
    <row r="35" spans="1:11">
      <c r="A35" t="str" cm="1">
        <f t="array" ref="A35">IFERROR(INDEX(Month_2!$C$4:$C$250,MATCH(0,COUNTIF($A$20:A34,Month_2!$C$4:$C$250),0)),"")</f>
        <v/>
      </c>
      <c r="B35" t="e" cm="1">
        <f t="array" ref="B35">IFERROR(INDEX($A$2:$A$240,MATCH(0,COUNTIF($B$1:B34,$A$2:$A$240),0)),NA())</f>
        <v>#N/A</v>
      </c>
      <c r="C35" t="e">
        <v>#N/A</v>
      </c>
      <c r="E35" t="str" cm="1">
        <f t="array" ref="E35">IFERROR(INDEX(Month_1!$D$4:$D$250,MATCH(0,COUNTIF($E$1:E34,Month_1!$D$4:$D$250),0)),"")</f>
        <v/>
      </c>
      <c r="F35" t="e" cm="1">
        <f t="array" ref="F35">IFERROR(INDEX($E$2:$E$1800,MATCH(0,COUNTIF($F$1:F34,$E$2:$E$1800),0)),NA())</f>
        <v>#N/A</v>
      </c>
      <c r="G35" t="e">
        <v>#N/A</v>
      </c>
      <c r="I35" t="str" cm="1">
        <f t="array" ref="I35">IFERROR(INDEX(Month_1!$B$4:$B$250,MATCH(0,COUNTIF($I$1:I34,Month_1!$B$4:$B$250),0)),"")</f>
        <v/>
      </c>
      <c r="J35" t="e" cm="1">
        <f t="array" ref="J35">IFERROR(INDEX($I$2:$I$1800,MATCH(0,COUNTIF($J$1:J34,$I$2:$I$1800),0)),NA())</f>
        <v>#N/A</v>
      </c>
      <c r="K35" t="e">
        <v>#N/A</v>
      </c>
    </row>
    <row r="36" spans="1:11">
      <c r="A36" t="str" cm="1">
        <f t="array" ref="A36">IFERROR(INDEX(Month_2!$C$4:$C$250,MATCH(0,COUNTIF($A$20:A35,Month_2!$C$4:$C$250),0)),"")</f>
        <v/>
      </c>
      <c r="B36" t="e" cm="1">
        <f t="array" ref="B36">IFERROR(INDEX($A$2:$A$240,MATCH(0,COUNTIF($B$1:B35,$A$2:$A$240),0)),NA())</f>
        <v>#N/A</v>
      </c>
      <c r="C36" t="e">
        <v>#N/A</v>
      </c>
      <c r="E36" t="str" cm="1">
        <f t="array" ref="E36">IFERROR(INDEX(Month_1!$D$4:$D$250,MATCH(0,COUNTIF($E$1:E35,Month_1!$D$4:$D$250),0)),"")</f>
        <v/>
      </c>
      <c r="F36" t="e" cm="1">
        <f t="array" ref="F36">IFERROR(INDEX($E$2:$E$1800,MATCH(0,COUNTIF($F$1:F35,$E$2:$E$1800),0)),NA())</f>
        <v>#N/A</v>
      </c>
      <c r="G36" t="e">
        <v>#N/A</v>
      </c>
      <c r="I36" t="str" cm="1">
        <f t="array" ref="I36">IFERROR(INDEX(Month_1!$B$4:$B$250,MATCH(0,COUNTIF($I$1:I35,Month_1!$B$4:$B$250),0)),"")</f>
        <v/>
      </c>
      <c r="J36" t="e" cm="1">
        <f t="array" ref="J36">IFERROR(INDEX($I$2:$I$1800,MATCH(0,COUNTIF($J$1:J35,$I$2:$I$1800),0)),NA())</f>
        <v>#N/A</v>
      </c>
      <c r="K36" t="e">
        <v>#N/A</v>
      </c>
    </row>
    <row r="37" spans="1:11">
      <c r="A37" t="str" cm="1">
        <f t="array" ref="A37">IFERROR(INDEX(Month_2!$C$4:$C$250,MATCH(0,COUNTIF($A$20:A36,Month_2!$C$4:$C$250),0)),"")</f>
        <v/>
      </c>
      <c r="B37" t="e" cm="1">
        <f t="array" ref="B37">IFERROR(INDEX($A$2:$A$240,MATCH(0,COUNTIF($B$1:B36,$A$2:$A$240),0)),NA())</f>
        <v>#N/A</v>
      </c>
      <c r="C37" t="e">
        <v>#N/A</v>
      </c>
      <c r="E37" t="str" cm="1">
        <f t="array" ref="E37">IFERROR(INDEX(Month_1!$D$4:$D$250,MATCH(0,COUNTIF($E$1:E36,Month_1!$D$4:$D$250),0)),"")</f>
        <v/>
      </c>
      <c r="F37" t="e" cm="1">
        <f t="array" ref="F37">IFERROR(INDEX($E$2:$E$1800,MATCH(0,COUNTIF($F$1:F36,$E$2:$E$1800),0)),NA())</f>
        <v>#N/A</v>
      </c>
      <c r="G37" t="e">
        <v>#N/A</v>
      </c>
      <c r="I37" t="str" cm="1">
        <f t="array" ref="I37">IFERROR(INDEX(Month_1!$B$4:$B$250,MATCH(0,COUNTIF($I$1:I36,Month_1!$B$4:$B$250),0)),"")</f>
        <v/>
      </c>
      <c r="J37" t="e" cm="1">
        <f t="array" ref="J37">IFERROR(INDEX($I$2:$I$1800,MATCH(0,COUNTIF($J$1:J36,$I$2:$I$1800),0)),NA())</f>
        <v>#N/A</v>
      </c>
      <c r="K37" t="e">
        <v>#N/A</v>
      </c>
    </row>
    <row r="38" spans="1:11">
      <c r="A38" t="str" cm="1">
        <f t="array" ref="A38">IFERROR(INDEX(Month_2!$C$4:$C$250,MATCH(0,COUNTIF($A$20:A37,Month_2!$C$4:$C$250),0)),"")</f>
        <v/>
      </c>
      <c r="B38" t="e" cm="1">
        <f t="array" ref="B38">IFERROR(INDEX($A$2:$A$240,MATCH(0,COUNTIF($B$1:B37,$A$2:$A$240),0)),NA())</f>
        <v>#N/A</v>
      </c>
      <c r="C38" t="e">
        <v>#N/A</v>
      </c>
      <c r="E38" t="str" cm="1">
        <f t="array" ref="E38">IFERROR(INDEX(Month_1!$D$4:$D$250,MATCH(0,COUNTIF($E$1:E37,Month_1!$D$4:$D$250),0)),"")</f>
        <v/>
      </c>
      <c r="F38" t="e" cm="1">
        <f t="array" ref="F38">IFERROR(INDEX($E$2:$E$1800,MATCH(0,COUNTIF($F$1:F37,$E$2:$E$1800),0)),NA())</f>
        <v>#N/A</v>
      </c>
      <c r="G38" t="e">
        <v>#N/A</v>
      </c>
      <c r="I38" t="str" cm="1">
        <f t="array" ref="I38">IFERROR(INDEX(Month_1!$B$4:$B$250,MATCH(0,COUNTIF($I$1:I37,Month_1!$B$4:$B$250),0)),"")</f>
        <v/>
      </c>
      <c r="J38" t="e" cm="1">
        <f t="array" ref="J38">IFERROR(INDEX($I$2:$I$1800,MATCH(0,COUNTIF($J$1:J37,$I$2:$I$1800),0)),NA())</f>
        <v>#N/A</v>
      </c>
      <c r="K38" t="e">
        <v>#N/A</v>
      </c>
    </row>
    <row r="39" spans="1:11">
      <c r="A39" t="str" cm="1">
        <f t="array" ref="A39">IFERROR(INDEX(Month_2!$C$4:$C$250,MATCH(0,COUNTIF($A$20:A38,Month_2!$C$4:$C$250),0)),"")</f>
        <v/>
      </c>
      <c r="B39" t="e" cm="1">
        <f t="array" ref="B39">IFERROR(INDEX($A$2:$A$240,MATCH(0,COUNTIF($B$1:B38,$A$2:$A$240),0)),NA())</f>
        <v>#N/A</v>
      </c>
      <c r="C39" t="e">
        <v>#N/A</v>
      </c>
      <c r="E39" t="str" cm="1">
        <f t="array" ref="E39">IFERROR(INDEX(Month_1!$D$4:$D$250,MATCH(0,COUNTIF($E$1:E38,Month_1!$D$4:$D$250),0)),"")</f>
        <v/>
      </c>
      <c r="F39" t="e" cm="1">
        <f t="array" ref="F39">IFERROR(INDEX($E$2:$E$1800,MATCH(0,COUNTIF($F$1:F38,$E$2:$E$1800),0)),NA())</f>
        <v>#N/A</v>
      </c>
      <c r="G39" t="e">
        <v>#N/A</v>
      </c>
      <c r="I39" t="str" cm="1">
        <f t="array" ref="I39">IFERROR(INDEX(Month_1!$B$4:$B$250,MATCH(0,COUNTIF($I$1:I38,Month_1!$B$4:$B$250),0)),"")</f>
        <v/>
      </c>
      <c r="J39" t="e" cm="1">
        <f t="array" ref="J39">IFERROR(INDEX($I$2:$I$1800,MATCH(0,COUNTIF($J$1:J38,$I$2:$I$1800),0)),NA())</f>
        <v>#N/A</v>
      </c>
      <c r="K39" t="e">
        <v>#N/A</v>
      </c>
    </row>
    <row r="40" spans="1:11">
      <c r="A40" t="str" cm="1">
        <f t="array" ref="A40">IFERROR(INDEX(Month_2!$C$4:$C$250,MATCH(0,COUNTIF($A$20:A39,Month_2!$C$4:$C$250),0)),"")</f>
        <v/>
      </c>
      <c r="B40" t="e" cm="1">
        <f t="array" ref="B40">IFERROR(INDEX($A$2:$A$240,MATCH(0,COUNTIF($B$1:B39,$A$2:$A$240),0)),NA())</f>
        <v>#N/A</v>
      </c>
      <c r="C40" t="e">
        <v>#N/A</v>
      </c>
      <c r="E40" t="str" cm="1">
        <f t="array" ref="E40">IFERROR(INDEX(Month_1!$D$4:$D$250,MATCH(0,COUNTIF($E$1:E39,Month_1!$D$4:$D$250),0)),"")</f>
        <v/>
      </c>
      <c r="F40" t="e" cm="1">
        <f t="array" ref="F40">IFERROR(INDEX($E$2:$E$1800,MATCH(0,COUNTIF($F$1:F39,$E$2:$E$1800),0)),NA())</f>
        <v>#N/A</v>
      </c>
      <c r="G40" t="e">
        <v>#N/A</v>
      </c>
      <c r="I40" t="str" cm="1">
        <f t="array" ref="I40">IFERROR(INDEX(Month_1!$B$4:$B$250,MATCH(0,COUNTIF($I$1:I39,Month_1!$B$4:$B$250),0)),"")</f>
        <v/>
      </c>
      <c r="J40" t="e" cm="1">
        <f t="array" ref="J40">IFERROR(INDEX($I$2:$I$1800,MATCH(0,COUNTIF($J$1:J39,$I$2:$I$1800),0)),NA())</f>
        <v>#N/A</v>
      </c>
      <c r="K40" t="e">
        <v>#N/A</v>
      </c>
    </row>
    <row r="41" spans="1:11">
      <c r="A41" cm="1">
        <f t="array" ref="A41">IFERROR(INDEX(Month_3!$C$4:$C$250,MATCH(0,COUNTIF($A$40:A40,Month_3!$C$4:$C$250),0)),"")</f>
        <v>0</v>
      </c>
      <c r="E41" t="str" cm="1">
        <f t="array" ref="E41">IFERROR(INDEX(Month_1!$D$4:$D$250,MATCH(0,COUNTIF($E$1:E40,Month_1!$D$4:$D$250),0)),"")</f>
        <v/>
      </c>
      <c r="F41" t="e" cm="1">
        <f t="array" ref="F41">IFERROR(INDEX($E$2:$E$1800,MATCH(0,COUNTIF($F$1:F40,$E$2:$E$1800),0)),NA())</f>
        <v>#N/A</v>
      </c>
      <c r="G41" t="e">
        <v>#N/A</v>
      </c>
      <c r="I41" t="str" cm="1">
        <f t="array" ref="I41">IFERROR(INDEX(Month_1!$B$4:$B$250,MATCH(0,COUNTIF($I$1:I40,Month_1!$B$4:$B$250),0)),"")</f>
        <v/>
      </c>
      <c r="J41" t="e" cm="1">
        <f t="array" ref="J41">IFERROR(INDEX($I$2:$I$1800,MATCH(0,COUNTIF($J$1:J40,$I$2:$I$1800),0)),NA())</f>
        <v>#N/A</v>
      </c>
      <c r="K41" t="e">
        <v>#N/A</v>
      </c>
    </row>
    <row r="42" spans="1:11">
      <c r="A42" t="str" cm="1">
        <f t="array" ref="A42">IFERROR(INDEX(Month_3!$C$4:$C$250,MATCH(0,COUNTIF($A$40:A41,Month_3!$C$4:$C$250),0)),"")</f>
        <v/>
      </c>
      <c r="E42" t="str" cm="1">
        <f t="array" ref="E42">IFERROR(INDEX(Month_1!$D$4:$D$250,MATCH(0,COUNTIF($E$1:E41,Month_1!$D$4:$D$250),0)),"")</f>
        <v/>
      </c>
      <c r="F42" t="e" cm="1">
        <f t="array" ref="F42">IFERROR(INDEX($E$2:$E$1800,MATCH(0,COUNTIF($F$1:F41,$E$2:$E$1800),0)),NA())</f>
        <v>#N/A</v>
      </c>
      <c r="G42" t="e">
        <v>#N/A</v>
      </c>
      <c r="I42" t="str" cm="1">
        <f t="array" ref="I42">IFERROR(INDEX(Month_1!$B$4:$B$250,MATCH(0,COUNTIF($I$1:I41,Month_1!$B$4:$B$250),0)),"")</f>
        <v/>
      </c>
      <c r="J42" t="e" cm="1">
        <f t="array" ref="J42">IFERROR(INDEX($I$2:$I$1800,MATCH(0,COUNTIF($J$1:J41,$I$2:$I$1800),0)),NA())</f>
        <v>#N/A</v>
      </c>
      <c r="K42" t="e">
        <v>#N/A</v>
      </c>
    </row>
    <row r="43" spans="1:11">
      <c r="A43" t="str" cm="1">
        <f t="array" ref="A43">IFERROR(INDEX(Month_3!$C$4:$C$250,MATCH(0,COUNTIF($A$40:A42,Month_3!$C$4:$C$250),0)),"")</f>
        <v/>
      </c>
      <c r="E43" t="str" cm="1">
        <f t="array" ref="E43">IFERROR(INDEX(Month_1!$D$4:$D$250,MATCH(0,COUNTIF($E$1:E42,Month_1!$D$4:$D$250),0)),"")</f>
        <v/>
      </c>
      <c r="F43" t="e" cm="1">
        <f t="array" ref="F43">IFERROR(INDEX($E$2:$E$1800,MATCH(0,COUNTIF($F$1:F42,$E$2:$E$1800),0)),NA())</f>
        <v>#N/A</v>
      </c>
      <c r="G43" t="e">
        <v>#N/A</v>
      </c>
      <c r="I43" t="str" cm="1">
        <f t="array" ref="I43">IFERROR(INDEX(Month_1!$B$4:$B$250,MATCH(0,COUNTIF($I$1:I42,Month_1!$B$4:$B$250),0)),"")</f>
        <v/>
      </c>
      <c r="J43" t="e" cm="1">
        <f t="array" ref="J43">IFERROR(INDEX($I$2:$I$1800,MATCH(0,COUNTIF($J$1:J42,$I$2:$I$1800),0)),NA())</f>
        <v>#N/A</v>
      </c>
      <c r="K43" t="e">
        <v>#N/A</v>
      </c>
    </row>
    <row r="44" spans="1:11">
      <c r="A44" t="str" cm="1">
        <f t="array" ref="A44">IFERROR(INDEX(Month_3!$C$4:$C$250,MATCH(0,COUNTIF($A$40:A43,Month_3!$C$4:$C$250),0)),"")</f>
        <v/>
      </c>
      <c r="E44" t="str" cm="1">
        <f t="array" ref="E44">IFERROR(INDEX(Month_1!$D$4:$D$250,MATCH(0,COUNTIF($E$1:E43,Month_1!$D$4:$D$250),0)),"")</f>
        <v/>
      </c>
      <c r="F44" t="e" cm="1">
        <f t="array" ref="F44">IFERROR(INDEX($E$2:$E$1800,MATCH(0,COUNTIF($F$1:F43,$E$2:$E$1800),0)),NA())</f>
        <v>#N/A</v>
      </c>
      <c r="G44" t="e">
        <v>#N/A</v>
      </c>
      <c r="I44" t="str" cm="1">
        <f t="array" ref="I44">IFERROR(INDEX(Month_1!$B$4:$B$250,MATCH(0,COUNTIF($I$1:I43,Month_1!$B$4:$B$250),0)),"")</f>
        <v/>
      </c>
      <c r="J44" t="e" cm="1">
        <f t="array" ref="J44">IFERROR(INDEX($I$2:$I$1800,MATCH(0,COUNTIF($J$1:J43,$I$2:$I$1800),0)),NA())</f>
        <v>#N/A</v>
      </c>
      <c r="K44" t="e">
        <v>#N/A</v>
      </c>
    </row>
    <row r="45" spans="1:11">
      <c r="A45" t="str" cm="1">
        <f t="array" ref="A45">IFERROR(INDEX(Month_3!$C$4:$C$250,MATCH(0,COUNTIF($A$40:A44,Month_3!$C$4:$C$250),0)),"")</f>
        <v/>
      </c>
      <c r="E45" t="str" cm="1">
        <f t="array" ref="E45">IFERROR(INDEX(Month_1!$D$4:$D$250,MATCH(0,COUNTIF($E$1:E44,Month_1!$D$4:$D$250),0)),"")</f>
        <v/>
      </c>
      <c r="F45" t="e" cm="1">
        <f t="array" ref="F45">IFERROR(INDEX($E$2:$E$1800,MATCH(0,COUNTIF($F$1:F44,$E$2:$E$1800),0)),NA())</f>
        <v>#N/A</v>
      </c>
      <c r="G45" t="e">
        <v>#N/A</v>
      </c>
      <c r="I45" t="str" cm="1">
        <f t="array" ref="I45">IFERROR(INDEX(Month_1!$B$4:$B$250,MATCH(0,COUNTIF($I$1:I44,Month_1!$B$4:$B$250),0)),"")</f>
        <v/>
      </c>
      <c r="J45" t="e" cm="1">
        <f t="array" ref="J45">IFERROR(INDEX($I$2:$I$1800,MATCH(0,COUNTIF($J$1:J44,$I$2:$I$1800),0)),NA())</f>
        <v>#N/A</v>
      </c>
      <c r="K45" t="e">
        <v>#N/A</v>
      </c>
    </row>
    <row r="46" spans="1:11">
      <c r="A46" t="str" cm="1">
        <f t="array" ref="A46">IFERROR(INDEX(Month_3!$C$4:$C$250,MATCH(0,COUNTIF($A$40:A45,Month_3!$C$4:$C$250),0)),"")</f>
        <v/>
      </c>
      <c r="E46" t="str" cm="1">
        <f t="array" ref="E46">IFERROR(INDEX(Month_1!$D$4:$D$250,MATCH(0,COUNTIF($E$1:E45,Month_1!$D$4:$D$250),0)),"")</f>
        <v/>
      </c>
      <c r="F46" t="e" cm="1">
        <f t="array" ref="F46">IFERROR(INDEX($E$2:$E$1800,MATCH(0,COUNTIF($F$1:F45,$E$2:$E$1800),0)),NA())</f>
        <v>#N/A</v>
      </c>
      <c r="G46" t="e">
        <v>#N/A</v>
      </c>
      <c r="I46" t="str" cm="1">
        <f t="array" ref="I46">IFERROR(INDEX(Month_1!$B$4:$B$250,MATCH(0,COUNTIF($I$1:I45,Month_1!$B$4:$B$250),0)),"")</f>
        <v/>
      </c>
      <c r="J46" t="e" cm="1">
        <f t="array" ref="J46">IFERROR(INDEX($I$2:$I$1800,MATCH(0,COUNTIF($J$1:J45,$I$2:$I$1800),0)),NA())</f>
        <v>#N/A</v>
      </c>
      <c r="K46" t="e">
        <v>#N/A</v>
      </c>
    </row>
    <row r="47" spans="1:11">
      <c r="A47" t="str" cm="1">
        <f t="array" ref="A47">IFERROR(INDEX(Month_3!$C$4:$C$250,MATCH(0,COUNTIF($A$40:A46,Month_3!$C$4:$C$250),0)),"")</f>
        <v/>
      </c>
      <c r="E47" t="str" cm="1">
        <f t="array" ref="E47">IFERROR(INDEX(Month_1!$D$4:$D$250,MATCH(0,COUNTIF($E$1:E46,Month_1!$D$4:$D$250),0)),"")</f>
        <v/>
      </c>
      <c r="F47" t="e" cm="1">
        <f t="array" ref="F47">IFERROR(INDEX($E$2:$E$1800,MATCH(0,COUNTIF($F$1:F46,$E$2:$E$1800),0)),NA())</f>
        <v>#N/A</v>
      </c>
      <c r="G47" t="e">
        <v>#N/A</v>
      </c>
      <c r="I47" t="str" cm="1">
        <f t="array" ref="I47">IFERROR(INDEX(Month_1!$B$4:$B$250,MATCH(0,COUNTIF($I$1:I46,Month_1!$B$4:$B$250),0)),"")</f>
        <v/>
      </c>
      <c r="J47" t="e" cm="1">
        <f t="array" ref="J47">IFERROR(INDEX($I$2:$I$1800,MATCH(0,COUNTIF($J$1:J46,$I$2:$I$1800),0)),NA())</f>
        <v>#N/A</v>
      </c>
      <c r="K47" t="e">
        <v>#N/A</v>
      </c>
    </row>
    <row r="48" spans="1:11">
      <c r="A48" t="str" cm="1">
        <f t="array" ref="A48">IFERROR(INDEX(Month_3!$C$4:$C$250,MATCH(0,COUNTIF($A$40:A47,Month_3!$C$4:$C$250),0)),"")</f>
        <v/>
      </c>
      <c r="E48" t="str" cm="1">
        <f t="array" ref="E48">IFERROR(INDEX(Month_1!$D$4:$D$250,MATCH(0,COUNTIF($E$1:E47,Month_1!$D$4:$D$250),0)),"")</f>
        <v/>
      </c>
      <c r="F48" t="e" cm="1">
        <f t="array" ref="F48">IFERROR(INDEX($E$2:$E$1800,MATCH(0,COUNTIF($F$1:F47,$E$2:$E$1800),0)),NA())</f>
        <v>#N/A</v>
      </c>
      <c r="G48" t="e">
        <v>#N/A</v>
      </c>
      <c r="I48" t="str" cm="1">
        <f t="array" ref="I48">IFERROR(INDEX(Month_1!$B$4:$B$250,MATCH(0,COUNTIF($I$1:I47,Month_1!$B$4:$B$250),0)),"")</f>
        <v/>
      </c>
      <c r="J48" t="e" cm="1">
        <f t="array" ref="J48">IFERROR(INDEX($I$2:$I$1800,MATCH(0,COUNTIF($J$1:J47,$I$2:$I$1800),0)),NA())</f>
        <v>#N/A</v>
      </c>
      <c r="K48" t="e">
        <v>#N/A</v>
      </c>
    </row>
    <row r="49" spans="1:11">
      <c r="A49" t="str" cm="1">
        <f t="array" ref="A49">IFERROR(INDEX(Month_3!$C$4:$C$250,MATCH(0,COUNTIF($A$40:A48,Month_3!$C$4:$C$250),0)),"")</f>
        <v/>
      </c>
      <c r="E49" t="str" cm="1">
        <f t="array" ref="E49">IFERROR(INDEX(Month_1!$D$4:$D$250,MATCH(0,COUNTIF($E$1:E48,Month_1!$D$4:$D$250),0)),"")</f>
        <v/>
      </c>
      <c r="F49" t="e" cm="1">
        <f t="array" ref="F49">IFERROR(INDEX($E$2:$E$1800,MATCH(0,COUNTIF($F$1:F48,$E$2:$E$1800),0)),NA())</f>
        <v>#N/A</v>
      </c>
      <c r="G49" t="e">
        <v>#N/A</v>
      </c>
      <c r="I49" t="str" cm="1">
        <f t="array" ref="I49">IFERROR(INDEX(Month_1!$B$4:$B$250,MATCH(0,COUNTIF($I$1:I48,Month_1!$B$4:$B$250),0)),"")</f>
        <v/>
      </c>
      <c r="J49" t="e" cm="1">
        <f t="array" ref="J49">IFERROR(INDEX($I$2:$I$1800,MATCH(0,COUNTIF($J$1:J48,$I$2:$I$1800),0)),NA())</f>
        <v>#N/A</v>
      </c>
      <c r="K49" t="e">
        <v>#N/A</v>
      </c>
    </row>
    <row r="50" spans="1:11">
      <c r="A50" t="str" cm="1">
        <f t="array" ref="A50">IFERROR(INDEX(Month_3!$C$4:$C$250,MATCH(0,COUNTIF($A$40:A49,Month_3!$C$4:$C$250),0)),"")</f>
        <v/>
      </c>
      <c r="E50" t="str" cm="1">
        <f t="array" ref="E50">IFERROR(INDEX(Month_1!$D$4:$D$250,MATCH(0,COUNTIF($E$1:E49,Month_1!$D$4:$D$250),0)),"")</f>
        <v/>
      </c>
      <c r="F50" t="e" cm="1">
        <f t="array" ref="F50">IFERROR(INDEX($E$2:$E$1800,MATCH(0,COUNTIF($F$1:F49,$E$2:$E$1800),0)),NA())</f>
        <v>#N/A</v>
      </c>
      <c r="G50" t="e">
        <v>#N/A</v>
      </c>
      <c r="I50" t="str" cm="1">
        <f t="array" ref="I50">IFERROR(INDEX(Month_1!$B$4:$B$250,MATCH(0,COUNTIF($I$1:I49,Month_1!$B$4:$B$250),0)),"")</f>
        <v/>
      </c>
      <c r="J50" t="e" cm="1">
        <f t="array" ref="J50">IFERROR(INDEX($I$2:$I$1800,MATCH(0,COUNTIF($J$1:J49,$I$2:$I$1800),0)),NA())</f>
        <v>#N/A</v>
      </c>
      <c r="K50" t="e">
        <v>#N/A</v>
      </c>
    </row>
    <row r="51" spans="1:11">
      <c r="A51" t="str" cm="1">
        <f t="array" ref="A51">IFERROR(INDEX(Month_3!$C$4:$C$250,MATCH(0,COUNTIF($A$40:A50,Month_3!$C$4:$C$250),0)),"")</f>
        <v/>
      </c>
      <c r="E51" t="str" cm="1">
        <f t="array" ref="E51">IFERROR(INDEX(Month_1!$D$4:$D$250,MATCH(0,COUNTIF($E$1:E50,Month_1!$D$4:$D$250),0)),"")</f>
        <v/>
      </c>
      <c r="F51" t="e" cm="1">
        <f t="array" ref="F51">IFERROR(INDEX($E$2:$E$1800,MATCH(0,COUNTIF($F$1:F50,$E$2:$E$1800),0)),NA())</f>
        <v>#N/A</v>
      </c>
      <c r="G51" t="e">
        <v>#N/A</v>
      </c>
      <c r="I51" t="str" cm="1">
        <f t="array" ref="I51">IFERROR(INDEX(Month_1!$B$4:$B$250,MATCH(0,COUNTIF($I$1:I50,Month_1!$B$4:$B$250),0)),"")</f>
        <v/>
      </c>
      <c r="J51" t="e" cm="1">
        <f t="array" ref="J51">IFERROR(INDEX($I$2:$I$1800,MATCH(0,COUNTIF($J$1:J50,$I$2:$I$1800),0)),NA())</f>
        <v>#N/A</v>
      </c>
      <c r="K51" t="e">
        <v>#N/A</v>
      </c>
    </row>
    <row r="52" spans="1:11">
      <c r="A52" t="str" cm="1">
        <f t="array" ref="A52">IFERROR(INDEX(Month_3!$C$4:$C$250,MATCH(0,COUNTIF($A$40:A51,Month_3!$C$4:$C$250),0)),"")</f>
        <v/>
      </c>
      <c r="E52" t="str" cm="1">
        <f t="array" ref="E52">IFERROR(INDEX(Month_1!$D$4:$D$250,MATCH(0,COUNTIF($E$1:E51,Month_1!$D$4:$D$250),0)),"")</f>
        <v/>
      </c>
      <c r="F52" t="e" cm="1">
        <f t="array" ref="F52">IFERROR(INDEX($E$2:$E$1800,MATCH(0,COUNTIF($F$1:F51,$E$2:$E$1800),0)),NA())</f>
        <v>#N/A</v>
      </c>
      <c r="G52" t="e">
        <v>#N/A</v>
      </c>
      <c r="I52" t="str" cm="1">
        <f t="array" ref="I52">IFERROR(INDEX(Month_1!$B$4:$B$250,MATCH(0,COUNTIF($I$1:I51,Month_1!$B$4:$B$250),0)),"")</f>
        <v/>
      </c>
      <c r="J52" t="e" cm="1">
        <f t="array" ref="J52">IFERROR(INDEX($I$2:$I$1800,MATCH(0,COUNTIF($J$1:J51,$I$2:$I$1800),0)),NA())</f>
        <v>#N/A</v>
      </c>
      <c r="K52" t="e">
        <v>#N/A</v>
      </c>
    </row>
    <row r="53" spans="1:11">
      <c r="A53" t="str" cm="1">
        <f t="array" ref="A53">IFERROR(INDEX(Month_3!$C$4:$C$250,MATCH(0,COUNTIF($A$40:A52,Month_3!$C$4:$C$250),0)),"")</f>
        <v/>
      </c>
      <c r="E53" t="str" cm="1">
        <f t="array" ref="E53">IFERROR(INDEX(Month_1!$D$4:$D$250,MATCH(0,COUNTIF($E$1:E52,Month_1!$D$4:$D$250),0)),"")</f>
        <v/>
      </c>
      <c r="F53" t="e" cm="1">
        <f t="array" ref="F53">IFERROR(INDEX($E$2:$E$1800,MATCH(0,COUNTIF($F$1:F52,$E$2:$E$1800),0)),NA())</f>
        <v>#N/A</v>
      </c>
      <c r="G53" t="e">
        <v>#N/A</v>
      </c>
      <c r="I53" t="str" cm="1">
        <f t="array" ref="I53">IFERROR(INDEX(Month_1!$B$4:$B$250,MATCH(0,COUNTIF($I$1:I52,Month_1!$B$4:$B$250),0)),"")</f>
        <v/>
      </c>
      <c r="J53" t="e" cm="1">
        <f t="array" ref="J53">IFERROR(INDEX($I$2:$I$1800,MATCH(0,COUNTIF($J$1:J52,$I$2:$I$1800),0)),NA())</f>
        <v>#N/A</v>
      </c>
      <c r="K53" t="e">
        <v>#N/A</v>
      </c>
    </row>
    <row r="54" spans="1:11">
      <c r="A54" t="str" cm="1">
        <f t="array" ref="A54">IFERROR(INDEX(Month_3!$C$4:$C$250,MATCH(0,COUNTIF($A$40:A53,Month_3!$C$4:$C$250),0)),"")</f>
        <v/>
      </c>
      <c r="E54" t="str" cm="1">
        <f t="array" ref="E54">IFERROR(INDEX(Month_1!$D$4:$D$250,MATCH(0,COUNTIF($E$1:E53,Month_1!$D$4:$D$250),0)),"")</f>
        <v/>
      </c>
      <c r="F54" t="e" cm="1">
        <f t="array" ref="F54">IFERROR(INDEX($E$2:$E$1800,MATCH(0,COUNTIF($F$1:F53,$E$2:$E$1800),0)),NA())</f>
        <v>#N/A</v>
      </c>
      <c r="G54" t="e">
        <v>#N/A</v>
      </c>
      <c r="I54" t="str" cm="1">
        <f t="array" ref="I54">IFERROR(INDEX(Month_1!$B$4:$B$250,MATCH(0,COUNTIF($I$1:I53,Month_1!$B$4:$B$250),0)),"")</f>
        <v/>
      </c>
      <c r="J54" t="e" cm="1">
        <f t="array" ref="J54">IFERROR(INDEX($I$2:$I$1800,MATCH(0,COUNTIF($J$1:J53,$I$2:$I$1800),0)),NA())</f>
        <v>#N/A</v>
      </c>
      <c r="K54" t="e">
        <v>#N/A</v>
      </c>
    </row>
    <row r="55" spans="1:11">
      <c r="A55" t="str" cm="1">
        <f t="array" ref="A55">IFERROR(INDEX(Month_3!$C$4:$C$250,MATCH(0,COUNTIF($A$40:A54,Month_3!$C$4:$C$250),0)),"")</f>
        <v/>
      </c>
      <c r="E55" t="str" cm="1">
        <f t="array" ref="E55">IFERROR(INDEX(Month_1!$D$4:$D$250,MATCH(0,COUNTIF($E$1:E54,Month_1!$D$4:$D$250),0)),"")</f>
        <v/>
      </c>
      <c r="F55" t="e" cm="1">
        <f t="array" ref="F55">IFERROR(INDEX($E$2:$E$1800,MATCH(0,COUNTIF($F$1:F54,$E$2:$E$1800),0)),NA())</f>
        <v>#N/A</v>
      </c>
      <c r="G55" t="e">
        <v>#N/A</v>
      </c>
      <c r="I55" t="str" cm="1">
        <f t="array" ref="I55">IFERROR(INDEX(Month_1!$B$4:$B$250,MATCH(0,COUNTIF($I$1:I54,Month_1!$B$4:$B$250),0)),"")</f>
        <v/>
      </c>
      <c r="J55" t="e" cm="1">
        <f t="array" ref="J55">IFERROR(INDEX($I$2:$I$1800,MATCH(0,COUNTIF($J$1:J54,$I$2:$I$1800),0)),NA())</f>
        <v>#N/A</v>
      </c>
      <c r="K55" t="e">
        <v>#N/A</v>
      </c>
    </row>
    <row r="56" spans="1:11">
      <c r="A56" t="str" cm="1">
        <f t="array" ref="A56">IFERROR(INDEX(Month_3!$C$4:$C$250,MATCH(0,COUNTIF($A$40:A55,Month_3!$C$4:$C$250),0)),"")</f>
        <v/>
      </c>
      <c r="E56" t="str" cm="1">
        <f t="array" ref="E56">IFERROR(INDEX(Month_1!$D$4:$D$250,MATCH(0,COUNTIF($E$1:E55,Month_1!$D$4:$D$250),0)),"")</f>
        <v/>
      </c>
      <c r="F56" t="e" cm="1">
        <f t="array" ref="F56">IFERROR(INDEX($E$2:$E$1800,MATCH(0,COUNTIF($F$1:F55,$E$2:$E$1800),0)),NA())</f>
        <v>#N/A</v>
      </c>
      <c r="G56" t="e">
        <v>#N/A</v>
      </c>
      <c r="I56" t="str" cm="1">
        <f t="array" ref="I56">IFERROR(INDEX(Month_1!$B$4:$B$250,MATCH(0,COUNTIF($I$1:I55,Month_1!$B$4:$B$250),0)),"")</f>
        <v/>
      </c>
      <c r="J56" t="e" cm="1">
        <f t="array" ref="J56">IFERROR(INDEX($I$2:$I$1800,MATCH(0,COUNTIF($J$1:J55,$I$2:$I$1800),0)),NA())</f>
        <v>#N/A</v>
      </c>
      <c r="K56" t="e">
        <v>#N/A</v>
      </c>
    </row>
    <row r="57" spans="1:11">
      <c r="A57" t="str" cm="1">
        <f t="array" ref="A57">IFERROR(INDEX(Month_3!$C$4:$C$250,MATCH(0,COUNTIF($A$40:A56,Month_3!$C$4:$C$250),0)),"")</f>
        <v/>
      </c>
      <c r="E57" t="str" cm="1">
        <f t="array" ref="E57">IFERROR(INDEX(Month_1!$D$4:$D$250,MATCH(0,COUNTIF($E$1:E56,Month_1!$D$4:$D$250),0)),"")</f>
        <v/>
      </c>
      <c r="F57" t="e" cm="1">
        <f t="array" ref="F57">IFERROR(INDEX($E$2:$E$1800,MATCH(0,COUNTIF($F$1:F56,$E$2:$E$1800),0)),NA())</f>
        <v>#N/A</v>
      </c>
      <c r="G57" t="e">
        <v>#N/A</v>
      </c>
      <c r="I57" t="str" cm="1">
        <f t="array" ref="I57">IFERROR(INDEX(Month_1!$B$4:$B$250,MATCH(0,COUNTIF($I$1:I56,Month_1!$B$4:$B$250),0)),"")</f>
        <v/>
      </c>
      <c r="J57" t="e" cm="1">
        <f t="array" ref="J57">IFERROR(INDEX($I$2:$I$1800,MATCH(0,COUNTIF($J$1:J56,$I$2:$I$1800),0)),NA())</f>
        <v>#N/A</v>
      </c>
      <c r="K57" t="e">
        <v>#N/A</v>
      </c>
    </row>
    <row r="58" spans="1:11">
      <c r="A58" t="str" cm="1">
        <f t="array" ref="A58">IFERROR(INDEX(Month_3!$C$4:$C$250,MATCH(0,COUNTIF($A$40:A57,Month_3!$C$4:$C$250),0)),"")</f>
        <v/>
      </c>
      <c r="E58" t="str" cm="1">
        <f t="array" ref="E58">IFERROR(INDEX(Month_1!$D$4:$D$250,MATCH(0,COUNTIF($E$1:E57,Month_1!$D$4:$D$250),0)),"")</f>
        <v/>
      </c>
      <c r="F58" t="e" cm="1">
        <f t="array" ref="F58">IFERROR(INDEX($E$2:$E$1800,MATCH(0,COUNTIF($F$1:F57,$E$2:$E$1800),0)),NA())</f>
        <v>#N/A</v>
      </c>
      <c r="G58" t="e">
        <v>#N/A</v>
      </c>
      <c r="I58" t="str" cm="1">
        <f t="array" ref="I58">IFERROR(INDEX(Month_1!$B$4:$B$250,MATCH(0,COUNTIF($I$1:I57,Month_1!$B$4:$B$250),0)),"")</f>
        <v/>
      </c>
      <c r="J58" t="e" cm="1">
        <f t="array" ref="J58">IFERROR(INDEX($I$2:$I$1800,MATCH(0,COUNTIF($J$1:J57,$I$2:$I$1800),0)),NA())</f>
        <v>#N/A</v>
      </c>
      <c r="K58" t="e">
        <v>#N/A</v>
      </c>
    </row>
    <row r="59" spans="1:11">
      <c r="A59" t="str" cm="1">
        <f t="array" ref="A59">IFERROR(INDEX(Month_3!$C$4:$C$250,MATCH(0,COUNTIF($A$40:A58,Month_3!$C$4:$C$250),0)),"")</f>
        <v/>
      </c>
      <c r="E59" t="str" cm="1">
        <f t="array" ref="E59">IFERROR(INDEX(Month_1!$D$4:$D$250,MATCH(0,COUNTIF($E$1:E58,Month_1!$D$4:$D$250),0)),"")</f>
        <v/>
      </c>
      <c r="F59" t="e" cm="1">
        <f t="array" ref="F59">IFERROR(INDEX($E$2:$E$1800,MATCH(0,COUNTIF($F$1:F58,$E$2:$E$1800),0)),NA())</f>
        <v>#N/A</v>
      </c>
      <c r="G59" t="e">
        <v>#N/A</v>
      </c>
      <c r="I59" t="str" cm="1">
        <f t="array" ref="I59">IFERROR(INDEX(Month_1!$B$4:$B$250,MATCH(0,COUNTIF($I$1:I58,Month_1!$B$4:$B$250),0)),"")</f>
        <v/>
      </c>
      <c r="J59" t="e" cm="1">
        <f t="array" ref="J59">IFERROR(INDEX($I$2:$I$1800,MATCH(0,COUNTIF($J$1:J58,$I$2:$I$1800),0)),NA())</f>
        <v>#N/A</v>
      </c>
      <c r="K59" t="e">
        <v>#N/A</v>
      </c>
    </row>
    <row r="60" spans="1:11">
      <c r="A60" t="str" cm="1">
        <f t="array" ref="A60">IFERROR(INDEX(Month_3!$C$4:$C$250,MATCH(0,COUNTIF($A$40:A59,Month_3!$C$4:$C$250),0)),"")</f>
        <v/>
      </c>
      <c r="E60" t="str" cm="1">
        <f t="array" ref="E60">IFERROR(INDEX(Month_1!$D$4:$D$250,MATCH(0,COUNTIF($E$1:E59,Month_1!$D$4:$D$250),0)),"")</f>
        <v/>
      </c>
      <c r="F60" t="e" cm="1">
        <f t="array" ref="F60">IFERROR(INDEX($E$2:$E$1800,MATCH(0,COUNTIF($F$1:F59,$E$2:$E$1800),0)),NA())</f>
        <v>#N/A</v>
      </c>
      <c r="G60" t="e">
        <v>#N/A</v>
      </c>
      <c r="I60" t="str" cm="1">
        <f t="array" ref="I60">IFERROR(INDEX(Month_1!$B$4:$B$250,MATCH(0,COUNTIF($I$1:I59,Month_1!$B$4:$B$250),0)),"")</f>
        <v/>
      </c>
      <c r="J60" t="e" cm="1">
        <f t="array" ref="J60">IFERROR(INDEX($I$2:$I$1800,MATCH(0,COUNTIF($J$1:J59,$I$2:$I$1800),0)),NA())</f>
        <v>#N/A</v>
      </c>
      <c r="K60" t="e">
        <v>#N/A</v>
      </c>
    </row>
    <row r="61" spans="1:11">
      <c r="A61" cm="1">
        <f t="array" ref="A61">IFERROR(INDEX(Month_4!$C$4:$C$250,MATCH(0,COUNTIF($A$60:A60,Month_4!$C$4:$C$250),0)),"")</f>
        <v>0</v>
      </c>
      <c r="E61" t="str" cm="1">
        <f t="array" ref="E61">IFERROR(INDEX(Month_1!$D$4:$D$250,MATCH(0,COUNTIF($E$1:E60,Month_1!$D$4:$D$250),0)),"")</f>
        <v/>
      </c>
      <c r="F61" t="e" cm="1">
        <f t="array" ref="F61">IFERROR(INDEX($E$2:$E$1800,MATCH(0,COUNTIF($F$1:F60,$E$2:$E$1800),0)),NA())</f>
        <v>#N/A</v>
      </c>
      <c r="G61" t="e">
        <v>#N/A</v>
      </c>
      <c r="I61" t="str" cm="1">
        <f t="array" ref="I61">IFERROR(INDEX(Month_1!$B$4:$B$250,MATCH(0,COUNTIF($I$1:I60,Month_1!$B$4:$B$250),0)),"")</f>
        <v/>
      </c>
      <c r="J61" t="e" cm="1">
        <f t="array" ref="J61">IFERROR(INDEX($I$2:$I$1800,MATCH(0,COUNTIF($J$1:J60,$I$2:$I$1800),0)),NA())</f>
        <v>#N/A</v>
      </c>
      <c r="K61" t="e">
        <v>#N/A</v>
      </c>
    </row>
    <row r="62" spans="1:11">
      <c r="A62" t="str" cm="1">
        <f t="array" ref="A62">IFERROR(INDEX(Month_4!$C$4:$C$250,MATCH(0,COUNTIF($A$60:A61,Month_4!$C$4:$C$250),0)),"")</f>
        <v/>
      </c>
      <c r="E62" t="str" cm="1">
        <f t="array" ref="E62">IFERROR(INDEX(Month_1!$D$4:$D$250,MATCH(0,COUNTIF($E$1:E61,Month_1!$D$4:$D$250),0)),"")</f>
        <v/>
      </c>
      <c r="F62" t="e" cm="1">
        <f t="array" ref="F62">IFERROR(INDEX($E$2:$E$1800,MATCH(0,COUNTIF($F$1:F61,$E$2:$E$1800),0)),NA())</f>
        <v>#N/A</v>
      </c>
      <c r="G62" t="e">
        <v>#N/A</v>
      </c>
      <c r="I62" t="str" cm="1">
        <f t="array" ref="I62">IFERROR(INDEX(Month_1!$B$4:$B$250,MATCH(0,COUNTIF($I$1:I61,Month_1!$B$4:$B$250),0)),"")</f>
        <v/>
      </c>
      <c r="J62" t="e" cm="1">
        <f t="array" ref="J62">IFERROR(INDEX($I$2:$I$1800,MATCH(0,COUNTIF($J$1:J61,$I$2:$I$1800),0)),NA())</f>
        <v>#N/A</v>
      </c>
      <c r="K62" t="e">
        <v>#N/A</v>
      </c>
    </row>
    <row r="63" spans="1:11">
      <c r="A63" t="str" cm="1">
        <f t="array" ref="A63">IFERROR(INDEX(Month_4!$C$4:$C$250,MATCH(0,COUNTIF($A$60:A62,Month_4!$C$4:$C$250),0)),"")</f>
        <v/>
      </c>
      <c r="E63" t="str" cm="1">
        <f t="array" ref="E63">IFERROR(INDEX(Month_1!$D$4:$D$250,MATCH(0,COUNTIF($E$1:E62,Month_1!$D$4:$D$250),0)),"")</f>
        <v/>
      </c>
      <c r="F63" t="e" cm="1">
        <f t="array" ref="F63">IFERROR(INDEX($E$2:$E$1800,MATCH(0,COUNTIF($F$1:F62,$E$2:$E$1800),0)),NA())</f>
        <v>#N/A</v>
      </c>
      <c r="G63" t="e">
        <v>#N/A</v>
      </c>
      <c r="I63" t="str" cm="1">
        <f t="array" ref="I63">IFERROR(INDEX(Month_1!$B$4:$B$250,MATCH(0,COUNTIF($I$1:I62,Month_1!$B$4:$B$250),0)),"")</f>
        <v/>
      </c>
      <c r="J63" t="e" cm="1">
        <f t="array" ref="J63">IFERROR(INDEX($I$2:$I$1800,MATCH(0,COUNTIF($J$1:J62,$I$2:$I$1800),0)),NA())</f>
        <v>#N/A</v>
      </c>
      <c r="K63" t="e">
        <v>#N/A</v>
      </c>
    </row>
    <row r="64" spans="1:11">
      <c r="A64" t="str" cm="1">
        <f t="array" ref="A64">IFERROR(INDEX(Month_4!$C$4:$C$250,MATCH(0,COUNTIF($A$60:A63,Month_4!$C$4:$C$250),0)),"")</f>
        <v/>
      </c>
      <c r="E64" t="str" cm="1">
        <f t="array" ref="E64">IFERROR(INDEX(Month_1!$D$4:$D$250,MATCH(0,COUNTIF($E$1:E63,Month_1!$D$4:$D$250),0)),"")</f>
        <v/>
      </c>
      <c r="F64" t="e" cm="1">
        <f t="array" ref="F64">IFERROR(INDEX($E$2:$E$1800,MATCH(0,COUNTIF($F$1:F63,$E$2:$E$1800),0)),NA())</f>
        <v>#N/A</v>
      </c>
      <c r="G64" t="e">
        <v>#N/A</v>
      </c>
      <c r="I64" t="str" cm="1">
        <f t="array" ref="I64">IFERROR(INDEX(Month_1!$B$4:$B$250,MATCH(0,COUNTIF($I$1:I63,Month_1!$B$4:$B$250),0)),"")</f>
        <v/>
      </c>
      <c r="J64" t="e" cm="1">
        <f t="array" ref="J64">IFERROR(INDEX($I$2:$I$1800,MATCH(0,COUNTIF($J$1:J63,$I$2:$I$1800),0)),NA())</f>
        <v>#N/A</v>
      </c>
      <c r="K64" t="e">
        <v>#N/A</v>
      </c>
    </row>
    <row r="65" spans="1:11">
      <c r="A65" t="str" cm="1">
        <f t="array" ref="A65">IFERROR(INDEX(Month_4!$C$4:$C$250,MATCH(0,COUNTIF($A$60:A64,Month_4!$C$4:$C$250),0)),"")</f>
        <v/>
      </c>
      <c r="E65" t="str" cm="1">
        <f t="array" ref="E65">IFERROR(INDEX(Month_1!$D$4:$D$250,MATCH(0,COUNTIF($E$1:E64,Month_1!$D$4:$D$250),0)),"")</f>
        <v/>
      </c>
      <c r="F65" t="e" cm="1">
        <f t="array" ref="F65">IFERROR(INDEX($E$2:$E$1800,MATCH(0,COUNTIF($F$1:F64,$E$2:$E$1800),0)),NA())</f>
        <v>#N/A</v>
      </c>
      <c r="G65" t="e">
        <v>#N/A</v>
      </c>
      <c r="I65" t="str" cm="1">
        <f t="array" ref="I65">IFERROR(INDEX(Month_1!$B$4:$B$250,MATCH(0,COUNTIF($I$1:I64,Month_1!$B$4:$B$250),0)),"")</f>
        <v/>
      </c>
      <c r="J65" t="e" cm="1">
        <f t="array" ref="J65">IFERROR(INDEX($I$2:$I$1800,MATCH(0,COUNTIF($J$1:J64,$I$2:$I$1800),0)),NA())</f>
        <v>#N/A</v>
      </c>
      <c r="K65" t="e">
        <v>#N/A</v>
      </c>
    </row>
    <row r="66" spans="1:11">
      <c r="A66" t="str" cm="1">
        <f t="array" ref="A66">IFERROR(INDEX(Month_4!$C$4:$C$250,MATCH(0,COUNTIF($A$60:A65,Month_4!$C$4:$C$250),0)),"")</f>
        <v/>
      </c>
      <c r="E66" t="str" cm="1">
        <f t="array" ref="E66">IFERROR(INDEX(Month_1!$D$4:$D$250,MATCH(0,COUNTIF($E$1:E65,Month_1!$D$4:$D$250),0)),"")</f>
        <v/>
      </c>
      <c r="F66" t="e" cm="1">
        <f t="array" ref="F66">IFERROR(INDEX($E$2:$E$1800,MATCH(0,COUNTIF($F$1:F65,$E$2:$E$1800),0)),NA())</f>
        <v>#N/A</v>
      </c>
      <c r="G66" t="e">
        <v>#N/A</v>
      </c>
      <c r="I66" t="str" cm="1">
        <f t="array" ref="I66">IFERROR(INDEX(Month_1!$B$4:$B$250,MATCH(0,COUNTIF($I$1:I65,Month_1!$B$4:$B$250),0)),"")</f>
        <v/>
      </c>
      <c r="J66" t="e" cm="1">
        <f t="array" ref="J66">IFERROR(INDEX($I$2:$I$1800,MATCH(0,COUNTIF($J$1:J65,$I$2:$I$1800),0)),NA())</f>
        <v>#N/A</v>
      </c>
      <c r="K66" t="e">
        <v>#N/A</v>
      </c>
    </row>
    <row r="67" spans="1:11">
      <c r="A67" t="str" cm="1">
        <f t="array" ref="A67">IFERROR(INDEX(Month_4!$C$4:$C$250,MATCH(0,COUNTIF($A$60:A66,Month_4!$C$4:$C$250),0)),"")</f>
        <v/>
      </c>
      <c r="E67" t="str" cm="1">
        <f t="array" ref="E67">IFERROR(INDEX(Month_1!$D$4:$D$250,MATCH(0,COUNTIF($E$1:E66,Month_1!$D$4:$D$250),0)),"")</f>
        <v/>
      </c>
      <c r="F67" t="e" cm="1">
        <f t="array" ref="F67">IFERROR(INDEX($E$2:$E$1800,MATCH(0,COUNTIF($F$1:F66,$E$2:$E$1800),0)),NA())</f>
        <v>#N/A</v>
      </c>
      <c r="G67" t="e">
        <v>#N/A</v>
      </c>
      <c r="I67" t="str" cm="1">
        <f t="array" ref="I67">IFERROR(INDEX(Month_1!$B$4:$B$250,MATCH(0,COUNTIF($I$1:I66,Month_1!$B$4:$B$250),0)),"")</f>
        <v/>
      </c>
      <c r="J67" t="e" cm="1">
        <f t="array" ref="J67">IFERROR(INDEX($I$2:$I$1800,MATCH(0,COUNTIF($J$1:J66,$I$2:$I$1800),0)),NA())</f>
        <v>#N/A</v>
      </c>
      <c r="K67" t="e">
        <v>#N/A</v>
      </c>
    </row>
    <row r="68" spans="1:11">
      <c r="A68" t="str" cm="1">
        <f t="array" ref="A68">IFERROR(INDEX(Month_4!$C$4:$C$250,MATCH(0,COUNTIF($A$60:A67,Month_4!$C$4:$C$250),0)),"")</f>
        <v/>
      </c>
      <c r="E68" t="str" cm="1">
        <f t="array" ref="E68">IFERROR(INDEX(Month_1!$D$4:$D$250,MATCH(0,COUNTIF($E$1:E67,Month_1!$D$4:$D$250),0)),"")</f>
        <v/>
      </c>
      <c r="F68" t="e" cm="1">
        <f t="array" ref="F68">IFERROR(INDEX($E$2:$E$1800,MATCH(0,COUNTIF($F$1:F67,$E$2:$E$1800),0)),NA())</f>
        <v>#N/A</v>
      </c>
      <c r="G68" t="e">
        <v>#N/A</v>
      </c>
      <c r="I68" t="str" cm="1">
        <f t="array" ref="I68">IFERROR(INDEX(Month_1!$B$4:$B$250,MATCH(0,COUNTIF($I$1:I67,Month_1!$B$4:$B$250),0)),"")</f>
        <v/>
      </c>
      <c r="J68" t="e" cm="1">
        <f t="array" ref="J68">IFERROR(INDEX($I$2:$I$1800,MATCH(0,COUNTIF($J$1:J67,$I$2:$I$1800),0)),NA())</f>
        <v>#N/A</v>
      </c>
      <c r="K68" t="e">
        <v>#N/A</v>
      </c>
    </row>
    <row r="69" spans="1:11">
      <c r="A69" t="str" cm="1">
        <f t="array" ref="A69">IFERROR(INDEX(Month_4!$C$4:$C$250,MATCH(0,COUNTIF($A$60:A68,Month_4!$C$4:$C$250),0)),"")</f>
        <v/>
      </c>
      <c r="E69" t="str" cm="1">
        <f t="array" ref="E69">IFERROR(INDEX(Month_1!$D$4:$D$250,MATCH(0,COUNTIF($E$1:E68,Month_1!$D$4:$D$250),0)),"")</f>
        <v/>
      </c>
      <c r="F69" t="e" cm="1">
        <f t="array" ref="F69">IFERROR(INDEX($E$2:$E$1800,MATCH(0,COUNTIF($F$1:F68,$E$2:$E$1800),0)),NA())</f>
        <v>#N/A</v>
      </c>
      <c r="G69" t="e">
        <v>#N/A</v>
      </c>
      <c r="I69" t="str" cm="1">
        <f t="array" ref="I69">IFERROR(INDEX(Month_1!$B$4:$B$250,MATCH(0,COUNTIF($I$1:I68,Month_1!$B$4:$B$250),0)),"")</f>
        <v/>
      </c>
      <c r="J69" t="e" cm="1">
        <f t="array" ref="J69">IFERROR(INDEX($I$2:$I$1800,MATCH(0,COUNTIF($J$1:J68,$I$2:$I$1800),0)),NA())</f>
        <v>#N/A</v>
      </c>
      <c r="K69" t="e">
        <v>#N/A</v>
      </c>
    </row>
    <row r="70" spans="1:11">
      <c r="A70" t="str" cm="1">
        <f t="array" ref="A70">IFERROR(INDEX(Month_4!$C$4:$C$250,MATCH(0,COUNTIF($A$60:A69,Month_4!$C$4:$C$250),0)),"")</f>
        <v/>
      </c>
      <c r="E70" t="str" cm="1">
        <f t="array" ref="E70">IFERROR(INDEX(Month_1!$D$4:$D$250,MATCH(0,COUNTIF($E$1:E69,Month_1!$D$4:$D$250),0)),"")</f>
        <v/>
      </c>
      <c r="F70" t="e" cm="1">
        <f t="array" ref="F70">IFERROR(INDEX($E$2:$E$1800,MATCH(0,COUNTIF($F$1:F69,$E$2:$E$1800),0)),NA())</f>
        <v>#N/A</v>
      </c>
      <c r="G70" t="e">
        <v>#N/A</v>
      </c>
      <c r="I70" t="str" cm="1">
        <f t="array" ref="I70">IFERROR(INDEX(Month_1!$B$4:$B$250,MATCH(0,COUNTIF($I$1:I69,Month_1!$B$4:$B$250),0)),"")</f>
        <v/>
      </c>
      <c r="J70" t="e" cm="1">
        <f t="array" ref="J70">IFERROR(INDEX($I$2:$I$1800,MATCH(0,COUNTIF($J$1:J69,$I$2:$I$1800),0)),NA())</f>
        <v>#N/A</v>
      </c>
      <c r="K70" t="e">
        <v>#N/A</v>
      </c>
    </row>
    <row r="71" spans="1:11">
      <c r="A71" t="str" cm="1">
        <f t="array" ref="A71">IFERROR(INDEX(Month_4!$C$4:$C$250,MATCH(0,COUNTIF($A$60:A70,Month_4!$C$4:$C$250),0)),"")</f>
        <v/>
      </c>
      <c r="E71" t="str" cm="1">
        <f t="array" ref="E71">IFERROR(INDEX(Month_1!$D$4:$D$250,MATCH(0,COUNTIF($E$1:E70,Month_1!$D$4:$D$250),0)),"")</f>
        <v/>
      </c>
      <c r="F71" t="e" cm="1">
        <f t="array" ref="F71">IFERROR(INDEX($E$2:$E$1800,MATCH(0,COUNTIF($F$1:F70,$E$2:$E$1800),0)),NA())</f>
        <v>#N/A</v>
      </c>
      <c r="G71" t="e">
        <v>#N/A</v>
      </c>
      <c r="I71" t="str" cm="1">
        <f t="array" ref="I71">IFERROR(INDEX(Month_1!$B$4:$B$250,MATCH(0,COUNTIF($I$1:I70,Month_1!$B$4:$B$250),0)),"")</f>
        <v/>
      </c>
      <c r="J71" t="e" cm="1">
        <f t="array" ref="J71">IFERROR(INDEX($I$2:$I$1800,MATCH(0,COUNTIF($J$1:J70,$I$2:$I$1800),0)),NA())</f>
        <v>#N/A</v>
      </c>
      <c r="K71" t="e">
        <v>#N/A</v>
      </c>
    </row>
    <row r="72" spans="1:11">
      <c r="A72" t="str" cm="1">
        <f t="array" ref="A72">IFERROR(INDEX(Month_4!$C$4:$C$250,MATCH(0,COUNTIF($A$60:A71,Month_4!$C$4:$C$250),0)),"")</f>
        <v/>
      </c>
      <c r="E72" t="str" cm="1">
        <f t="array" ref="E72">IFERROR(INDEX(Month_1!$D$4:$D$250,MATCH(0,COUNTIF($E$1:E71,Month_1!$D$4:$D$250),0)),"")</f>
        <v/>
      </c>
      <c r="F72" t="e" cm="1">
        <f t="array" ref="F72">IFERROR(INDEX($E$2:$E$1800,MATCH(0,COUNTIF($F$1:F71,$E$2:$E$1800),0)),NA())</f>
        <v>#N/A</v>
      </c>
      <c r="G72" t="e">
        <v>#N/A</v>
      </c>
      <c r="I72" t="str" cm="1">
        <f t="array" ref="I72">IFERROR(INDEX(Month_1!$B$4:$B$250,MATCH(0,COUNTIF($I$1:I71,Month_1!$B$4:$B$250),0)),"")</f>
        <v/>
      </c>
      <c r="J72" t="e" cm="1">
        <f t="array" ref="J72">IFERROR(INDEX($I$2:$I$1800,MATCH(0,COUNTIF($J$1:J71,$I$2:$I$1800),0)),NA())</f>
        <v>#N/A</v>
      </c>
      <c r="K72" t="e">
        <v>#N/A</v>
      </c>
    </row>
    <row r="73" spans="1:11">
      <c r="A73" t="str" cm="1">
        <f t="array" ref="A73">IFERROR(INDEX(Month_4!$C$4:$C$250,MATCH(0,COUNTIF($A$60:A72,Month_4!$C$4:$C$250),0)),"")</f>
        <v/>
      </c>
      <c r="E73" t="str" cm="1">
        <f t="array" ref="E73">IFERROR(INDEX(Month_1!$D$4:$D$250,MATCH(0,COUNTIF($E$1:E72,Month_1!$D$4:$D$250),0)),"")</f>
        <v/>
      </c>
      <c r="F73" t="e" cm="1">
        <f t="array" ref="F73">IFERROR(INDEX($E$2:$E$1800,MATCH(0,COUNTIF($F$1:F72,$E$2:$E$1800),0)),NA())</f>
        <v>#N/A</v>
      </c>
      <c r="G73" t="e">
        <v>#N/A</v>
      </c>
      <c r="I73" t="str" cm="1">
        <f t="array" ref="I73">IFERROR(INDEX(Month_1!$B$4:$B$250,MATCH(0,COUNTIF($I$1:I72,Month_1!$B$4:$B$250),0)),"")</f>
        <v/>
      </c>
      <c r="J73" t="e" cm="1">
        <f t="array" ref="J73">IFERROR(INDEX($I$2:$I$1800,MATCH(0,COUNTIF($J$1:J72,$I$2:$I$1800),0)),NA())</f>
        <v>#N/A</v>
      </c>
      <c r="K73" t="e">
        <v>#N/A</v>
      </c>
    </row>
    <row r="74" spans="1:11">
      <c r="A74" t="str" cm="1">
        <f t="array" ref="A74">IFERROR(INDEX(Month_4!$C$4:$C$250,MATCH(0,COUNTIF($A$60:A73,Month_4!$C$4:$C$250),0)),"")</f>
        <v/>
      </c>
      <c r="E74" t="str" cm="1">
        <f t="array" ref="E74">IFERROR(INDEX(Month_1!$D$4:$D$250,MATCH(0,COUNTIF($E$1:E73,Month_1!$D$4:$D$250),0)),"")</f>
        <v/>
      </c>
      <c r="F74" t="e" cm="1">
        <f t="array" ref="F74">IFERROR(INDEX($E$2:$E$1800,MATCH(0,COUNTIF($F$1:F73,$E$2:$E$1800),0)),NA())</f>
        <v>#N/A</v>
      </c>
      <c r="G74" t="e">
        <v>#N/A</v>
      </c>
      <c r="I74" t="str" cm="1">
        <f t="array" ref="I74">IFERROR(INDEX(Month_1!$B$4:$B$250,MATCH(0,COUNTIF($I$1:I73,Month_1!$B$4:$B$250),0)),"")</f>
        <v/>
      </c>
      <c r="J74" t="e" cm="1">
        <f t="array" ref="J74">IFERROR(INDEX($I$2:$I$1800,MATCH(0,COUNTIF($J$1:J73,$I$2:$I$1800),0)),NA())</f>
        <v>#N/A</v>
      </c>
      <c r="K74" t="e">
        <v>#N/A</v>
      </c>
    </row>
    <row r="75" spans="1:11">
      <c r="A75" t="str" cm="1">
        <f t="array" ref="A75">IFERROR(INDEX(Month_4!$C$4:$C$250,MATCH(0,COUNTIF($A$60:A74,Month_4!$C$4:$C$250),0)),"")</f>
        <v/>
      </c>
      <c r="E75" t="str" cm="1">
        <f t="array" ref="E75">IFERROR(INDEX(Month_1!$D$4:$D$250,MATCH(0,COUNTIF($E$1:E74,Month_1!$D$4:$D$250),0)),"")</f>
        <v/>
      </c>
      <c r="F75" t="e" cm="1">
        <f t="array" ref="F75">IFERROR(INDEX($E$2:$E$1800,MATCH(0,COUNTIF($F$1:F74,$E$2:$E$1800),0)),NA())</f>
        <v>#N/A</v>
      </c>
      <c r="G75" t="e">
        <v>#N/A</v>
      </c>
      <c r="I75" t="str" cm="1">
        <f t="array" ref="I75">IFERROR(INDEX(Month_1!$B$4:$B$250,MATCH(0,COUNTIF($I$1:I74,Month_1!$B$4:$B$250),0)),"")</f>
        <v/>
      </c>
      <c r="J75" t="e" cm="1">
        <f t="array" ref="J75">IFERROR(INDEX($I$2:$I$1800,MATCH(0,COUNTIF($J$1:J74,$I$2:$I$1800),0)),NA())</f>
        <v>#N/A</v>
      </c>
      <c r="K75" t="e">
        <v>#N/A</v>
      </c>
    </row>
    <row r="76" spans="1:11">
      <c r="A76" t="str" cm="1">
        <f t="array" ref="A76">IFERROR(INDEX(Month_4!$C$4:$C$250,MATCH(0,COUNTIF($A$60:A75,Month_4!$C$4:$C$250),0)),"")</f>
        <v/>
      </c>
      <c r="E76" t="str" cm="1">
        <f t="array" ref="E76">IFERROR(INDEX(Month_1!$D$4:$D$250,MATCH(0,COUNTIF($E$1:E75,Month_1!$D$4:$D$250),0)),"")</f>
        <v/>
      </c>
      <c r="F76" t="e" cm="1">
        <f t="array" ref="F76">IFERROR(INDEX($E$2:$E$1800,MATCH(0,COUNTIF($F$1:F75,$E$2:$E$1800),0)),NA())</f>
        <v>#N/A</v>
      </c>
      <c r="G76" t="e">
        <v>#N/A</v>
      </c>
      <c r="I76" t="str" cm="1">
        <f t="array" ref="I76">IFERROR(INDEX(Month_1!$B$4:$B$250,MATCH(0,COUNTIF($I$1:I75,Month_1!$B$4:$B$250),0)),"")</f>
        <v/>
      </c>
      <c r="J76" t="e" cm="1">
        <f t="array" ref="J76">IFERROR(INDEX($I$2:$I$1800,MATCH(0,COUNTIF($J$1:J75,$I$2:$I$1800),0)),NA())</f>
        <v>#N/A</v>
      </c>
      <c r="K76" t="e">
        <v>#N/A</v>
      </c>
    </row>
    <row r="77" spans="1:11">
      <c r="A77" t="str" cm="1">
        <f t="array" ref="A77">IFERROR(INDEX(Month_4!$C$4:$C$250,MATCH(0,COUNTIF($A$60:A76,Month_4!$C$4:$C$250),0)),"")</f>
        <v/>
      </c>
      <c r="E77" t="str" cm="1">
        <f t="array" ref="E77">IFERROR(INDEX(Month_1!$D$4:$D$250,MATCH(0,COUNTIF($E$1:E76,Month_1!$D$4:$D$250),0)),"")</f>
        <v/>
      </c>
      <c r="F77" t="e" cm="1">
        <f t="array" ref="F77">IFERROR(INDEX($E$2:$E$1800,MATCH(0,COUNTIF($F$1:F76,$E$2:$E$1800),0)),NA())</f>
        <v>#N/A</v>
      </c>
      <c r="G77" t="e">
        <v>#N/A</v>
      </c>
      <c r="I77" t="str" cm="1">
        <f t="array" ref="I77">IFERROR(INDEX(Month_1!$B$4:$B$250,MATCH(0,COUNTIF($I$1:I76,Month_1!$B$4:$B$250),0)),"")</f>
        <v/>
      </c>
      <c r="J77" t="e" cm="1">
        <f t="array" ref="J77">IFERROR(INDEX($I$2:$I$1800,MATCH(0,COUNTIF($J$1:J76,$I$2:$I$1800),0)),NA())</f>
        <v>#N/A</v>
      </c>
      <c r="K77" t="e">
        <v>#N/A</v>
      </c>
    </row>
    <row r="78" spans="1:11">
      <c r="A78" t="str" cm="1">
        <f t="array" ref="A78">IFERROR(INDEX(Month_4!$C$4:$C$250,MATCH(0,COUNTIF($A$60:A77,Month_4!$C$4:$C$250),0)),"")</f>
        <v/>
      </c>
      <c r="E78" t="str" cm="1">
        <f t="array" ref="E78">IFERROR(INDEX(Month_1!$D$4:$D$250,MATCH(0,COUNTIF($E$1:E77,Month_1!$D$4:$D$250),0)),"")</f>
        <v/>
      </c>
      <c r="F78" t="e" cm="1">
        <f t="array" ref="F78">IFERROR(INDEX($E$2:$E$1800,MATCH(0,COUNTIF($F$1:F77,$E$2:$E$1800),0)),NA())</f>
        <v>#N/A</v>
      </c>
      <c r="G78" t="e">
        <v>#N/A</v>
      </c>
      <c r="I78" t="str" cm="1">
        <f t="array" ref="I78">IFERROR(INDEX(Month_1!$B$4:$B$250,MATCH(0,COUNTIF($I$1:I77,Month_1!$B$4:$B$250),0)),"")</f>
        <v/>
      </c>
      <c r="J78" t="e" cm="1">
        <f t="array" ref="J78">IFERROR(INDEX($I$2:$I$1800,MATCH(0,COUNTIF($J$1:J77,$I$2:$I$1800),0)),NA())</f>
        <v>#N/A</v>
      </c>
      <c r="K78" t="e">
        <v>#N/A</v>
      </c>
    </row>
    <row r="79" spans="1:11">
      <c r="A79" t="str" cm="1">
        <f t="array" ref="A79">IFERROR(INDEX(Month_4!$C$4:$C$250,MATCH(0,COUNTIF($A$60:A78,Month_4!$C$4:$C$250),0)),"")</f>
        <v/>
      </c>
      <c r="E79" t="str" cm="1">
        <f t="array" ref="E79">IFERROR(INDEX(Month_1!$D$4:$D$250,MATCH(0,COUNTIF($E$1:E78,Month_1!$D$4:$D$250),0)),"")</f>
        <v/>
      </c>
      <c r="F79" t="e" cm="1">
        <f t="array" ref="F79">IFERROR(INDEX($E$2:$E$1800,MATCH(0,COUNTIF($F$1:F78,$E$2:$E$1800),0)),NA())</f>
        <v>#N/A</v>
      </c>
      <c r="G79" t="e">
        <v>#N/A</v>
      </c>
      <c r="I79" t="str" cm="1">
        <f t="array" ref="I79">IFERROR(INDEX(Month_1!$B$4:$B$250,MATCH(0,COUNTIF($I$1:I78,Month_1!$B$4:$B$250),0)),"")</f>
        <v/>
      </c>
      <c r="J79" t="e" cm="1">
        <f t="array" ref="J79">IFERROR(INDEX($I$2:$I$1800,MATCH(0,COUNTIF($J$1:J78,$I$2:$I$1800),0)),NA())</f>
        <v>#N/A</v>
      </c>
      <c r="K79" t="e">
        <v>#N/A</v>
      </c>
    </row>
    <row r="80" spans="1:11">
      <c r="A80" t="str" cm="1">
        <f t="array" ref="A80">IFERROR(INDEX(Month_4!$C$4:$C$250,MATCH(0,COUNTIF($A$60:A79,Month_4!$C$4:$C$250),0)),"")</f>
        <v/>
      </c>
      <c r="E80" t="str" cm="1">
        <f t="array" ref="E80">IFERROR(INDEX(Month_1!$D$4:$D$250,MATCH(0,COUNTIF($E$1:E79,Month_1!$D$4:$D$250),0)),"")</f>
        <v/>
      </c>
      <c r="F80" t="e" cm="1">
        <f t="array" ref="F80">IFERROR(INDEX($E$2:$E$1800,MATCH(0,COUNTIF($F$1:F79,$E$2:$E$1800),0)),NA())</f>
        <v>#N/A</v>
      </c>
      <c r="G80" t="e">
        <v>#N/A</v>
      </c>
      <c r="I80" t="str" cm="1">
        <f t="array" ref="I80">IFERROR(INDEX(Month_1!$B$4:$B$250,MATCH(0,COUNTIF($I$1:I79,Month_1!$B$4:$B$250),0)),"")</f>
        <v/>
      </c>
      <c r="J80" t="e" cm="1">
        <f t="array" ref="J80">IFERROR(INDEX($I$2:$I$1800,MATCH(0,COUNTIF($J$1:J79,$I$2:$I$1800),0)),NA())</f>
        <v>#N/A</v>
      </c>
      <c r="K80" t="e">
        <v>#N/A</v>
      </c>
    </row>
    <row r="81" spans="1:11">
      <c r="A81" cm="1">
        <f t="array" ref="A81">IFERROR(INDEX(Month_5!$C$4:$C$250,MATCH(0,COUNTIF($A$80:A80,Month_5!$C$4:$C$250),0)),"")</f>
        <v>0</v>
      </c>
      <c r="E81" t="str" cm="1">
        <f t="array" ref="E81">IFERROR(INDEX(Month_1!$D$4:$D$250,MATCH(0,COUNTIF($E$1:E80,Month_1!$D$4:$D$250),0)),"")</f>
        <v/>
      </c>
      <c r="F81" t="e" cm="1">
        <f t="array" ref="F81">IFERROR(INDEX($E$2:$E$1800,MATCH(0,COUNTIF($F$1:F80,$E$2:$E$1800),0)),NA())</f>
        <v>#N/A</v>
      </c>
      <c r="G81" t="e">
        <v>#N/A</v>
      </c>
      <c r="I81" t="str" cm="1">
        <f t="array" ref="I81">IFERROR(INDEX(Month_1!$B$4:$B$250,MATCH(0,COUNTIF($I$1:I80,Month_1!$B$4:$B$250),0)),"")</f>
        <v/>
      </c>
      <c r="J81" t="e" cm="1">
        <f t="array" ref="J81">IFERROR(INDEX($I$2:$I$1800,MATCH(0,COUNTIF($J$1:J80,$I$2:$I$1800),0)),NA())</f>
        <v>#N/A</v>
      </c>
      <c r="K81" t="e">
        <v>#N/A</v>
      </c>
    </row>
    <row r="82" spans="1:11">
      <c r="A82" t="str" cm="1">
        <f t="array" ref="A82">IFERROR(INDEX(Month_5!$C$4:$C$250,MATCH(0,COUNTIF($A$80:A81,Month_5!$C$4:$C$250),0)),"")</f>
        <v/>
      </c>
      <c r="E82" t="str" cm="1">
        <f t="array" ref="E82">IFERROR(INDEX(Month_1!$D$4:$D$250,MATCH(0,COUNTIF($E$1:E81,Month_1!$D$4:$D$250),0)),"")</f>
        <v/>
      </c>
      <c r="F82" t="e" cm="1">
        <f t="array" ref="F82">IFERROR(INDEX($E$2:$E$1800,MATCH(0,COUNTIF($F$1:F81,$E$2:$E$1800),0)),NA())</f>
        <v>#N/A</v>
      </c>
      <c r="G82" t="e">
        <v>#N/A</v>
      </c>
      <c r="I82" t="str" cm="1">
        <f t="array" ref="I82">IFERROR(INDEX(Month_1!$B$4:$B$250,MATCH(0,COUNTIF($I$1:I81,Month_1!$B$4:$B$250),0)),"")</f>
        <v/>
      </c>
      <c r="J82" t="e" cm="1">
        <f t="array" ref="J82">IFERROR(INDEX($I$2:$I$1800,MATCH(0,COUNTIF($J$1:J81,$I$2:$I$1800),0)),NA())</f>
        <v>#N/A</v>
      </c>
      <c r="K82" t="e">
        <v>#N/A</v>
      </c>
    </row>
    <row r="83" spans="1:11">
      <c r="A83" t="str" cm="1">
        <f t="array" ref="A83">IFERROR(INDEX(Month_5!$C$4:$C$250,MATCH(0,COUNTIF($A$80:A82,Month_5!$C$4:$C$250),0)),"")</f>
        <v/>
      </c>
      <c r="E83" t="str" cm="1">
        <f t="array" ref="E83">IFERROR(INDEX(Month_1!$D$4:$D$250,MATCH(0,COUNTIF($E$1:E82,Month_1!$D$4:$D$250),0)),"")</f>
        <v/>
      </c>
      <c r="F83" t="e" cm="1">
        <f t="array" ref="F83">IFERROR(INDEX($E$2:$E$1800,MATCH(0,COUNTIF($F$1:F82,$E$2:$E$1800),0)),NA())</f>
        <v>#N/A</v>
      </c>
      <c r="G83" t="e">
        <v>#N/A</v>
      </c>
      <c r="I83" t="str" cm="1">
        <f t="array" ref="I83">IFERROR(INDEX(Month_1!$B$4:$B$250,MATCH(0,COUNTIF($I$1:I82,Month_1!$B$4:$B$250),0)),"")</f>
        <v/>
      </c>
      <c r="J83" t="e" cm="1">
        <f t="array" ref="J83">IFERROR(INDEX($I$2:$I$1800,MATCH(0,COUNTIF($J$1:J82,$I$2:$I$1800),0)),NA())</f>
        <v>#N/A</v>
      </c>
      <c r="K83" t="e">
        <v>#N/A</v>
      </c>
    </row>
    <row r="84" spans="1:11">
      <c r="A84" t="str" cm="1">
        <f t="array" ref="A84">IFERROR(INDEX(Month_5!$C$4:$C$250,MATCH(0,COUNTIF($A$80:A83,Month_5!$C$4:$C$250),0)),"")</f>
        <v/>
      </c>
      <c r="E84" t="str" cm="1">
        <f t="array" ref="E84">IFERROR(INDEX(Month_1!$D$4:$D$250,MATCH(0,COUNTIF($E$1:E83,Month_1!$D$4:$D$250),0)),"")</f>
        <v/>
      </c>
      <c r="F84" t="e" cm="1">
        <f t="array" ref="F84">IFERROR(INDEX($E$2:$E$1800,MATCH(0,COUNTIF($F$1:F83,$E$2:$E$1800),0)),NA())</f>
        <v>#N/A</v>
      </c>
      <c r="G84" t="e">
        <v>#N/A</v>
      </c>
      <c r="I84" t="str" cm="1">
        <f t="array" ref="I84">IFERROR(INDEX(Month_1!$B$4:$B$250,MATCH(0,COUNTIF($I$1:I83,Month_1!$B$4:$B$250),0)),"")</f>
        <v/>
      </c>
      <c r="J84" t="e" cm="1">
        <f t="array" ref="J84">IFERROR(INDEX($I$2:$I$1800,MATCH(0,COUNTIF($J$1:J83,$I$2:$I$1800),0)),NA())</f>
        <v>#N/A</v>
      </c>
      <c r="K84" t="e">
        <v>#N/A</v>
      </c>
    </row>
    <row r="85" spans="1:11">
      <c r="A85" t="str" cm="1">
        <f t="array" ref="A85">IFERROR(INDEX(Month_5!$C$4:$C$250,MATCH(0,COUNTIF($A$80:A84,Month_5!$C$4:$C$250),0)),"")</f>
        <v/>
      </c>
      <c r="E85" t="str" cm="1">
        <f t="array" ref="E85">IFERROR(INDEX(Month_1!$D$4:$D$250,MATCH(0,COUNTIF($E$1:E84,Month_1!$D$4:$D$250),0)),"")</f>
        <v/>
      </c>
      <c r="F85" t="e" cm="1">
        <f t="array" ref="F85">IFERROR(INDEX($E$2:$E$1800,MATCH(0,COUNTIF($F$1:F84,$E$2:$E$1800),0)),NA())</f>
        <v>#N/A</v>
      </c>
      <c r="G85" t="e">
        <v>#N/A</v>
      </c>
      <c r="I85" t="str" cm="1">
        <f t="array" ref="I85">IFERROR(INDEX(Month_1!$B$4:$B$250,MATCH(0,COUNTIF($I$1:I84,Month_1!$B$4:$B$250),0)),"")</f>
        <v/>
      </c>
      <c r="J85" t="e" cm="1">
        <f t="array" ref="J85">IFERROR(INDEX($I$2:$I$1800,MATCH(0,COUNTIF($J$1:J84,$I$2:$I$1800),0)),NA())</f>
        <v>#N/A</v>
      </c>
      <c r="K85" t="e">
        <v>#N/A</v>
      </c>
    </row>
    <row r="86" spans="1:11">
      <c r="A86" t="str" cm="1">
        <f t="array" ref="A86">IFERROR(INDEX(Month_5!$C$4:$C$250,MATCH(0,COUNTIF($A$80:A85,Month_5!$C$4:$C$250),0)),"")</f>
        <v/>
      </c>
      <c r="E86" t="str" cm="1">
        <f t="array" ref="E86">IFERROR(INDEX(Month_1!$D$4:$D$250,MATCH(0,COUNTIF($E$1:E85,Month_1!$D$4:$D$250),0)),"")</f>
        <v/>
      </c>
      <c r="F86" t="e" cm="1">
        <f t="array" ref="F86">IFERROR(INDEX($E$2:$E$1800,MATCH(0,COUNTIF($F$1:F85,$E$2:$E$1800),0)),NA())</f>
        <v>#N/A</v>
      </c>
      <c r="G86" t="e">
        <v>#N/A</v>
      </c>
      <c r="I86" t="str" cm="1">
        <f t="array" ref="I86">IFERROR(INDEX(Month_1!$B$4:$B$250,MATCH(0,COUNTIF($I$1:I85,Month_1!$B$4:$B$250),0)),"")</f>
        <v/>
      </c>
      <c r="J86" t="e" cm="1">
        <f t="array" ref="J86">IFERROR(INDEX($I$2:$I$1800,MATCH(0,COUNTIF($J$1:J85,$I$2:$I$1800),0)),NA())</f>
        <v>#N/A</v>
      </c>
      <c r="K86" t="e">
        <v>#N/A</v>
      </c>
    </row>
    <row r="87" spans="1:11">
      <c r="A87" t="str" cm="1">
        <f t="array" ref="A87">IFERROR(INDEX(Month_5!$C$4:$C$250,MATCH(0,COUNTIF($A$80:A86,Month_5!$C$4:$C$250),0)),"")</f>
        <v/>
      </c>
      <c r="E87" t="str" cm="1">
        <f t="array" ref="E87">IFERROR(INDEX(Month_1!$D$4:$D$250,MATCH(0,COUNTIF($E$1:E86,Month_1!$D$4:$D$250),0)),"")</f>
        <v/>
      </c>
      <c r="F87" t="e" cm="1">
        <f t="array" ref="F87">IFERROR(INDEX($E$2:$E$1800,MATCH(0,COUNTIF($F$1:F86,$E$2:$E$1800),0)),NA())</f>
        <v>#N/A</v>
      </c>
      <c r="G87" t="e">
        <v>#N/A</v>
      </c>
      <c r="I87" t="str" cm="1">
        <f t="array" ref="I87">IFERROR(INDEX(Month_1!$B$4:$B$250,MATCH(0,COUNTIF($I$1:I86,Month_1!$B$4:$B$250),0)),"")</f>
        <v/>
      </c>
      <c r="J87" t="e" cm="1">
        <f t="array" ref="J87">IFERROR(INDEX($I$2:$I$1800,MATCH(0,COUNTIF($J$1:J86,$I$2:$I$1800),0)),NA())</f>
        <v>#N/A</v>
      </c>
      <c r="K87" t="e">
        <v>#N/A</v>
      </c>
    </row>
    <row r="88" spans="1:11">
      <c r="A88" t="str" cm="1">
        <f t="array" ref="A88">IFERROR(INDEX(Month_5!$C$4:$C$250,MATCH(0,COUNTIF($A$80:A87,Month_5!$C$4:$C$250),0)),"")</f>
        <v/>
      </c>
      <c r="E88" t="str" cm="1">
        <f t="array" ref="E88">IFERROR(INDEX(Month_1!$D$4:$D$250,MATCH(0,COUNTIF($E$1:E87,Month_1!$D$4:$D$250),0)),"")</f>
        <v/>
      </c>
      <c r="F88" t="e" cm="1">
        <f t="array" ref="F88">IFERROR(INDEX($E$2:$E$1800,MATCH(0,COUNTIF($F$1:F87,$E$2:$E$1800),0)),NA())</f>
        <v>#N/A</v>
      </c>
      <c r="G88" t="e">
        <v>#N/A</v>
      </c>
      <c r="I88" t="str" cm="1">
        <f t="array" ref="I88">IFERROR(INDEX(Month_1!$B$4:$B$250,MATCH(0,COUNTIF($I$1:I87,Month_1!$B$4:$B$250),0)),"")</f>
        <v/>
      </c>
      <c r="J88" t="e" cm="1">
        <f t="array" ref="J88">IFERROR(INDEX($I$2:$I$1800,MATCH(0,COUNTIF($J$1:J87,$I$2:$I$1800),0)),NA())</f>
        <v>#N/A</v>
      </c>
      <c r="K88" t="e">
        <v>#N/A</v>
      </c>
    </row>
    <row r="89" spans="1:11">
      <c r="A89" t="str" cm="1">
        <f t="array" ref="A89">IFERROR(INDEX(Month_5!$C$4:$C$250,MATCH(0,COUNTIF($A$80:A88,Month_5!$C$4:$C$250),0)),"")</f>
        <v/>
      </c>
      <c r="E89" t="str" cm="1">
        <f t="array" ref="E89">IFERROR(INDEX(Month_1!$D$4:$D$250,MATCH(0,COUNTIF($E$1:E88,Month_1!$D$4:$D$250),0)),"")</f>
        <v/>
      </c>
      <c r="F89" t="e" cm="1">
        <f t="array" ref="F89">IFERROR(INDEX($E$2:$E$1800,MATCH(0,COUNTIF($F$1:F88,$E$2:$E$1800),0)),NA())</f>
        <v>#N/A</v>
      </c>
      <c r="G89" t="e">
        <v>#N/A</v>
      </c>
      <c r="I89" t="str" cm="1">
        <f t="array" ref="I89">IFERROR(INDEX(Month_1!$B$4:$B$250,MATCH(0,COUNTIF($I$1:I88,Month_1!$B$4:$B$250),0)),"")</f>
        <v/>
      </c>
      <c r="J89" t="e" cm="1">
        <f t="array" ref="J89">IFERROR(INDEX($I$2:$I$1800,MATCH(0,COUNTIF($J$1:J88,$I$2:$I$1800),0)),NA())</f>
        <v>#N/A</v>
      </c>
      <c r="K89" t="e">
        <v>#N/A</v>
      </c>
    </row>
    <row r="90" spans="1:11">
      <c r="A90" t="str" cm="1">
        <f t="array" ref="A90">IFERROR(INDEX(Month_5!$C$4:$C$250,MATCH(0,COUNTIF($A$80:A89,Month_5!$C$4:$C$250),0)),"")</f>
        <v/>
      </c>
      <c r="E90" t="str" cm="1">
        <f t="array" ref="E90">IFERROR(INDEX(Month_1!$D$4:$D$250,MATCH(0,COUNTIF($E$1:E89,Month_1!$D$4:$D$250),0)),"")</f>
        <v/>
      </c>
      <c r="F90" t="e" cm="1">
        <f t="array" ref="F90">IFERROR(INDEX($E$2:$E$1800,MATCH(0,COUNTIF($F$1:F89,$E$2:$E$1800),0)),NA())</f>
        <v>#N/A</v>
      </c>
      <c r="G90" t="e">
        <v>#N/A</v>
      </c>
      <c r="I90" t="str" cm="1">
        <f t="array" ref="I90">IFERROR(INDEX(Month_1!$B$4:$B$250,MATCH(0,COUNTIF($I$1:I89,Month_1!$B$4:$B$250),0)),"")</f>
        <v/>
      </c>
      <c r="J90" t="e" cm="1">
        <f t="array" ref="J90">IFERROR(INDEX($I$2:$I$1800,MATCH(0,COUNTIF($J$1:J89,$I$2:$I$1800),0)),NA())</f>
        <v>#N/A</v>
      </c>
      <c r="K90" t="e">
        <v>#N/A</v>
      </c>
    </row>
    <row r="91" spans="1:11">
      <c r="A91" t="str" cm="1">
        <f t="array" ref="A91">IFERROR(INDEX(Month_5!$C$4:$C$250,MATCH(0,COUNTIF($A$80:A90,Month_5!$C$4:$C$250),0)),"")</f>
        <v/>
      </c>
      <c r="E91" t="str" cm="1">
        <f t="array" ref="E91">IFERROR(INDEX(Month_1!$D$4:$D$250,MATCH(0,COUNTIF($E$1:E90,Month_1!$D$4:$D$250),0)),"")</f>
        <v/>
      </c>
      <c r="F91" t="e" cm="1">
        <f t="array" ref="F91">IFERROR(INDEX($E$2:$E$1800,MATCH(0,COUNTIF($F$1:F90,$E$2:$E$1800),0)),NA())</f>
        <v>#N/A</v>
      </c>
      <c r="G91" t="e">
        <v>#N/A</v>
      </c>
      <c r="I91" t="str" cm="1">
        <f t="array" ref="I91">IFERROR(INDEX(Month_1!$B$4:$B$250,MATCH(0,COUNTIF($I$1:I90,Month_1!$B$4:$B$250),0)),"")</f>
        <v/>
      </c>
      <c r="J91" t="e" cm="1">
        <f t="array" ref="J91">IFERROR(INDEX($I$2:$I$1800,MATCH(0,COUNTIF($J$1:J90,$I$2:$I$1800),0)),NA())</f>
        <v>#N/A</v>
      </c>
      <c r="K91" t="e">
        <v>#N/A</v>
      </c>
    </row>
    <row r="92" spans="1:11">
      <c r="A92" t="str" cm="1">
        <f t="array" ref="A92">IFERROR(INDEX(Month_5!$C$4:$C$250,MATCH(0,COUNTIF($A$80:A91,Month_5!$C$4:$C$250),0)),"")</f>
        <v/>
      </c>
      <c r="E92" t="str" cm="1">
        <f t="array" ref="E92">IFERROR(INDEX(Month_1!$D$4:$D$250,MATCH(0,COUNTIF($E$1:E91,Month_1!$D$4:$D$250),0)),"")</f>
        <v/>
      </c>
      <c r="F92" t="e" cm="1">
        <f t="array" ref="F92">IFERROR(INDEX($E$2:$E$1800,MATCH(0,COUNTIF($F$1:F91,$E$2:$E$1800),0)),NA())</f>
        <v>#N/A</v>
      </c>
      <c r="G92" t="e">
        <v>#N/A</v>
      </c>
      <c r="I92" t="str" cm="1">
        <f t="array" ref="I92">IFERROR(INDEX(Month_1!$B$4:$B$250,MATCH(0,COUNTIF($I$1:I91,Month_1!$B$4:$B$250),0)),"")</f>
        <v/>
      </c>
      <c r="J92" t="e" cm="1">
        <f t="array" ref="J92">IFERROR(INDEX($I$2:$I$1800,MATCH(0,COUNTIF($J$1:J91,$I$2:$I$1800),0)),NA())</f>
        <v>#N/A</v>
      </c>
      <c r="K92" t="e">
        <v>#N/A</v>
      </c>
    </row>
    <row r="93" spans="1:11">
      <c r="A93" t="str" cm="1">
        <f t="array" ref="A93">IFERROR(INDEX(Month_5!$C$4:$C$250,MATCH(0,COUNTIF($A$80:A92,Month_5!$C$4:$C$250),0)),"")</f>
        <v/>
      </c>
      <c r="E93" t="str" cm="1">
        <f t="array" ref="E93">IFERROR(INDEX(Month_1!$D$4:$D$250,MATCH(0,COUNTIF($E$1:E92,Month_1!$D$4:$D$250),0)),"")</f>
        <v/>
      </c>
      <c r="F93" t="e" cm="1">
        <f t="array" ref="F93">IFERROR(INDEX($E$2:$E$1800,MATCH(0,COUNTIF($F$1:F92,$E$2:$E$1800),0)),NA())</f>
        <v>#N/A</v>
      </c>
      <c r="G93" t="e">
        <v>#N/A</v>
      </c>
      <c r="I93" t="str" cm="1">
        <f t="array" ref="I93">IFERROR(INDEX(Month_1!$B$4:$B$250,MATCH(0,COUNTIF($I$1:I92,Month_1!$B$4:$B$250),0)),"")</f>
        <v/>
      </c>
      <c r="J93" t="e" cm="1">
        <f t="array" ref="J93">IFERROR(INDEX($I$2:$I$1800,MATCH(0,COUNTIF($J$1:J92,$I$2:$I$1800),0)),NA())</f>
        <v>#N/A</v>
      </c>
      <c r="K93" t="e">
        <v>#N/A</v>
      </c>
    </row>
    <row r="94" spans="1:11">
      <c r="A94" t="str" cm="1">
        <f t="array" ref="A94">IFERROR(INDEX(Month_5!$C$4:$C$250,MATCH(0,COUNTIF($A$80:A93,Month_5!$C$4:$C$250),0)),"")</f>
        <v/>
      </c>
      <c r="E94" t="str" cm="1">
        <f t="array" ref="E94">IFERROR(INDEX(Month_1!$D$4:$D$250,MATCH(0,COUNTIF($E$1:E93,Month_1!$D$4:$D$250),0)),"")</f>
        <v/>
      </c>
      <c r="F94" t="e" cm="1">
        <f t="array" ref="F94">IFERROR(INDEX($E$2:$E$1800,MATCH(0,COUNTIF($F$1:F93,$E$2:$E$1800),0)),NA())</f>
        <v>#N/A</v>
      </c>
      <c r="G94" t="e">
        <v>#N/A</v>
      </c>
      <c r="I94" t="str" cm="1">
        <f t="array" ref="I94">IFERROR(INDEX(Month_1!$B$4:$B$250,MATCH(0,COUNTIF($I$1:I93,Month_1!$B$4:$B$250),0)),"")</f>
        <v/>
      </c>
      <c r="J94" t="e" cm="1">
        <f t="array" ref="J94">IFERROR(INDEX($I$2:$I$1800,MATCH(0,COUNTIF($J$1:J93,$I$2:$I$1800),0)),NA())</f>
        <v>#N/A</v>
      </c>
      <c r="K94" t="e">
        <v>#N/A</v>
      </c>
    </row>
    <row r="95" spans="1:11">
      <c r="A95" t="str" cm="1">
        <f t="array" ref="A95">IFERROR(INDEX(Month_5!$C$4:$C$250,MATCH(0,COUNTIF($A$80:A94,Month_5!$C$4:$C$250),0)),"")</f>
        <v/>
      </c>
      <c r="E95" t="str" cm="1">
        <f t="array" ref="E95">IFERROR(INDEX(Month_1!$D$4:$D$250,MATCH(0,COUNTIF($E$1:E94,Month_1!$D$4:$D$250),0)),"")</f>
        <v/>
      </c>
      <c r="F95" t="e" cm="1">
        <f t="array" ref="F95">IFERROR(INDEX($E$2:$E$1800,MATCH(0,COUNTIF($F$1:F94,$E$2:$E$1800),0)),NA())</f>
        <v>#N/A</v>
      </c>
      <c r="G95" t="e">
        <v>#N/A</v>
      </c>
      <c r="I95" t="str" cm="1">
        <f t="array" ref="I95">IFERROR(INDEX(Month_1!$B$4:$B$250,MATCH(0,COUNTIF($I$1:I94,Month_1!$B$4:$B$250),0)),"")</f>
        <v/>
      </c>
      <c r="J95" t="e" cm="1">
        <f t="array" ref="J95">IFERROR(INDEX($I$2:$I$1800,MATCH(0,COUNTIF($J$1:J94,$I$2:$I$1800),0)),NA())</f>
        <v>#N/A</v>
      </c>
      <c r="K95" t="e">
        <v>#N/A</v>
      </c>
    </row>
    <row r="96" spans="1:11">
      <c r="A96" t="str" cm="1">
        <f t="array" ref="A96">IFERROR(INDEX(Month_5!$C$4:$C$250,MATCH(0,COUNTIF($A$80:A95,Month_5!$C$4:$C$250),0)),"")</f>
        <v/>
      </c>
      <c r="E96" t="str" cm="1">
        <f t="array" ref="E96">IFERROR(INDEX(Month_1!$D$4:$D$250,MATCH(0,COUNTIF($E$1:E95,Month_1!$D$4:$D$250),0)),"")</f>
        <v/>
      </c>
      <c r="F96" t="e" cm="1">
        <f t="array" ref="F96">IFERROR(INDEX($E$2:$E$1800,MATCH(0,COUNTIF($F$1:F95,$E$2:$E$1800),0)),NA())</f>
        <v>#N/A</v>
      </c>
      <c r="G96" t="e">
        <v>#N/A</v>
      </c>
      <c r="I96" t="str" cm="1">
        <f t="array" ref="I96">IFERROR(INDEX(Month_1!$B$4:$B$250,MATCH(0,COUNTIF($I$1:I95,Month_1!$B$4:$B$250),0)),"")</f>
        <v/>
      </c>
      <c r="J96" t="e" cm="1">
        <f t="array" ref="J96">IFERROR(INDEX($I$2:$I$1800,MATCH(0,COUNTIF($J$1:J95,$I$2:$I$1800),0)),NA())</f>
        <v>#N/A</v>
      </c>
      <c r="K96" t="e">
        <v>#N/A</v>
      </c>
    </row>
    <row r="97" spans="1:11">
      <c r="A97" t="str" cm="1">
        <f t="array" ref="A97">IFERROR(INDEX(Month_5!$C$4:$C$250,MATCH(0,COUNTIF($A$80:A96,Month_5!$C$4:$C$250),0)),"")</f>
        <v/>
      </c>
      <c r="E97" t="str" cm="1">
        <f t="array" ref="E97">IFERROR(INDEX(Month_1!$D$4:$D$250,MATCH(0,COUNTIF($E$1:E96,Month_1!$D$4:$D$250),0)),"")</f>
        <v/>
      </c>
      <c r="F97" t="e" cm="1">
        <f t="array" ref="F97">IFERROR(INDEX($E$2:$E$1800,MATCH(0,COUNTIF($F$1:F96,$E$2:$E$1800),0)),NA())</f>
        <v>#N/A</v>
      </c>
      <c r="G97" t="e">
        <v>#N/A</v>
      </c>
      <c r="I97" t="str" cm="1">
        <f t="array" ref="I97">IFERROR(INDEX(Month_1!$B$4:$B$250,MATCH(0,COUNTIF($I$1:I96,Month_1!$B$4:$B$250),0)),"")</f>
        <v/>
      </c>
      <c r="J97" t="e" cm="1">
        <f t="array" ref="J97">IFERROR(INDEX($I$2:$I$1800,MATCH(0,COUNTIF($J$1:J96,$I$2:$I$1800),0)),NA())</f>
        <v>#N/A</v>
      </c>
      <c r="K97" t="e">
        <v>#N/A</v>
      </c>
    </row>
    <row r="98" spans="1:11">
      <c r="A98" t="str" cm="1">
        <f t="array" ref="A98">IFERROR(INDEX(Month_5!$C$4:$C$250,MATCH(0,COUNTIF($A$80:A97,Month_5!$C$4:$C$250),0)),"")</f>
        <v/>
      </c>
      <c r="E98" t="str" cm="1">
        <f t="array" ref="E98">IFERROR(INDEX(Month_1!$D$4:$D$250,MATCH(0,COUNTIF($E$1:E97,Month_1!$D$4:$D$250),0)),"")</f>
        <v/>
      </c>
      <c r="F98" t="e" cm="1">
        <f t="array" ref="F98">IFERROR(INDEX($E$2:$E$1800,MATCH(0,COUNTIF($F$1:F97,$E$2:$E$1800),0)),NA())</f>
        <v>#N/A</v>
      </c>
      <c r="G98" t="e">
        <v>#N/A</v>
      </c>
      <c r="I98" t="str" cm="1">
        <f t="array" ref="I98">IFERROR(INDEX(Month_1!$B$4:$B$250,MATCH(0,COUNTIF($I$1:I97,Month_1!$B$4:$B$250),0)),"")</f>
        <v/>
      </c>
      <c r="J98" t="e" cm="1">
        <f t="array" ref="J98">IFERROR(INDEX($I$2:$I$1800,MATCH(0,COUNTIF($J$1:J97,$I$2:$I$1800),0)),NA())</f>
        <v>#N/A</v>
      </c>
      <c r="K98" t="e">
        <v>#N/A</v>
      </c>
    </row>
    <row r="99" spans="1:11">
      <c r="A99" t="str" cm="1">
        <f t="array" ref="A99">IFERROR(INDEX(Month_5!$C$4:$C$250,MATCH(0,COUNTIF($A$80:A98,Month_5!$C$4:$C$250),0)),"")</f>
        <v/>
      </c>
      <c r="E99" t="str" cm="1">
        <f t="array" ref="E99">IFERROR(INDEX(Month_1!$D$4:$D$250,MATCH(0,COUNTIF($E$1:E98,Month_1!$D$4:$D$250),0)),"")</f>
        <v/>
      </c>
      <c r="F99" t="e" cm="1">
        <f t="array" ref="F99">IFERROR(INDEX($E$2:$E$1800,MATCH(0,COUNTIF($F$1:F98,$E$2:$E$1800),0)),NA())</f>
        <v>#N/A</v>
      </c>
      <c r="G99" t="e">
        <v>#N/A</v>
      </c>
      <c r="I99" t="str" cm="1">
        <f t="array" ref="I99">IFERROR(INDEX(Month_1!$B$4:$B$250,MATCH(0,COUNTIF($I$1:I98,Month_1!$B$4:$B$250),0)),"")</f>
        <v/>
      </c>
      <c r="J99" t="e" cm="1">
        <f t="array" ref="J99">IFERROR(INDEX($I$2:$I$1800,MATCH(0,COUNTIF($J$1:J98,$I$2:$I$1800),0)),NA())</f>
        <v>#N/A</v>
      </c>
      <c r="K99" t="e">
        <v>#N/A</v>
      </c>
    </row>
    <row r="100" spans="1:11">
      <c r="A100" t="str" cm="1">
        <f t="array" ref="A100">IFERROR(INDEX(Month_5!$C$4:$C$250,MATCH(0,COUNTIF($A$80:A99,Month_5!$C$4:$C$250),0)),"")</f>
        <v/>
      </c>
      <c r="E100" t="str" cm="1">
        <f t="array" ref="E100">IFERROR(INDEX(Month_1!$D$4:$D$250,MATCH(0,COUNTIF($E$1:E99,Month_1!$D$4:$D$250),0)),"")</f>
        <v/>
      </c>
      <c r="F100" t="e" cm="1">
        <f t="array" ref="F100">IFERROR(INDEX($E$2:$E$1800,MATCH(0,COUNTIF($F$1:F99,$E$2:$E$1800),0)),NA())</f>
        <v>#N/A</v>
      </c>
      <c r="G100" t="e">
        <v>#N/A</v>
      </c>
      <c r="I100" t="str" cm="1">
        <f t="array" ref="I100">IFERROR(INDEX(Month_1!$B$4:$B$250,MATCH(0,COUNTIF($I$1:I99,Month_1!$B$4:$B$250),0)),"")</f>
        <v/>
      </c>
      <c r="J100" t="e" cm="1">
        <f t="array" ref="J100">IFERROR(INDEX($I$2:$I$1800,MATCH(0,COUNTIF($J$1:J99,$I$2:$I$1800),0)),NA())</f>
        <v>#N/A</v>
      </c>
      <c r="K100" t="e">
        <v>#N/A</v>
      </c>
    </row>
    <row r="101" spans="1:11">
      <c r="A101" cm="1">
        <f t="array" ref="A101">IFERROR(INDEX(Month_6!$C$4:$C$250,MATCH(0,COUNTIF($A$100:A100,Month_6!$C$4:$C$250),0)),"")</f>
        <v>0</v>
      </c>
      <c r="E101" t="str" cm="1">
        <f t="array" ref="E101">IFERROR(INDEX(Month_1!$D$4:$D$250,MATCH(0,COUNTIF($E$1:E100,Month_1!$D$4:$D$250),0)),"")</f>
        <v/>
      </c>
      <c r="F101" t="e" cm="1">
        <f t="array" ref="F101">IFERROR(INDEX($E$2:$E$1800,MATCH(0,COUNTIF($F$1:F100,$E$2:$E$1800),0)),NA())</f>
        <v>#N/A</v>
      </c>
      <c r="G101" t="e">
        <v>#N/A</v>
      </c>
      <c r="I101" t="str" cm="1">
        <f t="array" ref="I101">IFERROR(INDEX(Month_1!$B$4:$B$250,MATCH(0,COUNTIF($I$1:I100,Month_1!$B$4:$B$250),0)),"")</f>
        <v/>
      </c>
      <c r="J101" t="e" cm="1">
        <f t="array" ref="J101">IFERROR(INDEX($I$2:$I$1800,MATCH(0,COUNTIF($J$1:J100,$I$2:$I$1800),0)),NA())</f>
        <v>#N/A</v>
      </c>
      <c r="K101" t="e">
        <v>#N/A</v>
      </c>
    </row>
    <row r="102" spans="1:11">
      <c r="A102" t="str" cm="1">
        <f t="array" ref="A102">IFERROR(INDEX(Month_6!$C$4:$C$250,MATCH(0,COUNTIF($A$100:A101,Month_6!$C$4:$C$250),0)),"")</f>
        <v/>
      </c>
      <c r="E102" t="str" cm="1">
        <f t="array" ref="E102">IFERROR(INDEX(Month_1!$D$4:$D$250,MATCH(0,COUNTIF($E$1:E101,Month_1!$D$4:$D$250),0)),"")</f>
        <v/>
      </c>
      <c r="F102" t="e" cm="1">
        <f t="array" ref="F102">IFERROR(INDEX($E$2:$E$1800,MATCH(0,COUNTIF($F$1:F101,$E$2:$E$1800),0)),NA())</f>
        <v>#N/A</v>
      </c>
      <c r="G102" t="e">
        <v>#N/A</v>
      </c>
      <c r="I102" t="str" cm="1">
        <f t="array" ref="I102">IFERROR(INDEX(Month_1!$B$4:$B$250,MATCH(0,COUNTIF($I$1:I101,Month_1!$B$4:$B$250),0)),"")</f>
        <v/>
      </c>
      <c r="J102" t="e" cm="1">
        <f t="array" ref="J102">IFERROR(INDEX($I$2:$I$1800,MATCH(0,COUNTIF($J$1:J101,$I$2:$I$1800),0)),NA())</f>
        <v>#N/A</v>
      </c>
      <c r="K102" t="e">
        <v>#N/A</v>
      </c>
    </row>
    <row r="103" spans="1:11">
      <c r="A103" t="str" cm="1">
        <f t="array" ref="A103">IFERROR(INDEX(Month_6!$C$4:$C$250,MATCH(0,COUNTIF($A$100:A102,Month_6!$C$4:$C$250),0)),"")</f>
        <v/>
      </c>
      <c r="E103" t="str" cm="1">
        <f t="array" ref="E103">IFERROR(INDEX(Month_1!$D$4:$D$250,MATCH(0,COUNTIF($E$1:E102,Month_1!$D$4:$D$250),0)),"")</f>
        <v/>
      </c>
      <c r="F103" t="e" cm="1">
        <f t="array" ref="F103">IFERROR(INDEX($E$2:$E$1800,MATCH(0,COUNTIF($F$1:F102,$E$2:$E$1800),0)),NA())</f>
        <v>#N/A</v>
      </c>
      <c r="G103" t="e">
        <v>#N/A</v>
      </c>
      <c r="I103" t="str" cm="1">
        <f t="array" ref="I103">IFERROR(INDEX(Month_1!$B$4:$B$250,MATCH(0,COUNTIF($I$1:I102,Month_1!$B$4:$B$250),0)),"")</f>
        <v/>
      </c>
      <c r="J103" t="e" cm="1">
        <f t="array" ref="J103">IFERROR(INDEX($I$2:$I$1800,MATCH(0,COUNTIF($J$1:J102,$I$2:$I$1800),0)),NA())</f>
        <v>#N/A</v>
      </c>
      <c r="K103" t="e">
        <v>#N/A</v>
      </c>
    </row>
    <row r="104" spans="1:11">
      <c r="A104" t="str" cm="1">
        <f t="array" ref="A104">IFERROR(INDEX(Month_6!$C$4:$C$250,MATCH(0,COUNTIF($A$100:A103,Month_6!$C$4:$C$250),0)),"")</f>
        <v/>
      </c>
      <c r="E104" t="str" cm="1">
        <f t="array" ref="E104">IFERROR(INDEX(Month_1!$D$4:$D$250,MATCH(0,COUNTIF($E$1:E103,Month_1!$D$4:$D$250),0)),"")</f>
        <v/>
      </c>
      <c r="F104" t="e" cm="1">
        <f t="array" ref="F104">IFERROR(INDEX($E$2:$E$1800,MATCH(0,COUNTIF($F$1:F103,$E$2:$E$1800),0)),NA())</f>
        <v>#N/A</v>
      </c>
      <c r="G104" t="e">
        <v>#N/A</v>
      </c>
      <c r="I104" t="str" cm="1">
        <f t="array" ref="I104">IFERROR(INDEX(Month_1!$B$4:$B$250,MATCH(0,COUNTIF($I$1:I103,Month_1!$B$4:$B$250),0)),"")</f>
        <v/>
      </c>
      <c r="J104" t="e" cm="1">
        <f t="array" ref="J104">IFERROR(INDEX($I$2:$I$1800,MATCH(0,COUNTIF($J$1:J103,$I$2:$I$1800),0)),NA())</f>
        <v>#N/A</v>
      </c>
      <c r="K104" t="e">
        <v>#N/A</v>
      </c>
    </row>
    <row r="105" spans="1:11">
      <c r="A105" t="str" cm="1">
        <f t="array" ref="A105">IFERROR(INDEX(Month_6!$C$4:$C$250,MATCH(0,COUNTIF($A$100:A104,Month_6!$C$4:$C$250),0)),"")</f>
        <v/>
      </c>
      <c r="E105" t="str" cm="1">
        <f t="array" ref="E105">IFERROR(INDEX(Month_1!$D$4:$D$250,MATCH(0,COUNTIF($E$1:E104,Month_1!$D$4:$D$250),0)),"")</f>
        <v/>
      </c>
      <c r="F105" t="e" cm="1">
        <f t="array" ref="F105">IFERROR(INDEX($E$2:$E$1800,MATCH(0,COUNTIF($F$1:F104,$E$2:$E$1800),0)),NA())</f>
        <v>#N/A</v>
      </c>
      <c r="G105" t="e">
        <v>#N/A</v>
      </c>
      <c r="I105" t="str" cm="1">
        <f t="array" ref="I105">IFERROR(INDEX(Month_1!$B$4:$B$250,MATCH(0,COUNTIF($I$1:I104,Month_1!$B$4:$B$250),0)),"")</f>
        <v/>
      </c>
      <c r="J105" t="e" cm="1">
        <f t="array" ref="J105">IFERROR(INDEX($I$2:$I$1800,MATCH(0,COUNTIF($J$1:J104,$I$2:$I$1800),0)),NA())</f>
        <v>#N/A</v>
      </c>
      <c r="K105" t="e">
        <v>#N/A</v>
      </c>
    </row>
    <row r="106" spans="1:11">
      <c r="A106" t="str" cm="1">
        <f t="array" ref="A106">IFERROR(INDEX(Month_6!$C$4:$C$250,MATCH(0,COUNTIF($A$100:A105,Month_6!$C$4:$C$250),0)),"")</f>
        <v/>
      </c>
      <c r="E106" t="str" cm="1">
        <f t="array" ref="E106">IFERROR(INDEX(Month_1!$D$4:$D$250,MATCH(0,COUNTIF($E$1:E105,Month_1!$D$4:$D$250),0)),"")</f>
        <v/>
      </c>
      <c r="F106" t="e" cm="1">
        <f t="array" ref="F106">IFERROR(INDEX($E$2:$E$1800,MATCH(0,COUNTIF($F$1:F105,$E$2:$E$1800),0)),NA())</f>
        <v>#N/A</v>
      </c>
      <c r="G106" t="e">
        <v>#N/A</v>
      </c>
      <c r="I106" t="str" cm="1">
        <f t="array" ref="I106">IFERROR(INDEX(Month_1!$B$4:$B$250,MATCH(0,COUNTIF($I$1:I105,Month_1!$B$4:$B$250),0)),"")</f>
        <v/>
      </c>
      <c r="J106" t="e" cm="1">
        <f t="array" ref="J106">IFERROR(INDEX($I$2:$I$1800,MATCH(0,COUNTIF($J$1:J105,$I$2:$I$1800),0)),NA())</f>
        <v>#N/A</v>
      </c>
      <c r="K106" t="e">
        <v>#N/A</v>
      </c>
    </row>
    <row r="107" spans="1:11">
      <c r="A107" t="str" cm="1">
        <f t="array" ref="A107">IFERROR(INDEX(Month_6!$C$4:$C$250,MATCH(0,COUNTIF($A$100:A106,Month_6!$C$4:$C$250),0)),"")</f>
        <v/>
      </c>
      <c r="E107" t="str" cm="1">
        <f t="array" ref="E107">IFERROR(INDEX(Month_1!$D$4:$D$250,MATCH(0,COUNTIF($E$1:E106,Month_1!$D$4:$D$250),0)),"")</f>
        <v/>
      </c>
      <c r="F107" t="e" cm="1">
        <f t="array" ref="F107">IFERROR(INDEX($E$2:$E$1800,MATCH(0,COUNTIF($F$1:F106,$E$2:$E$1800),0)),NA())</f>
        <v>#N/A</v>
      </c>
      <c r="G107" t="e">
        <v>#N/A</v>
      </c>
      <c r="I107" t="str" cm="1">
        <f t="array" ref="I107">IFERROR(INDEX(Month_1!$B$4:$B$250,MATCH(0,COUNTIF($I$1:I106,Month_1!$B$4:$B$250),0)),"")</f>
        <v/>
      </c>
      <c r="J107" t="e" cm="1">
        <f t="array" ref="J107">IFERROR(INDEX($I$2:$I$1800,MATCH(0,COUNTIF($J$1:J106,$I$2:$I$1800),0)),NA())</f>
        <v>#N/A</v>
      </c>
      <c r="K107" t="e">
        <v>#N/A</v>
      </c>
    </row>
    <row r="108" spans="1:11">
      <c r="A108" t="str" cm="1">
        <f t="array" ref="A108">IFERROR(INDEX(Month_6!$C$4:$C$250,MATCH(0,COUNTIF($A$100:A107,Month_6!$C$4:$C$250),0)),"")</f>
        <v/>
      </c>
      <c r="E108" t="str" cm="1">
        <f t="array" ref="E108">IFERROR(INDEX(Month_1!$D$4:$D$250,MATCH(0,COUNTIF($E$1:E107,Month_1!$D$4:$D$250),0)),"")</f>
        <v/>
      </c>
      <c r="F108" t="e" cm="1">
        <f t="array" ref="F108">IFERROR(INDEX($E$2:$E$1800,MATCH(0,COUNTIF($F$1:F107,$E$2:$E$1800),0)),NA())</f>
        <v>#N/A</v>
      </c>
      <c r="G108" t="e">
        <v>#N/A</v>
      </c>
      <c r="I108" t="str" cm="1">
        <f t="array" ref="I108">IFERROR(INDEX(Month_1!$B$4:$B$250,MATCH(0,COUNTIF($I$1:I107,Month_1!$B$4:$B$250),0)),"")</f>
        <v/>
      </c>
      <c r="J108" t="e" cm="1">
        <f t="array" ref="J108">IFERROR(INDEX($I$2:$I$1800,MATCH(0,COUNTIF($J$1:J107,$I$2:$I$1800),0)),NA())</f>
        <v>#N/A</v>
      </c>
      <c r="K108" t="e">
        <v>#N/A</v>
      </c>
    </row>
    <row r="109" spans="1:11">
      <c r="A109" t="str" cm="1">
        <f t="array" ref="A109">IFERROR(INDEX(Month_6!$C$4:$C$250,MATCH(0,COUNTIF($A$100:A108,Month_6!$C$4:$C$250),0)),"")</f>
        <v/>
      </c>
      <c r="E109" t="str" cm="1">
        <f t="array" ref="E109">IFERROR(INDEX(Month_1!$D$4:$D$250,MATCH(0,COUNTIF($E$1:E108,Month_1!$D$4:$D$250),0)),"")</f>
        <v/>
      </c>
      <c r="F109" t="e" cm="1">
        <f t="array" ref="F109">IFERROR(INDEX($E$2:$E$1800,MATCH(0,COUNTIF($F$1:F108,$E$2:$E$1800),0)),NA())</f>
        <v>#N/A</v>
      </c>
      <c r="G109" t="e">
        <v>#N/A</v>
      </c>
      <c r="I109" t="str" cm="1">
        <f t="array" ref="I109">IFERROR(INDEX(Month_1!$B$4:$B$250,MATCH(0,COUNTIF($I$1:I108,Month_1!$B$4:$B$250),0)),"")</f>
        <v/>
      </c>
      <c r="J109" t="e" cm="1">
        <f t="array" ref="J109">IFERROR(INDEX($I$2:$I$1800,MATCH(0,COUNTIF($J$1:J108,$I$2:$I$1800),0)),NA())</f>
        <v>#N/A</v>
      </c>
      <c r="K109" t="e">
        <v>#N/A</v>
      </c>
    </row>
    <row r="110" spans="1:11">
      <c r="A110" t="str" cm="1">
        <f t="array" ref="A110">IFERROR(INDEX(Month_6!$C$4:$C$250,MATCH(0,COUNTIF($A$100:A109,Month_6!$C$4:$C$250),0)),"")</f>
        <v/>
      </c>
      <c r="E110" t="str" cm="1">
        <f t="array" ref="E110">IFERROR(INDEX(Month_1!$D$4:$D$250,MATCH(0,COUNTIF($E$1:E109,Month_1!$D$4:$D$250),0)),"")</f>
        <v/>
      </c>
      <c r="F110" t="e" cm="1">
        <f t="array" ref="F110">IFERROR(INDEX($E$2:$E$1800,MATCH(0,COUNTIF($F$1:F109,$E$2:$E$1800),0)),NA())</f>
        <v>#N/A</v>
      </c>
      <c r="G110" t="e">
        <v>#N/A</v>
      </c>
      <c r="I110" t="str" cm="1">
        <f t="array" ref="I110">IFERROR(INDEX(Month_1!$B$4:$B$250,MATCH(0,COUNTIF($I$1:I109,Month_1!$B$4:$B$250),0)),"")</f>
        <v/>
      </c>
      <c r="J110" t="e" cm="1">
        <f t="array" ref="J110">IFERROR(INDEX($I$2:$I$1800,MATCH(0,COUNTIF($J$1:J109,$I$2:$I$1800),0)),NA())</f>
        <v>#N/A</v>
      </c>
      <c r="K110" t="e">
        <v>#N/A</v>
      </c>
    </row>
    <row r="111" spans="1:11">
      <c r="A111" t="str" cm="1">
        <f t="array" ref="A111">IFERROR(INDEX(Month_6!$C$4:$C$250,MATCH(0,COUNTIF($A$100:A110,Month_6!$C$4:$C$250),0)),"")</f>
        <v/>
      </c>
      <c r="E111" t="str" cm="1">
        <f t="array" ref="E111">IFERROR(INDEX(Month_1!$D$4:$D$250,MATCH(0,COUNTIF($E$1:E110,Month_1!$D$4:$D$250),0)),"")</f>
        <v/>
      </c>
      <c r="F111" t="e" cm="1">
        <f t="array" ref="F111">IFERROR(INDEX($E$2:$E$1800,MATCH(0,COUNTIF($F$1:F110,$E$2:$E$1800),0)),NA())</f>
        <v>#N/A</v>
      </c>
      <c r="G111" t="e">
        <v>#N/A</v>
      </c>
      <c r="I111" t="str" cm="1">
        <f t="array" ref="I111">IFERROR(INDEX(Month_1!$B$4:$B$250,MATCH(0,COUNTIF($I$1:I110,Month_1!$B$4:$B$250),0)),"")</f>
        <v/>
      </c>
      <c r="J111" t="e" cm="1">
        <f t="array" ref="J111">IFERROR(INDEX($I$2:$I$1800,MATCH(0,COUNTIF($J$1:J110,$I$2:$I$1800),0)),NA())</f>
        <v>#N/A</v>
      </c>
      <c r="K111" t="e">
        <v>#N/A</v>
      </c>
    </row>
    <row r="112" spans="1:11">
      <c r="A112" t="str" cm="1">
        <f t="array" ref="A112">IFERROR(INDEX(Month_6!$C$4:$C$250,MATCH(0,COUNTIF($A$100:A111,Month_6!$C$4:$C$250),0)),"")</f>
        <v/>
      </c>
      <c r="E112" t="str" cm="1">
        <f t="array" ref="E112">IFERROR(INDEX(Month_1!$D$4:$D$250,MATCH(0,COUNTIF($E$1:E111,Month_1!$D$4:$D$250),0)),"")</f>
        <v/>
      </c>
      <c r="F112" t="e" cm="1">
        <f t="array" ref="F112">IFERROR(INDEX($E$2:$E$1800,MATCH(0,COUNTIF($F$1:F111,$E$2:$E$1800),0)),NA())</f>
        <v>#N/A</v>
      </c>
      <c r="G112" t="e">
        <v>#N/A</v>
      </c>
      <c r="I112" t="str" cm="1">
        <f t="array" ref="I112">IFERROR(INDEX(Month_1!$B$4:$B$250,MATCH(0,COUNTIF($I$1:I111,Month_1!$B$4:$B$250),0)),"")</f>
        <v/>
      </c>
      <c r="J112" t="e" cm="1">
        <f t="array" ref="J112">IFERROR(INDEX($I$2:$I$1800,MATCH(0,COUNTIF($J$1:J111,$I$2:$I$1800),0)),NA())</f>
        <v>#N/A</v>
      </c>
      <c r="K112" t="e">
        <v>#N/A</v>
      </c>
    </row>
    <row r="113" spans="1:11">
      <c r="A113" t="str" cm="1">
        <f t="array" ref="A113">IFERROR(INDEX(Month_6!$C$4:$C$250,MATCH(0,COUNTIF($A$100:A112,Month_6!$C$4:$C$250),0)),"")</f>
        <v/>
      </c>
      <c r="E113" t="str" cm="1">
        <f t="array" ref="E113">IFERROR(INDEX(Month_1!$D$4:$D$250,MATCH(0,COUNTIF($E$1:E112,Month_1!$D$4:$D$250),0)),"")</f>
        <v/>
      </c>
      <c r="F113" t="e" cm="1">
        <f t="array" ref="F113">IFERROR(INDEX($E$2:$E$1800,MATCH(0,COUNTIF($F$1:F112,$E$2:$E$1800),0)),NA())</f>
        <v>#N/A</v>
      </c>
      <c r="G113" t="e">
        <v>#N/A</v>
      </c>
      <c r="I113" t="str" cm="1">
        <f t="array" ref="I113">IFERROR(INDEX(Month_1!$B$4:$B$250,MATCH(0,COUNTIF($I$1:I112,Month_1!$B$4:$B$250),0)),"")</f>
        <v/>
      </c>
      <c r="J113" t="e" cm="1">
        <f t="array" ref="J113">IFERROR(INDEX($I$2:$I$1800,MATCH(0,COUNTIF($J$1:J112,$I$2:$I$1800),0)),NA())</f>
        <v>#N/A</v>
      </c>
      <c r="K113" t="e">
        <v>#N/A</v>
      </c>
    </row>
    <row r="114" spans="1:11">
      <c r="A114" t="str" cm="1">
        <f t="array" ref="A114">IFERROR(INDEX(Month_6!$C$4:$C$250,MATCH(0,COUNTIF($A$100:A113,Month_6!$C$4:$C$250),0)),"")</f>
        <v/>
      </c>
      <c r="E114" t="str" cm="1">
        <f t="array" ref="E114">IFERROR(INDEX(Month_1!$D$4:$D$250,MATCH(0,COUNTIF($E$1:E113,Month_1!$D$4:$D$250),0)),"")</f>
        <v/>
      </c>
      <c r="F114" t="e" cm="1">
        <f t="array" ref="F114">IFERROR(INDEX($E$2:$E$1800,MATCH(0,COUNTIF($F$1:F113,$E$2:$E$1800),0)),NA())</f>
        <v>#N/A</v>
      </c>
      <c r="G114" t="e">
        <v>#N/A</v>
      </c>
      <c r="I114" t="str" cm="1">
        <f t="array" ref="I114">IFERROR(INDEX(Month_1!$B$4:$B$250,MATCH(0,COUNTIF($I$1:I113,Month_1!$B$4:$B$250),0)),"")</f>
        <v/>
      </c>
      <c r="J114" t="e" cm="1">
        <f t="array" ref="J114">IFERROR(INDEX($I$2:$I$1800,MATCH(0,COUNTIF($J$1:J113,$I$2:$I$1800),0)),NA())</f>
        <v>#N/A</v>
      </c>
      <c r="K114" t="e">
        <v>#N/A</v>
      </c>
    </row>
    <row r="115" spans="1:11">
      <c r="A115" t="str" cm="1">
        <f t="array" ref="A115">IFERROR(INDEX(Month_6!$C$4:$C$250,MATCH(0,COUNTIF($A$100:A114,Month_6!$C$4:$C$250),0)),"")</f>
        <v/>
      </c>
      <c r="E115" t="str" cm="1">
        <f t="array" ref="E115">IFERROR(INDEX(Month_1!$D$4:$D$250,MATCH(0,COUNTIF($E$1:E114,Month_1!$D$4:$D$250),0)),"")</f>
        <v/>
      </c>
      <c r="F115" t="e" cm="1">
        <f t="array" ref="F115">IFERROR(INDEX($E$2:$E$1800,MATCH(0,COUNTIF($F$1:F114,$E$2:$E$1800),0)),NA())</f>
        <v>#N/A</v>
      </c>
      <c r="G115" t="e">
        <v>#N/A</v>
      </c>
      <c r="I115" t="str" cm="1">
        <f t="array" ref="I115">IFERROR(INDEX(Month_1!$B$4:$B$250,MATCH(0,COUNTIF($I$1:I114,Month_1!$B$4:$B$250),0)),"")</f>
        <v/>
      </c>
      <c r="J115" t="e" cm="1">
        <f t="array" ref="J115">IFERROR(INDEX($I$2:$I$1800,MATCH(0,COUNTIF($J$1:J114,$I$2:$I$1800),0)),NA())</f>
        <v>#N/A</v>
      </c>
      <c r="K115" t="e">
        <v>#N/A</v>
      </c>
    </row>
    <row r="116" spans="1:11">
      <c r="A116" t="str" cm="1">
        <f t="array" ref="A116">IFERROR(INDEX(Month_6!$C$4:$C$250,MATCH(0,COUNTIF($A$100:A115,Month_6!$C$4:$C$250),0)),"")</f>
        <v/>
      </c>
      <c r="E116" t="str" cm="1">
        <f t="array" ref="E116">IFERROR(INDEX(Month_1!$D$4:$D$250,MATCH(0,COUNTIF($E$1:E115,Month_1!$D$4:$D$250),0)),"")</f>
        <v/>
      </c>
      <c r="F116" t="e" cm="1">
        <f t="array" ref="F116">IFERROR(INDEX($E$2:$E$1800,MATCH(0,COUNTIF($F$1:F115,$E$2:$E$1800),0)),NA())</f>
        <v>#N/A</v>
      </c>
      <c r="G116" t="e">
        <v>#N/A</v>
      </c>
      <c r="I116" t="str" cm="1">
        <f t="array" ref="I116">IFERROR(INDEX(Month_1!$B$4:$B$250,MATCH(0,COUNTIF($I$1:I115,Month_1!$B$4:$B$250),0)),"")</f>
        <v/>
      </c>
      <c r="J116" t="e" cm="1">
        <f t="array" ref="J116">IFERROR(INDEX($I$2:$I$1800,MATCH(0,COUNTIF($J$1:J115,$I$2:$I$1800),0)),NA())</f>
        <v>#N/A</v>
      </c>
      <c r="K116" t="e">
        <v>#N/A</v>
      </c>
    </row>
    <row r="117" spans="1:11">
      <c r="A117" t="str" cm="1">
        <f t="array" ref="A117">IFERROR(INDEX(Month_6!$C$4:$C$250,MATCH(0,COUNTIF($A$100:A116,Month_6!$C$4:$C$250),0)),"")</f>
        <v/>
      </c>
      <c r="E117" t="str" cm="1">
        <f t="array" ref="E117">IFERROR(INDEX(Month_1!$D$4:$D$250,MATCH(0,COUNTIF($E$1:E116,Month_1!$D$4:$D$250),0)),"")</f>
        <v/>
      </c>
      <c r="F117" t="e" cm="1">
        <f t="array" ref="F117">IFERROR(INDEX($E$2:$E$1800,MATCH(0,COUNTIF($F$1:F116,$E$2:$E$1800),0)),NA())</f>
        <v>#N/A</v>
      </c>
      <c r="G117" t="e">
        <v>#N/A</v>
      </c>
      <c r="I117" t="str" cm="1">
        <f t="array" ref="I117">IFERROR(INDEX(Month_1!$B$4:$B$250,MATCH(0,COUNTIF($I$1:I116,Month_1!$B$4:$B$250),0)),"")</f>
        <v/>
      </c>
      <c r="J117" t="e" cm="1">
        <f t="array" ref="J117">IFERROR(INDEX($I$2:$I$1800,MATCH(0,COUNTIF($J$1:J116,$I$2:$I$1800),0)),NA())</f>
        <v>#N/A</v>
      </c>
      <c r="K117" t="e">
        <v>#N/A</v>
      </c>
    </row>
    <row r="118" spans="1:11">
      <c r="A118" t="str" cm="1">
        <f t="array" ref="A118">IFERROR(INDEX(Month_6!$C$4:$C$250,MATCH(0,COUNTIF($A$100:A117,Month_6!$C$4:$C$250),0)),"")</f>
        <v/>
      </c>
      <c r="E118" t="str" cm="1">
        <f t="array" ref="E118">IFERROR(INDEX(Month_1!$D$4:$D$250,MATCH(0,COUNTIF($E$1:E117,Month_1!$D$4:$D$250),0)),"")</f>
        <v/>
      </c>
      <c r="F118" t="e" cm="1">
        <f t="array" ref="F118">IFERROR(INDEX($E$2:$E$1800,MATCH(0,COUNTIF($F$1:F117,$E$2:$E$1800),0)),NA())</f>
        <v>#N/A</v>
      </c>
      <c r="G118" t="e">
        <v>#N/A</v>
      </c>
      <c r="I118" t="str" cm="1">
        <f t="array" ref="I118">IFERROR(INDEX(Month_1!$B$4:$B$250,MATCH(0,COUNTIF($I$1:I117,Month_1!$B$4:$B$250),0)),"")</f>
        <v/>
      </c>
      <c r="J118" t="e" cm="1">
        <f t="array" ref="J118">IFERROR(INDEX($I$2:$I$1800,MATCH(0,COUNTIF($J$1:J117,$I$2:$I$1800),0)),NA())</f>
        <v>#N/A</v>
      </c>
      <c r="K118" t="e">
        <v>#N/A</v>
      </c>
    </row>
    <row r="119" spans="1:11">
      <c r="A119" t="str" cm="1">
        <f t="array" ref="A119">IFERROR(INDEX(Month_6!$C$4:$C$250,MATCH(0,COUNTIF($A$100:A118,Month_6!$C$4:$C$250),0)),"")</f>
        <v/>
      </c>
      <c r="E119" t="str" cm="1">
        <f t="array" ref="E119">IFERROR(INDEX(Month_1!$D$4:$D$250,MATCH(0,COUNTIF($E$1:E118,Month_1!$D$4:$D$250),0)),"")</f>
        <v/>
      </c>
      <c r="F119" t="e" cm="1">
        <f t="array" ref="F119">IFERROR(INDEX($E$2:$E$1800,MATCH(0,COUNTIF($F$1:F118,$E$2:$E$1800),0)),NA())</f>
        <v>#N/A</v>
      </c>
      <c r="G119" t="e">
        <v>#N/A</v>
      </c>
      <c r="I119" t="str" cm="1">
        <f t="array" ref="I119">IFERROR(INDEX(Month_1!$B$4:$B$250,MATCH(0,COUNTIF($I$1:I118,Month_1!$B$4:$B$250),0)),"")</f>
        <v/>
      </c>
      <c r="J119" t="e" cm="1">
        <f t="array" ref="J119">IFERROR(INDEX($I$2:$I$1800,MATCH(0,COUNTIF($J$1:J118,$I$2:$I$1800),0)),NA())</f>
        <v>#N/A</v>
      </c>
      <c r="K119" t="e">
        <v>#N/A</v>
      </c>
    </row>
    <row r="120" spans="1:11">
      <c r="A120" t="str" cm="1">
        <f t="array" ref="A120">IFERROR(INDEX(Month_6!$C$4:$C$250,MATCH(0,COUNTIF($A$100:A119,Month_6!$C$4:$C$250),0)),"")</f>
        <v/>
      </c>
      <c r="E120" t="str" cm="1">
        <f t="array" ref="E120">IFERROR(INDEX(Month_1!$D$4:$D$250,MATCH(0,COUNTIF($E$1:E119,Month_1!$D$4:$D$250),0)),"")</f>
        <v/>
      </c>
      <c r="F120" t="e" cm="1">
        <f t="array" ref="F120">IFERROR(INDEX($E$2:$E$1800,MATCH(0,COUNTIF($F$1:F119,$E$2:$E$1800),0)),NA())</f>
        <v>#N/A</v>
      </c>
      <c r="G120" t="e">
        <v>#N/A</v>
      </c>
      <c r="I120" t="str" cm="1">
        <f t="array" ref="I120">IFERROR(INDEX(Month_1!$B$4:$B$250,MATCH(0,COUNTIF($I$1:I119,Month_1!$B$4:$B$250),0)),"")</f>
        <v/>
      </c>
      <c r="J120" t="e" cm="1">
        <f t="array" ref="J120">IFERROR(INDEX($I$2:$I$1800,MATCH(0,COUNTIF($J$1:J119,$I$2:$I$1800),0)),NA())</f>
        <v>#N/A</v>
      </c>
      <c r="K120" t="e">
        <v>#N/A</v>
      </c>
    </row>
    <row r="121" spans="1:11">
      <c r="A121" cm="1">
        <f t="array" ref="A121">IFERROR(INDEX(Month_7!$C$4:$C$250,MATCH(0,COUNTIF($A$120:A120,Month_7!$C$4:$C$250),0)),"")</f>
        <v>0</v>
      </c>
      <c r="E121" t="str" cm="1">
        <f t="array" ref="E121">IFERROR(INDEX(Month_1!$D$4:$D$250,MATCH(0,COUNTIF($E$1:E120,Month_1!$D$4:$D$250),0)),"")</f>
        <v/>
      </c>
      <c r="F121" t="e" cm="1">
        <f t="array" ref="F121">IFERROR(INDEX($E$2:$E$1800,MATCH(0,COUNTIF($F$1:F120,$E$2:$E$1800),0)),NA())</f>
        <v>#N/A</v>
      </c>
      <c r="G121" t="e">
        <v>#N/A</v>
      </c>
      <c r="I121" t="str" cm="1">
        <f t="array" ref="I121">IFERROR(INDEX(Month_1!$B$4:$B$250,MATCH(0,COUNTIF($I$1:I120,Month_1!$B$4:$B$250),0)),"")</f>
        <v/>
      </c>
      <c r="J121" t="e" cm="1">
        <f t="array" ref="J121">IFERROR(INDEX($I$2:$I$1800,MATCH(0,COUNTIF($J$1:J120,$I$2:$I$1800),0)),NA())</f>
        <v>#N/A</v>
      </c>
      <c r="K121" t="e">
        <v>#N/A</v>
      </c>
    </row>
    <row r="122" spans="1:11">
      <c r="A122" t="str" cm="1">
        <f t="array" ref="A122">IFERROR(INDEX(Month_7!$C$4:$C$250,MATCH(0,COUNTIF($A$120:A121,Month_7!$C$4:$C$250),0)),"")</f>
        <v/>
      </c>
      <c r="E122" t="str" cm="1">
        <f t="array" ref="E122">IFERROR(INDEX(Month_1!$D$4:$D$250,MATCH(0,COUNTIF($E$1:E121,Month_1!$D$4:$D$250),0)),"")</f>
        <v/>
      </c>
      <c r="F122" t="e" cm="1">
        <f t="array" ref="F122">IFERROR(INDEX($E$2:$E$1800,MATCH(0,COUNTIF($F$1:F121,$E$2:$E$1800),0)),NA())</f>
        <v>#N/A</v>
      </c>
      <c r="G122" t="e">
        <v>#N/A</v>
      </c>
      <c r="I122" t="str" cm="1">
        <f t="array" ref="I122">IFERROR(INDEX(Month_1!$B$4:$B$250,MATCH(0,COUNTIF($I$1:I121,Month_1!$B$4:$B$250),0)),"")</f>
        <v/>
      </c>
      <c r="J122" t="e" cm="1">
        <f t="array" ref="J122">IFERROR(INDEX($I$2:$I$1800,MATCH(0,COUNTIF($J$1:J121,$I$2:$I$1800),0)),NA())</f>
        <v>#N/A</v>
      </c>
      <c r="K122" t="e">
        <v>#N/A</v>
      </c>
    </row>
    <row r="123" spans="1:11">
      <c r="A123" t="str" cm="1">
        <f t="array" ref="A123">IFERROR(INDEX(Month_7!$C$4:$C$250,MATCH(0,COUNTIF($A$120:A122,Month_7!$C$4:$C$250),0)),"")</f>
        <v/>
      </c>
      <c r="E123" t="str" cm="1">
        <f t="array" ref="E123">IFERROR(INDEX(Month_1!$D$4:$D$250,MATCH(0,COUNTIF($E$1:E122,Month_1!$D$4:$D$250),0)),"")</f>
        <v/>
      </c>
      <c r="F123" t="e" cm="1">
        <f t="array" ref="F123">IFERROR(INDEX($E$2:$E$1800,MATCH(0,COUNTIF($F$1:F122,$E$2:$E$1800),0)),NA())</f>
        <v>#N/A</v>
      </c>
      <c r="G123" t="e">
        <v>#N/A</v>
      </c>
      <c r="I123" t="str" cm="1">
        <f t="array" ref="I123">IFERROR(INDEX(Month_1!$B$4:$B$250,MATCH(0,COUNTIF($I$1:I122,Month_1!$B$4:$B$250),0)),"")</f>
        <v/>
      </c>
      <c r="J123" t="e" cm="1">
        <f t="array" ref="J123">IFERROR(INDEX($I$2:$I$1800,MATCH(0,COUNTIF($J$1:J122,$I$2:$I$1800),0)),NA())</f>
        <v>#N/A</v>
      </c>
      <c r="K123" t="e">
        <v>#N/A</v>
      </c>
    </row>
    <row r="124" spans="1:11">
      <c r="A124" t="str" cm="1">
        <f t="array" ref="A124">IFERROR(INDEX(Month_7!$C$4:$C$250,MATCH(0,COUNTIF($A$120:A123,Month_7!$C$4:$C$250),0)),"")</f>
        <v/>
      </c>
      <c r="E124" t="str" cm="1">
        <f t="array" ref="E124">IFERROR(INDEX(Month_1!$D$4:$D$250,MATCH(0,COUNTIF($E$1:E123,Month_1!$D$4:$D$250),0)),"")</f>
        <v/>
      </c>
      <c r="F124" t="e" cm="1">
        <f t="array" ref="F124">IFERROR(INDEX($E$2:$E$1800,MATCH(0,COUNTIF($F$1:F123,$E$2:$E$1800),0)),NA())</f>
        <v>#N/A</v>
      </c>
      <c r="G124" t="e">
        <v>#N/A</v>
      </c>
      <c r="I124" t="str" cm="1">
        <f t="array" ref="I124">IFERROR(INDEX(Month_1!$B$4:$B$250,MATCH(0,COUNTIF($I$1:I123,Month_1!$B$4:$B$250),0)),"")</f>
        <v/>
      </c>
      <c r="J124" t="e" cm="1">
        <f t="array" ref="J124">IFERROR(INDEX($I$2:$I$1800,MATCH(0,COUNTIF($J$1:J123,$I$2:$I$1800),0)),NA())</f>
        <v>#N/A</v>
      </c>
      <c r="K124" t="e">
        <v>#N/A</v>
      </c>
    </row>
    <row r="125" spans="1:11">
      <c r="A125" t="str" cm="1">
        <f t="array" ref="A125">IFERROR(INDEX(Month_7!$C$4:$C$250,MATCH(0,COUNTIF($A$120:A124,Month_7!$C$4:$C$250),0)),"")</f>
        <v/>
      </c>
      <c r="E125" t="str" cm="1">
        <f t="array" ref="E125">IFERROR(INDEX(Month_1!$D$4:$D$250,MATCH(0,COUNTIF($E$1:E124,Month_1!$D$4:$D$250),0)),"")</f>
        <v/>
      </c>
      <c r="F125" t="e" cm="1">
        <f t="array" ref="F125">IFERROR(INDEX($E$2:$E$1800,MATCH(0,COUNTIF($F$1:F124,$E$2:$E$1800),0)),NA())</f>
        <v>#N/A</v>
      </c>
      <c r="G125" t="e">
        <v>#N/A</v>
      </c>
      <c r="I125" t="str" cm="1">
        <f t="array" ref="I125">IFERROR(INDEX(Month_1!$B$4:$B$250,MATCH(0,COUNTIF($I$1:I124,Month_1!$B$4:$B$250),0)),"")</f>
        <v/>
      </c>
      <c r="J125" t="e" cm="1">
        <f t="array" ref="J125">IFERROR(INDEX($I$2:$I$1800,MATCH(0,COUNTIF($J$1:J124,$I$2:$I$1800),0)),NA())</f>
        <v>#N/A</v>
      </c>
      <c r="K125" t="e">
        <v>#N/A</v>
      </c>
    </row>
    <row r="126" spans="1:11">
      <c r="A126" t="str" cm="1">
        <f t="array" ref="A126">IFERROR(INDEX(Month_7!$C$4:$C$250,MATCH(0,COUNTIF($A$120:A125,Month_7!$C$4:$C$250),0)),"")</f>
        <v/>
      </c>
      <c r="E126" t="str" cm="1">
        <f t="array" ref="E126">IFERROR(INDEX(Month_1!$D$4:$D$250,MATCH(0,COUNTIF($E$1:E125,Month_1!$D$4:$D$250),0)),"")</f>
        <v/>
      </c>
      <c r="F126" t="e" cm="1">
        <f t="array" ref="F126">IFERROR(INDEX($E$2:$E$1800,MATCH(0,COUNTIF($F$1:F125,$E$2:$E$1800),0)),NA())</f>
        <v>#N/A</v>
      </c>
      <c r="G126" t="e">
        <v>#N/A</v>
      </c>
      <c r="I126" t="str" cm="1">
        <f t="array" ref="I126">IFERROR(INDEX(Month_1!$B$4:$B$250,MATCH(0,COUNTIF($I$1:I125,Month_1!$B$4:$B$250),0)),"")</f>
        <v/>
      </c>
      <c r="J126" t="e" cm="1">
        <f t="array" ref="J126">IFERROR(INDEX($I$2:$I$1800,MATCH(0,COUNTIF($J$1:J125,$I$2:$I$1800),0)),NA())</f>
        <v>#N/A</v>
      </c>
      <c r="K126" t="e">
        <v>#N/A</v>
      </c>
    </row>
    <row r="127" spans="1:11">
      <c r="A127" t="str" cm="1">
        <f t="array" ref="A127">IFERROR(INDEX(Month_7!$C$4:$C$250,MATCH(0,COUNTIF($A$120:A126,Month_7!$C$4:$C$250),0)),"")</f>
        <v/>
      </c>
      <c r="E127" t="str" cm="1">
        <f t="array" ref="E127">IFERROR(INDEX(Month_1!$D$4:$D$250,MATCH(0,COUNTIF($E$1:E126,Month_1!$D$4:$D$250),0)),"")</f>
        <v/>
      </c>
      <c r="F127" t="e" cm="1">
        <f t="array" ref="F127">IFERROR(INDEX($E$2:$E$1800,MATCH(0,COUNTIF($F$1:F126,$E$2:$E$1800),0)),NA())</f>
        <v>#N/A</v>
      </c>
      <c r="G127" t="e">
        <v>#N/A</v>
      </c>
      <c r="I127" t="str" cm="1">
        <f t="array" ref="I127">IFERROR(INDEX(Month_1!$B$4:$B$250,MATCH(0,COUNTIF($I$1:I126,Month_1!$B$4:$B$250),0)),"")</f>
        <v/>
      </c>
      <c r="J127" t="e" cm="1">
        <f t="array" ref="J127">IFERROR(INDEX($I$2:$I$1800,MATCH(0,COUNTIF($J$1:J126,$I$2:$I$1800),0)),NA())</f>
        <v>#N/A</v>
      </c>
      <c r="K127" t="e">
        <v>#N/A</v>
      </c>
    </row>
    <row r="128" spans="1:11">
      <c r="A128" t="str" cm="1">
        <f t="array" ref="A128">IFERROR(INDEX(Month_7!$C$4:$C$250,MATCH(0,COUNTIF($A$120:A127,Month_7!$C$4:$C$250),0)),"")</f>
        <v/>
      </c>
      <c r="E128" t="str" cm="1">
        <f t="array" ref="E128">IFERROR(INDEX(Month_1!$D$4:$D$250,MATCH(0,COUNTIF($E$1:E127,Month_1!$D$4:$D$250),0)),"")</f>
        <v/>
      </c>
      <c r="F128" t="e" cm="1">
        <f t="array" ref="F128">IFERROR(INDEX($E$2:$E$1800,MATCH(0,COUNTIF($F$1:F127,$E$2:$E$1800),0)),NA())</f>
        <v>#N/A</v>
      </c>
      <c r="G128" t="e">
        <v>#N/A</v>
      </c>
      <c r="I128" t="str" cm="1">
        <f t="array" ref="I128">IFERROR(INDEX(Month_1!$B$4:$B$250,MATCH(0,COUNTIF($I$1:I127,Month_1!$B$4:$B$250),0)),"")</f>
        <v/>
      </c>
      <c r="J128" t="e" cm="1">
        <f t="array" ref="J128">IFERROR(INDEX($I$2:$I$1800,MATCH(0,COUNTIF($J$1:J127,$I$2:$I$1800),0)),NA())</f>
        <v>#N/A</v>
      </c>
      <c r="K128" t="e">
        <v>#N/A</v>
      </c>
    </row>
    <row r="129" spans="1:11">
      <c r="A129" t="str" cm="1">
        <f t="array" ref="A129">IFERROR(INDEX(Month_7!$C$4:$C$250,MATCH(0,COUNTIF($A$120:A128,Month_7!$C$4:$C$250),0)),"")</f>
        <v/>
      </c>
      <c r="E129" t="str" cm="1">
        <f t="array" ref="E129">IFERROR(INDEX(Month_1!$D$4:$D$250,MATCH(0,COUNTIF($E$1:E128,Month_1!$D$4:$D$250),0)),"")</f>
        <v/>
      </c>
      <c r="F129" t="e" cm="1">
        <f t="array" ref="F129">IFERROR(INDEX($E$2:$E$1800,MATCH(0,COUNTIF($F$1:F128,$E$2:$E$1800),0)),NA())</f>
        <v>#N/A</v>
      </c>
      <c r="G129" t="e">
        <v>#N/A</v>
      </c>
      <c r="I129" t="str" cm="1">
        <f t="array" ref="I129">IFERROR(INDEX(Month_1!$B$4:$B$250,MATCH(0,COUNTIF($I$1:I128,Month_1!$B$4:$B$250),0)),"")</f>
        <v/>
      </c>
      <c r="J129" t="e" cm="1">
        <f t="array" ref="J129">IFERROR(INDEX($I$2:$I$1800,MATCH(0,COUNTIF($J$1:J128,$I$2:$I$1800),0)),NA())</f>
        <v>#N/A</v>
      </c>
      <c r="K129" t="e">
        <v>#N/A</v>
      </c>
    </row>
    <row r="130" spans="1:11">
      <c r="A130" t="str" cm="1">
        <f t="array" ref="A130">IFERROR(INDEX(Month_7!$C$4:$C$250,MATCH(0,COUNTIF($A$120:A129,Month_7!$C$4:$C$250),0)),"")</f>
        <v/>
      </c>
      <c r="E130" t="str" cm="1">
        <f t="array" ref="E130">IFERROR(INDEX(Month_1!$D$4:$D$250,MATCH(0,COUNTIF($E$1:E129,Month_1!$D$4:$D$250),0)),"")</f>
        <v/>
      </c>
      <c r="F130" t="e" cm="1">
        <f t="array" ref="F130">IFERROR(INDEX($E$2:$E$1800,MATCH(0,COUNTIF($F$1:F129,$E$2:$E$1800),0)),NA())</f>
        <v>#N/A</v>
      </c>
      <c r="G130" t="e">
        <v>#N/A</v>
      </c>
      <c r="I130" t="str" cm="1">
        <f t="array" ref="I130">IFERROR(INDEX(Month_1!$B$4:$B$250,MATCH(0,COUNTIF($I$1:I129,Month_1!$B$4:$B$250),0)),"")</f>
        <v/>
      </c>
      <c r="J130" t="e" cm="1">
        <f t="array" ref="J130">IFERROR(INDEX($I$2:$I$1800,MATCH(0,COUNTIF($J$1:J129,$I$2:$I$1800),0)),NA())</f>
        <v>#N/A</v>
      </c>
      <c r="K130" t="e">
        <v>#N/A</v>
      </c>
    </row>
    <row r="131" spans="1:11">
      <c r="A131" t="str" cm="1">
        <f t="array" ref="A131">IFERROR(INDEX(Month_7!$C$4:$C$250,MATCH(0,COUNTIF($A$120:A130,Month_7!$C$4:$C$250),0)),"")</f>
        <v/>
      </c>
      <c r="E131" t="str" cm="1">
        <f t="array" ref="E131">IFERROR(INDEX(Month_1!$D$4:$D$250,MATCH(0,COUNTIF($E$1:E130,Month_1!$D$4:$D$250),0)),"")</f>
        <v/>
      </c>
      <c r="F131" t="e" cm="1">
        <f t="array" ref="F131">IFERROR(INDEX($E$2:$E$1800,MATCH(0,COUNTIF($F$1:F130,$E$2:$E$1800),0)),NA())</f>
        <v>#N/A</v>
      </c>
      <c r="G131" t="e">
        <v>#N/A</v>
      </c>
      <c r="I131" t="str" cm="1">
        <f t="array" ref="I131">IFERROR(INDEX(Month_1!$B$4:$B$250,MATCH(0,COUNTIF($I$1:I130,Month_1!$B$4:$B$250),0)),"")</f>
        <v/>
      </c>
      <c r="J131" t="e" cm="1">
        <f t="array" ref="J131">IFERROR(INDEX($I$2:$I$1800,MATCH(0,COUNTIF($J$1:J130,$I$2:$I$1800),0)),NA())</f>
        <v>#N/A</v>
      </c>
      <c r="K131" t="e">
        <v>#N/A</v>
      </c>
    </row>
    <row r="132" spans="1:11">
      <c r="A132" t="str" cm="1">
        <f t="array" ref="A132">IFERROR(INDEX(Month_7!$C$4:$C$250,MATCH(0,COUNTIF($A$120:A131,Month_7!$C$4:$C$250),0)),"")</f>
        <v/>
      </c>
      <c r="E132" t="str" cm="1">
        <f t="array" ref="E132">IFERROR(INDEX(Month_1!$D$4:$D$250,MATCH(0,COUNTIF($E$1:E131,Month_1!$D$4:$D$250),0)),"")</f>
        <v/>
      </c>
      <c r="F132" t="e" cm="1">
        <f t="array" ref="F132">IFERROR(INDEX($E$2:$E$1800,MATCH(0,COUNTIF($F$1:F131,$E$2:$E$1800),0)),NA())</f>
        <v>#N/A</v>
      </c>
      <c r="G132" t="e">
        <v>#N/A</v>
      </c>
      <c r="I132" t="str" cm="1">
        <f t="array" ref="I132">IFERROR(INDEX(Month_1!$B$4:$B$250,MATCH(0,COUNTIF($I$1:I131,Month_1!$B$4:$B$250),0)),"")</f>
        <v/>
      </c>
      <c r="J132" t="e" cm="1">
        <f t="array" ref="J132">IFERROR(INDEX($I$2:$I$1800,MATCH(0,COUNTIF($J$1:J131,$I$2:$I$1800),0)),NA())</f>
        <v>#N/A</v>
      </c>
      <c r="K132" t="e">
        <v>#N/A</v>
      </c>
    </row>
    <row r="133" spans="1:11">
      <c r="A133" t="str" cm="1">
        <f t="array" ref="A133">IFERROR(INDEX(Month_7!$C$4:$C$250,MATCH(0,COUNTIF($A$120:A132,Month_7!$C$4:$C$250),0)),"")</f>
        <v/>
      </c>
      <c r="E133" t="str" cm="1">
        <f t="array" ref="E133">IFERROR(INDEX(Month_1!$D$4:$D$250,MATCH(0,COUNTIF($E$1:E132,Month_1!$D$4:$D$250),0)),"")</f>
        <v/>
      </c>
      <c r="F133" t="e" cm="1">
        <f t="array" ref="F133">IFERROR(INDEX($E$2:$E$1800,MATCH(0,COUNTIF($F$1:F132,$E$2:$E$1800),0)),NA())</f>
        <v>#N/A</v>
      </c>
      <c r="G133" t="e">
        <v>#N/A</v>
      </c>
      <c r="I133" t="str" cm="1">
        <f t="array" ref="I133">IFERROR(INDEX(Month_1!$B$4:$B$250,MATCH(0,COUNTIF($I$1:I132,Month_1!$B$4:$B$250),0)),"")</f>
        <v/>
      </c>
      <c r="J133" t="e" cm="1">
        <f t="array" ref="J133">IFERROR(INDEX($I$2:$I$1800,MATCH(0,COUNTIF($J$1:J132,$I$2:$I$1800),0)),NA())</f>
        <v>#N/A</v>
      </c>
      <c r="K133" t="e">
        <v>#N/A</v>
      </c>
    </row>
    <row r="134" spans="1:11">
      <c r="A134" t="str" cm="1">
        <f t="array" ref="A134">IFERROR(INDEX(Month_7!$C$4:$C$250,MATCH(0,COUNTIF($A$120:A133,Month_7!$C$4:$C$250),0)),"")</f>
        <v/>
      </c>
      <c r="E134" t="str" cm="1">
        <f t="array" ref="E134">IFERROR(INDEX(Month_1!$D$4:$D$250,MATCH(0,COUNTIF($E$1:E133,Month_1!$D$4:$D$250),0)),"")</f>
        <v/>
      </c>
      <c r="F134" t="e" cm="1">
        <f t="array" ref="F134">IFERROR(INDEX($E$2:$E$1800,MATCH(0,COUNTIF($F$1:F133,$E$2:$E$1800),0)),NA())</f>
        <v>#N/A</v>
      </c>
      <c r="G134" t="e">
        <v>#N/A</v>
      </c>
      <c r="I134" t="str" cm="1">
        <f t="array" ref="I134">IFERROR(INDEX(Month_1!$B$4:$B$250,MATCH(0,COUNTIF($I$1:I133,Month_1!$B$4:$B$250),0)),"")</f>
        <v/>
      </c>
      <c r="J134" t="e" cm="1">
        <f t="array" ref="J134">IFERROR(INDEX($I$2:$I$1800,MATCH(0,COUNTIF($J$1:J133,$I$2:$I$1800),0)),NA())</f>
        <v>#N/A</v>
      </c>
      <c r="K134" t="e">
        <v>#N/A</v>
      </c>
    </row>
    <row r="135" spans="1:11">
      <c r="A135" t="str" cm="1">
        <f t="array" ref="A135">IFERROR(INDEX(Month_7!$C$4:$C$250,MATCH(0,COUNTIF($A$120:A134,Month_7!$C$4:$C$250),0)),"")</f>
        <v/>
      </c>
      <c r="E135" t="str" cm="1">
        <f t="array" ref="E135">IFERROR(INDEX(Month_1!$D$4:$D$250,MATCH(0,COUNTIF($E$1:E134,Month_1!$D$4:$D$250),0)),"")</f>
        <v/>
      </c>
      <c r="F135" t="e" cm="1">
        <f t="array" ref="F135">IFERROR(INDEX($E$2:$E$1800,MATCH(0,COUNTIF($F$1:F134,$E$2:$E$1800),0)),NA())</f>
        <v>#N/A</v>
      </c>
      <c r="G135" t="e">
        <v>#N/A</v>
      </c>
      <c r="I135" t="str" cm="1">
        <f t="array" ref="I135">IFERROR(INDEX(Month_1!$B$4:$B$250,MATCH(0,COUNTIF($I$1:I134,Month_1!$B$4:$B$250),0)),"")</f>
        <v/>
      </c>
      <c r="J135" t="e" cm="1">
        <f t="array" ref="J135">IFERROR(INDEX($I$2:$I$1800,MATCH(0,COUNTIF($J$1:J134,$I$2:$I$1800),0)),NA())</f>
        <v>#N/A</v>
      </c>
      <c r="K135" t="e">
        <v>#N/A</v>
      </c>
    </row>
    <row r="136" spans="1:11">
      <c r="A136" t="str" cm="1">
        <f t="array" ref="A136">IFERROR(INDEX(Month_7!$C$4:$C$250,MATCH(0,COUNTIF($A$120:A135,Month_7!$C$4:$C$250),0)),"")</f>
        <v/>
      </c>
      <c r="E136" t="str" cm="1">
        <f t="array" ref="E136">IFERROR(INDEX(Month_1!$D$4:$D$250,MATCH(0,COUNTIF($E$1:E135,Month_1!$D$4:$D$250),0)),"")</f>
        <v/>
      </c>
      <c r="F136" t="e" cm="1">
        <f t="array" ref="F136">IFERROR(INDEX($E$2:$E$1800,MATCH(0,COUNTIF($F$1:F135,$E$2:$E$1800),0)),NA())</f>
        <v>#N/A</v>
      </c>
      <c r="G136" t="e">
        <v>#N/A</v>
      </c>
      <c r="I136" t="str" cm="1">
        <f t="array" ref="I136">IFERROR(INDEX(Month_1!$B$4:$B$250,MATCH(0,COUNTIF($I$1:I135,Month_1!$B$4:$B$250),0)),"")</f>
        <v/>
      </c>
      <c r="J136" t="e" cm="1">
        <f t="array" ref="J136">IFERROR(INDEX($I$2:$I$1800,MATCH(0,COUNTIF($J$1:J135,$I$2:$I$1800),0)),NA())</f>
        <v>#N/A</v>
      </c>
      <c r="K136" t="e">
        <v>#N/A</v>
      </c>
    </row>
    <row r="137" spans="1:11">
      <c r="A137" t="str" cm="1">
        <f t="array" ref="A137">IFERROR(INDEX(Month_7!$C$4:$C$250,MATCH(0,COUNTIF($A$120:A136,Month_7!$C$4:$C$250),0)),"")</f>
        <v/>
      </c>
      <c r="E137" t="str" cm="1">
        <f t="array" ref="E137">IFERROR(INDEX(Month_1!$D$4:$D$250,MATCH(0,COUNTIF($E$1:E136,Month_1!$D$4:$D$250),0)),"")</f>
        <v/>
      </c>
      <c r="F137" t="e" cm="1">
        <f t="array" ref="F137">IFERROR(INDEX($E$2:$E$1800,MATCH(0,COUNTIF($F$1:F136,$E$2:$E$1800),0)),NA())</f>
        <v>#N/A</v>
      </c>
      <c r="G137" t="e">
        <v>#N/A</v>
      </c>
      <c r="I137" t="str" cm="1">
        <f t="array" ref="I137">IFERROR(INDEX(Month_1!$B$4:$B$250,MATCH(0,COUNTIF($I$1:I136,Month_1!$B$4:$B$250),0)),"")</f>
        <v/>
      </c>
      <c r="J137" t="e" cm="1">
        <f t="array" ref="J137">IFERROR(INDEX($I$2:$I$1800,MATCH(0,COUNTIF($J$1:J136,$I$2:$I$1800),0)),NA())</f>
        <v>#N/A</v>
      </c>
      <c r="K137" t="e">
        <v>#N/A</v>
      </c>
    </row>
    <row r="138" spans="1:11">
      <c r="A138" t="str" cm="1">
        <f t="array" ref="A138">IFERROR(INDEX(Month_7!$C$4:$C$250,MATCH(0,COUNTIF($A$120:A137,Month_7!$C$4:$C$250),0)),"")</f>
        <v/>
      </c>
      <c r="E138" t="str" cm="1">
        <f t="array" ref="E138">IFERROR(INDEX(Month_1!$D$4:$D$250,MATCH(0,COUNTIF($E$1:E137,Month_1!$D$4:$D$250),0)),"")</f>
        <v/>
      </c>
      <c r="F138" t="e" cm="1">
        <f t="array" ref="F138">IFERROR(INDEX($E$2:$E$1800,MATCH(0,COUNTIF($F$1:F137,$E$2:$E$1800),0)),NA())</f>
        <v>#N/A</v>
      </c>
      <c r="G138" t="e">
        <v>#N/A</v>
      </c>
      <c r="I138" t="str" cm="1">
        <f t="array" ref="I138">IFERROR(INDEX(Month_1!$B$4:$B$250,MATCH(0,COUNTIF($I$1:I137,Month_1!$B$4:$B$250),0)),"")</f>
        <v/>
      </c>
      <c r="J138" t="e" cm="1">
        <f t="array" ref="J138">IFERROR(INDEX($I$2:$I$1800,MATCH(0,COUNTIF($J$1:J137,$I$2:$I$1800),0)),NA())</f>
        <v>#N/A</v>
      </c>
      <c r="K138" t="e">
        <v>#N/A</v>
      </c>
    </row>
    <row r="139" spans="1:11">
      <c r="A139" t="str" cm="1">
        <f t="array" ref="A139">IFERROR(INDEX(Month_7!$C$4:$C$250,MATCH(0,COUNTIF($A$120:A138,Month_7!$C$4:$C$250),0)),"")</f>
        <v/>
      </c>
      <c r="E139" t="str" cm="1">
        <f t="array" ref="E139">IFERROR(INDEX(Month_1!$D$4:$D$250,MATCH(0,COUNTIF($E$1:E138,Month_1!$D$4:$D$250),0)),"")</f>
        <v/>
      </c>
      <c r="F139" t="e" cm="1">
        <f t="array" ref="F139">IFERROR(INDEX($E$2:$E$1800,MATCH(0,COUNTIF($F$1:F138,$E$2:$E$1800),0)),NA())</f>
        <v>#N/A</v>
      </c>
      <c r="G139" t="e">
        <v>#N/A</v>
      </c>
      <c r="I139" t="str" cm="1">
        <f t="array" ref="I139">IFERROR(INDEX(Month_1!$B$4:$B$250,MATCH(0,COUNTIF($I$1:I138,Month_1!$B$4:$B$250),0)),"")</f>
        <v/>
      </c>
      <c r="J139" t="e" cm="1">
        <f t="array" ref="J139">IFERROR(INDEX($I$2:$I$1800,MATCH(0,COUNTIF($J$1:J138,$I$2:$I$1800),0)),NA())</f>
        <v>#N/A</v>
      </c>
      <c r="K139" t="e">
        <v>#N/A</v>
      </c>
    </row>
    <row r="140" spans="1:11">
      <c r="A140" t="str" cm="1">
        <f t="array" ref="A140">IFERROR(INDEX(Month_7!$C$4:$C$250,MATCH(0,COUNTIF($A$120:A139,Month_7!$C$4:$C$250),0)),"")</f>
        <v/>
      </c>
      <c r="E140" t="str" cm="1">
        <f t="array" ref="E140">IFERROR(INDEX(Month_1!$D$4:$D$250,MATCH(0,COUNTIF($E$1:E139,Month_1!$D$4:$D$250),0)),"")</f>
        <v/>
      </c>
      <c r="F140" t="e" cm="1">
        <f t="array" ref="F140">IFERROR(INDEX($E$2:$E$1800,MATCH(0,COUNTIF($F$1:F139,$E$2:$E$1800),0)),NA())</f>
        <v>#N/A</v>
      </c>
      <c r="G140" t="e">
        <v>#N/A</v>
      </c>
      <c r="I140" t="str" cm="1">
        <f t="array" ref="I140">IFERROR(INDEX(Month_1!$B$4:$B$250,MATCH(0,COUNTIF($I$1:I139,Month_1!$B$4:$B$250),0)),"")</f>
        <v/>
      </c>
      <c r="J140" t="e" cm="1">
        <f t="array" ref="J140">IFERROR(INDEX($I$2:$I$1800,MATCH(0,COUNTIF($J$1:J139,$I$2:$I$1800),0)),NA())</f>
        <v>#N/A</v>
      </c>
      <c r="K140" t="e">
        <v>#N/A</v>
      </c>
    </row>
    <row r="141" spans="1:11">
      <c r="A141" cm="1">
        <f t="array" ref="A141">IFERROR(INDEX(Month_8!$C$4:$C$250,MATCH(0,COUNTIF($A$140:A140,Month_8!$C$4:$C$250),0)),"")</f>
        <v>0</v>
      </c>
      <c r="E141" t="str" cm="1">
        <f t="array" ref="E141">IFERROR(INDEX(Month_1!$D$4:$D$250,MATCH(0,COUNTIF($E$1:E140,Month_1!$D$4:$D$250),0)),"")</f>
        <v/>
      </c>
      <c r="F141" t="e" cm="1">
        <f t="array" ref="F141">IFERROR(INDEX($E$2:$E$1800,MATCH(0,COUNTIF($F$1:F140,$E$2:$E$1800),0)),NA())</f>
        <v>#N/A</v>
      </c>
      <c r="G141" t="e">
        <v>#N/A</v>
      </c>
      <c r="I141" t="str" cm="1">
        <f t="array" ref="I141">IFERROR(INDEX(Month_1!$B$4:$B$250,MATCH(0,COUNTIF($I$1:I140,Month_1!$B$4:$B$250),0)),"")</f>
        <v/>
      </c>
      <c r="J141" t="e" cm="1">
        <f t="array" ref="J141">IFERROR(INDEX($I$2:$I$1800,MATCH(0,COUNTIF($J$1:J140,$I$2:$I$1800),0)),NA())</f>
        <v>#N/A</v>
      </c>
      <c r="K141" t="e">
        <v>#N/A</v>
      </c>
    </row>
    <row r="142" spans="1:11">
      <c r="A142" t="str" cm="1">
        <f t="array" ref="A142">IFERROR(INDEX(Month_8!$C$4:$C$250,MATCH(0,COUNTIF($A$140:A141,Month_8!$C$4:$C$250),0)),"")</f>
        <v/>
      </c>
      <c r="E142" t="str" cm="1">
        <f t="array" ref="E142">IFERROR(INDEX(Month_1!$D$4:$D$250,MATCH(0,COUNTIF($E$1:E141,Month_1!$D$4:$D$250),0)),"")</f>
        <v/>
      </c>
      <c r="F142" t="e" cm="1">
        <f t="array" ref="F142">IFERROR(INDEX($E$2:$E$1800,MATCH(0,COUNTIF($F$1:F141,$E$2:$E$1800),0)),NA())</f>
        <v>#N/A</v>
      </c>
      <c r="G142" t="e">
        <v>#N/A</v>
      </c>
      <c r="I142" t="str" cm="1">
        <f t="array" ref="I142">IFERROR(INDEX(Month_1!$B$4:$B$250,MATCH(0,COUNTIF($I$1:I141,Month_1!$B$4:$B$250),0)),"")</f>
        <v/>
      </c>
      <c r="J142" t="e" cm="1">
        <f t="array" ref="J142">IFERROR(INDEX($I$2:$I$1800,MATCH(0,COUNTIF($J$1:J141,$I$2:$I$1800),0)),NA())</f>
        <v>#N/A</v>
      </c>
      <c r="K142" t="e">
        <v>#N/A</v>
      </c>
    </row>
    <row r="143" spans="1:11">
      <c r="A143" t="str" cm="1">
        <f t="array" ref="A143">IFERROR(INDEX(Month_8!$C$4:$C$250,MATCH(0,COUNTIF($A$140:A142,Month_8!$C$4:$C$250),0)),"")</f>
        <v/>
      </c>
      <c r="E143" t="str" cm="1">
        <f t="array" ref="E143">IFERROR(INDEX(Month_1!$D$4:$D$250,MATCH(0,COUNTIF($E$1:E142,Month_1!$D$4:$D$250),0)),"")</f>
        <v/>
      </c>
      <c r="F143" t="e" cm="1">
        <f t="array" ref="F143">IFERROR(INDEX($E$2:$E$1800,MATCH(0,COUNTIF($F$1:F142,$E$2:$E$1800),0)),NA())</f>
        <v>#N/A</v>
      </c>
      <c r="G143" t="e">
        <v>#N/A</v>
      </c>
      <c r="I143" t="str" cm="1">
        <f t="array" ref="I143">IFERROR(INDEX(Month_1!$B$4:$B$250,MATCH(0,COUNTIF($I$1:I142,Month_1!$B$4:$B$250),0)),"")</f>
        <v/>
      </c>
      <c r="J143" t="e" cm="1">
        <f t="array" ref="J143">IFERROR(INDEX($I$2:$I$1800,MATCH(0,COUNTIF($J$1:J142,$I$2:$I$1800),0)),NA())</f>
        <v>#N/A</v>
      </c>
      <c r="K143" t="e">
        <v>#N/A</v>
      </c>
    </row>
    <row r="144" spans="1:11">
      <c r="A144" t="str" cm="1">
        <f t="array" ref="A144">IFERROR(INDEX(Month_8!$C$4:$C$250,MATCH(0,COUNTIF($A$140:A143,Month_8!$C$4:$C$250),0)),"")</f>
        <v/>
      </c>
      <c r="E144" t="str" cm="1">
        <f t="array" ref="E144">IFERROR(INDEX(Month_1!$D$4:$D$250,MATCH(0,COUNTIF($E$1:E143,Month_1!$D$4:$D$250),0)),"")</f>
        <v/>
      </c>
      <c r="F144" t="e" cm="1">
        <f t="array" ref="F144">IFERROR(INDEX($E$2:$E$1800,MATCH(0,COUNTIF($F$1:F143,$E$2:$E$1800),0)),NA())</f>
        <v>#N/A</v>
      </c>
      <c r="G144" t="e">
        <v>#N/A</v>
      </c>
      <c r="I144" t="str" cm="1">
        <f t="array" ref="I144">IFERROR(INDEX(Month_1!$B$4:$B$250,MATCH(0,COUNTIF($I$1:I143,Month_1!$B$4:$B$250),0)),"")</f>
        <v/>
      </c>
      <c r="J144" t="e" cm="1">
        <f t="array" ref="J144">IFERROR(INDEX($I$2:$I$1800,MATCH(0,COUNTIF($J$1:J143,$I$2:$I$1800),0)),NA())</f>
        <v>#N/A</v>
      </c>
      <c r="K144" t="e">
        <v>#N/A</v>
      </c>
    </row>
    <row r="145" spans="1:11">
      <c r="A145" t="str" cm="1">
        <f t="array" ref="A145">IFERROR(INDEX(Month_8!$C$4:$C$250,MATCH(0,COUNTIF($A$140:A144,Month_8!$C$4:$C$250),0)),"")</f>
        <v/>
      </c>
      <c r="E145" t="str" cm="1">
        <f t="array" ref="E145">IFERROR(INDEX(Month_1!$D$4:$D$250,MATCH(0,COUNTIF($E$1:E144,Month_1!$D$4:$D$250),0)),"")</f>
        <v/>
      </c>
      <c r="F145" t="e" cm="1">
        <f t="array" ref="F145">IFERROR(INDEX($E$2:$E$1800,MATCH(0,COUNTIF($F$1:F144,$E$2:$E$1800),0)),NA())</f>
        <v>#N/A</v>
      </c>
      <c r="G145" t="e">
        <v>#N/A</v>
      </c>
      <c r="I145" t="str" cm="1">
        <f t="array" ref="I145">IFERROR(INDEX(Month_1!$B$4:$B$250,MATCH(0,COUNTIF($I$1:I144,Month_1!$B$4:$B$250),0)),"")</f>
        <v/>
      </c>
      <c r="J145" t="e" cm="1">
        <f t="array" ref="J145">IFERROR(INDEX($I$2:$I$1800,MATCH(0,COUNTIF($J$1:J144,$I$2:$I$1800),0)),NA())</f>
        <v>#N/A</v>
      </c>
      <c r="K145" t="e">
        <v>#N/A</v>
      </c>
    </row>
    <row r="146" spans="1:11">
      <c r="A146" t="str" cm="1">
        <f t="array" ref="A146">IFERROR(INDEX(Month_8!$C$4:$C$250,MATCH(0,COUNTIF($A$140:A145,Month_8!$C$4:$C$250),0)),"")</f>
        <v/>
      </c>
      <c r="E146" t="str" cm="1">
        <f t="array" ref="E146">IFERROR(INDEX(Month_1!$D$4:$D$250,MATCH(0,COUNTIF($E$1:E145,Month_1!$D$4:$D$250),0)),"")</f>
        <v/>
      </c>
      <c r="F146" t="e" cm="1">
        <f t="array" ref="F146">IFERROR(INDEX($E$2:$E$1800,MATCH(0,COUNTIF($F$1:F145,$E$2:$E$1800),0)),NA())</f>
        <v>#N/A</v>
      </c>
      <c r="G146" t="e">
        <v>#N/A</v>
      </c>
      <c r="I146" t="str" cm="1">
        <f t="array" ref="I146">IFERROR(INDEX(Month_1!$B$4:$B$250,MATCH(0,COUNTIF($I$1:I145,Month_1!$B$4:$B$250),0)),"")</f>
        <v/>
      </c>
      <c r="J146" t="e" cm="1">
        <f t="array" ref="J146">IFERROR(INDEX($I$2:$I$1800,MATCH(0,COUNTIF($J$1:J145,$I$2:$I$1800),0)),NA())</f>
        <v>#N/A</v>
      </c>
      <c r="K146" t="e">
        <v>#N/A</v>
      </c>
    </row>
    <row r="147" spans="1:11">
      <c r="A147" t="str" cm="1">
        <f t="array" ref="A147">IFERROR(INDEX(Month_8!$C$4:$C$250,MATCH(0,COUNTIF($A$140:A146,Month_8!$C$4:$C$250),0)),"")</f>
        <v/>
      </c>
      <c r="E147" t="str" cm="1">
        <f t="array" ref="E147">IFERROR(INDEX(Month_1!$D$4:$D$250,MATCH(0,COUNTIF($E$1:E146,Month_1!$D$4:$D$250),0)),"")</f>
        <v/>
      </c>
      <c r="F147" t="e" cm="1">
        <f t="array" ref="F147">IFERROR(INDEX($E$2:$E$1800,MATCH(0,COUNTIF($F$1:F146,$E$2:$E$1800),0)),NA())</f>
        <v>#N/A</v>
      </c>
      <c r="G147" t="e">
        <v>#N/A</v>
      </c>
      <c r="I147" t="str" cm="1">
        <f t="array" ref="I147">IFERROR(INDEX(Month_1!$B$4:$B$250,MATCH(0,COUNTIF($I$1:I146,Month_1!$B$4:$B$250),0)),"")</f>
        <v/>
      </c>
      <c r="J147" t="e" cm="1">
        <f t="array" ref="J147">IFERROR(INDEX($I$2:$I$1800,MATCH(0,COUNTIF($J$1:J146,$I$2:$I$1800),0)),NA())</f>
        <v>#N/A</v>
      </c>
      <c r="K147" t="e">
        <v>#N/A</v>
      </c>
    </row>
    <row r="148" spans="1:11">
      <c r="A148" t="str" cm="1">
        <f t="array" ref="A148">IFERROR(INDEX(Month_8!$C$4:$C$250,MATCH(0,COUNTIF($A$140:A147,Month_8!$C$4:$C$250),0)),"")</f>
        <v/>
      </c>
      <c r="E148" t="str" cm="1">
        <f t="array" ref="E148">IFERROR(INDEX(Month_1!$D$4:$D$250,MATCH(0,COUNTIF($E$1:E147,Month_1!$D$4:$D$250),0)),"")</f>
        <v/>
      </c>
      <c r="F148" t="e" cm="1">
        <f t="array" ref="F148">IFERROR(INDEX($E$2:$E$1800,MATCH(0,COUNTIF($F$1:F147,$E$2:$E$1800),0)),NA())</f>
        <v>#N/A</v>
      </c>
      <c r="G148" t="e">
        <v>#N/A</v>
      </c>
      <c r="I148" t="str" cm="1">
        <f t="array" ref="I148">IFERROR(INDEX(Month_1!$B$4:$B$250,MATCH(0,COUNTIF($I$1:I147,Month_1!$B$4:$B$250),0)),"")</f>
        <v/>
      </c>
      <c r="J148" t="e" cm="1">
        <f t="array" ref="J148">IFERROR(INDEX($I$2:$I$1800,MATCH(0,COUNTIF($J$1:J147,$I$2:$I$1800),0)),NA())</f>
        <v>#N/A</v>
      </c>
      <c r="K148" t="e">
        <v>#N/A</v>
      </c>
    </row>
    <row r="149" spans="1:11">
      <c r="A149" t="str" cm="1">
        <f t="array" ref="A149">IFERROR(INDEX(Month_8!$C$4:$C$250,MATCH(0,COUNTIF($A$140:A148,Month_8!$C$4:$C$250),0)),"")</f>
        <v/>
      </c>
      <c r="E149" t="str" cm="1">
        <f t="array" ref="E149">IFERROR(INDEX(Month_1!$D$4:$D$250,MATCH(0,COUNTIF($E$1:E148,Month_1!$D$4:$D$250),0)),"")</f>
        <v/>
      </c>
      <c r="F149" t="e" cm="1">
        <f t="array" ref="F149">IFERROR(INDEX($E$2:$E$1800,MATCH(0,COUNTIF($F$1:F148,$E$2:$E$1800),0)),NA())</f>
        <v>#N/A</v>
      </c>
      <c r="G149" t="e">
        <v>#N/A</v>
      </c>
      <c r="I149" t="str" cm="1">
        <f t="array" ref="I149">IFERROR(INDEX(Month_1!$B$4:$B$250,MATCH(0,COUNTIF($I$1:I148,Month_1!$B$4:$B$250),0)),"")</f>
        <v/>
      </c>
      <c r="J149" t="e" cm="1">
        <f t="array" ref="J149">IFERROR(INDEX($I$2:$I$1800,MATCH(0,COUNTIF($J$1:J148,$I$2:$I$1800),0)),NA())</f>
        <v>#N/A</v>
      </c>
      <c r="K149" t="e">
        <v>#N/A</v>
      </c>
    </row>
    <row r="150" spans="1:11">
      <c r="A150" t="str" cm="1">
        <f t="array" ref="A150">IFERROR(INDEX(Month_8!$C$4:$C$250,MATCH(0,COUNTIF($A$140:A149,Month_8!$C$4:$C$250),0)),"")</f>
        <v/>
      </c>
      <c r="E150" t="str" cm="1">
        <f t="array" ref="E150">IFERROR(INDEX(Month_1!$D$4:$D$250,MATCH(0,COUNTIF($E$1:E149,Month_1!$D$4:$D$250),0)),"")</f>
        <v/>
      </c>
      <c r="F150" t="e" cm="1">
        <f t="array" ref="F150">IFERROR(INDEX($E$2:$E$1800,MATCH(0,COUNTIF($F$1:F149,$E$2:$E$1800),0)),NA())</f>
        <v>#N/A</v>
      </c>
      <c r="G150" t="e">
        <v>#N/A</v>
      </c>
      <c r="I150" t="str" cm="1">
        <f t="array" ref="I150">IFERROR(INDEX(Month_1!$B$4:$B$250,MATCH(0,COUNTIF($I$1:I149,Month_1!$B$4:$B$250),0)),"")</f>
        <v/>
      </c>
      <c r="J150" t="e" cm="1">
        <f t="array" ref="J150">IFERROR(INDEX($I$2:$I$1800,MATCH(0,COUNTIF($J$1:J149,$I$2:$I$1800),0)),NA())</f>
        <v>#N/A</v>
      </c>
      <c r="K150" t="e">
        <v>#N/A</v>
      </c>
    </row>
    <row r="151" spans="1:11">
      <c r="A151" t="str" cm="1">
        <f t="array" ref="A151">IFERROR(INDEX(Month_8!$C$4:$C$250,MATCH(0,COUNTIF($A$140:A150,Month_8!$C$4:$C$250),0)),"")</f>
        <v/>
      </c>
      <c r="E151" cm="1">
        <f t="array" ref="E151">IFERROR(INDEX(Month_2!$D$4:$D$250,MATCH(0,COUNTIF($E$150:E150,Month_2!$D$4:$D$250),0)),"")</f>
        <v>0</v>
      </c>
      <c r="F151" t="e" cm="1">
        <f t="array" ref="F151">IFERROR(INDEX($E$2:$E$1800,MATCH(0,COUNTIF($F$1:F150,$E$2:$E$1800),0)),NA())</f>
        <v>#N/A</v>
      </c>
      <c r="G151" t="e">
        <v>#N/A</v>
      </c>
      <c r="I151" cm="1">
        <f t="array" ref="I151">IFERROR(INDEX(Month_2!$B$4:$B$250,MATCH(0,COUNTIF($I$150:I150,Month_2!$B$4:$B$250),0)),"")</f>
        <v>0</v>
      </c>
      <c r="J151" t="e" cm="1">
        <f t="array" ref="J151">IFERROR(INDEX($I$2:$I$1800,MATCH(0,COUNTIF($J$1:J150,$I$2:$I$1800),0)),NA())</f>
        <v>#N/A</v>
      </c>
      <c r="K151" t="e">
        <v>#N/A</v>
      </c>
    </row>
    <row r="152" spans="1:11">
      <c r="A152" t="str" cm="1">
        <f t="array" ref="A152">IFERROR(INDEX(Month_8!$C$4:$C$250,MATCH(0,COUNTIF($A$140:A151,Month_8!$C$4:$C$250),0)),"")</f>
        <v/>
      </c>
      <c r="E152" t="str" cm="1">
        <f t="array" ref="E152">IFERROR(INDEX(Month_2!$D$4:$D$250,MATCH(0,COUNTIF($E$150:E151,Month_2!$D$4:$D$250),0)),"")</f>
        <v/>
      </c>
      <c r="F152" t="e" cm="1">
        <f t="array" ref="F152">IFERROR(INDEX($E$2:$E$1800,MATCH(0,COUNTIF($F$1:F151,$E$2:$E$1800),0)),NA())</f>
        <v>#N/A</v>
      </c>
      <c r="G152" t="e">
        <v>#N/A</v>
      </c>
      <c r="I152" t="str" cm="1">
        <f t="array" ref="I152">IFERROR(INDEX(Month_2!$B$4:$B$250,MATCH(0,COUNTIF($I$150:I151,Month_2!$B$4:$B$250),0)),"")</f>
        <v/>
      </c>
      <c r="J152" t="e" cm="1">
        <f t="array" ref="J152">IFERROR(INDEX($I$2:$I$1800,MATCH(0,COUNTIF($J$1:J151,$I$2:$I$1800),0)),NA())</f>
        <v>#N/A</v>
      </c>
      <c r="K152" t="e">
        <v>#N/A</v>
      </c>
    </row>
    <row r="153" spans="1:11">
      <c r="A153" t="str" cm="1">
        <f t="array" ref="A153">IFERROR(INDEX(Month_8!$C$4:$C$250,MATCH(0,COUNTIF($A$140:A152,Month_8!$C$4:$C$250),0)),"")</f>
        <v/>
      </c>
      <c r="E153" t="str" cm="1">
        <f t="array" ref="E153">IFERROR(INDEX(Month_2!$D$4:$D$250,MATCH(0,COUNTIF($E$150:E152,Month_2!$D$4:$D$250),0)),"")</f>
        <v/>
      </c>
      <c r="F153" t="e" cm="1">
        <f t="array" ref="F153">IFERROR(INDEX($E$2:$E$1800,MATCH(0,COUNTIF($F$1:F152,$E$2:$E$1800),0)),NA())</f>
        <v>#N/A</v>
      </c>
      <c r="G153" t="e">
        <v>#N/A</v>
      </c>
      <c r="I153" t="str" cm="1">
        <f t="array" ref="I153">IFERROR(INDEX(Month_2!$B$4:$B$250,MATCH(0,COUNTIF($I$150:I152,Month_2!$B$4:$B$250),0)),"")</f>
        <v/>
      </c>
      <c r="J153" t="e" cm="1">
        <f t="array" ref="J153">IFERROR(INDEX($I$2:$I$1800,MATCH(0,COUNTIF($J$1:J152,$I$2:$I$1800),0)),NA())</f>
        <v>#N/A</v>
      </c>
      <c r="K153" t="e">
        <v>#N/A</v>
      </c>
    </row>
    <row r="154" spans="1:11">
      <c r="A154" t="str" cm="1">
        <f t="array" ref="A154">IFERROR(INDEX(Month_8!$C$4:$C$250,MATCH(0,COUNTIF($A$140:A153,Month_8!$C$4:$C$250),0)),"")</f>
        <v/>
      </c>
      <c r="E154" t="str" cm="1">
        <f t="array" ref="E154">IFERROR(INDEX(Month_2!$D$4:$D$250,MATCH(0,COUNTIF($E$150:E153,Month_2!$D$4:$D$250),0)),"")</f>
        <v/>
      </c>
      <c r="F154" t="e" cm="1">
        <f t="array" ref="F154">IFERROR(INDEX($E$2:$E$1800,MATCH(0,COUNTIF($F$1:F153,$E$2:$E$1800),0)),NA())</f>
        <v>#N/A</v>
      </c>
      <c r="G154" t="e">
        <v>#N/A</v>
      </c>
      <c r="I154" t="str" cm="1">
        <f t="array" ref="I154">IFERROR(INDEX(Month_2!$B$4:$B$250,MATCH(0,COUNTIF($I$150:I153,Month_2!$B$4:$B$250),0)),"")</f>
        <v/>
      </c>
      <c r="J154" t="e" cm="1">
        <f t="array" ref="J154">IFERROR(INDEX($I$2:$I$1800,MATCH(0,COUNTIF($J$1:J153,$I$2:$I$1800),0)),NA())</f>
        <v>#N/A</v>
      </c>
      <c r="K154" t="e">
        <v>#N/A</v>
      </c>
    </row>
    <row r="155" spans="1:11">
      <c r="A155" t="str" cm="1">
        <f t="array" ref="A155">IFERROR(INDEX(Month_8!$C$4:$C$250,MATCH(0,COUNTIF($A$140:A154,Month_8!$C$4:$C$250),0)),"")</f>
        <v/>
      </c>
      <c r="E155" t="str" cm="1">
        <f t="array" ref="E155">IFERROR(INDEX(Month_2!$D$4:$D$250,MATCH(0,COUNTIF($E$150:E154,Month_2!$D$4:$D$250),0)),"")</f>
        <v/>
      </c>
      <c r="F155" t="e" cm="1">
        <f t="array" ref="F155">IFERROR(INDEX($E$2:$E$1800,MATCH(0,COUNTIF($F$1:F154,$E$2:$E$1800),0)),NA())</f>
        <v>#N/A</v>
      </c>
      <c r="G155" t="e">
        <v>#N/A</v>
      </c>
      <c r="I155" t="str" cm="1">
        <f t="array" ref="I155">IFERROR(INDEX(Month_2!$B$4:$B$250,MATCH(0,COUNTIF($I$150:I154,Month_2!$B$4:$B$250),0)),"")</f>
        <v/>
      </c>
      <c r="J155" t="e" cm="1">
        <f t="array" ref="J155">IFERROR(INDEX($I$2:$I$1800,MATCH(0,COUNTIF($J$1:J154,$I$2:$I$1800),0)),NA())</f>
        <v>#N/A</v>
      </c>
      <c r="K155" t="e">
        <v>#N/A</v>
      </c>
    </row>
    <row r="156" spans="1:11">
      <c r="A156" t="str" cm="1">
        <f t="array" ref="A156">IFERROR(INDEX(Month_8!$C$4:$C$250,MATCH(0,COUNTIF($A$140:A155,Month_8!$C$4:$C$250),0)),"")</f>
        <v/>
      </c>
      <c r="E156" t="str" cm="1">
        <f t="array" ref="E156">IFERROR(INDEX(Month_2!$D$4:$D$250,MATCH(0,COUNTIF($E$150:E155,Month_2!$D$4:$D$250),0)),"")</f>
        <v/>
      </c>
      <c r="F156" t="e" cm="1">
        <f t="array" ref="F156">IFERROR(INDEX($E$2:$E$1800,MATCH(0,COUNTIF($F$1:F155,$E$2:$E$1800),0)),NA())</f>
        <v>#N/A</v>
      </c>
      <c r="G156" t="e">
        <v>#N/A</v>
      </c>
      <c r="I156" t="str" cm="1">
        <f t="array" ref="I156">IFERROR(INDEX(Month_2!$B$4:$B$250,MATCH(0,COUNTIF($I$150:I155,Month_2!$B$4:$B$250),0)),"")</f>
        <v/>
      </c>
      <c r="J156" t="e" cm="1">
        <f t="array" ref="J156">IFERROR(INDEX($I$2:$I$1800,MATCH(0,COUNTIF($J$1:J155,$I$2:$I$1800),0)),NA())</f>
        <v>#N/A</v>
      </c>
      <c r="K156" t="e">
        <v>#N/A</v>
      </c>
    </row>
    <row r="157" spans="1:11">
      <c r="A157" t="str" cm="1">
        <f t="array" ref="A157">IFERROR(INDEX(Month_8!$C$4:$C$250,MATCH(0,COUNTIF($A$140:A156,Month_8!$C$4:$C$250),0)),"")</f>
        <v/>
      </c>
      <c r="E157" t="str" cm="1">
        <f t="array" ref="E157">IFERROR(INDEX(Month_2!$D$4:$D$250,MATCH(0,COUNTIF($E$150:E156,Month_2!$D$4:$D$250),0)),"")</f>
        <v/>
      </c>
      <c r="F157" t="e" cm="1">
        <f t="array" ref="F157">IFERROR(INDEX($E$2:$E$1800,MATCH(0,COUNTIF($F$1:F156,$E$2:$E$1800),0)),NA())</f>
        <v>#N/A</v>
      </c>
      <c r="G157" t="e">
        <v>#N/A</v>
      </c>
      <c r="I157" t="str" cm="1">
        <f t="array" ref="I157">IFERROR(INDEX(Month_2!$B$4:$B$250,MATCH(0,COUNTIF($I$150:I156,Month_2!$B$4:$B$250),0)),"")</f>
        <v/>
      </c>
      <c r="J157" t="e" cm="1">
        <f t="array" ref="J157">IFERROR(INDEX($I$2:$I$1800,MATCH(0,COUNTIF($J$1:J156,$I$2:$I$1800),0)),NA())</f>
        <v>#N/A</v>
      </c>
      <c r="K157" t="e">
        <v>#N/A</v>
      </c>
    </row>
    <row r="158" spans="1:11">
      <c r="A158" t="str" cm="1">
        <f t="array" ref="A158">IFERROR(INDEX(Month_8!$C$4:$C$250,MATCH(0,COUNTIF($A$140:A157,Month_8!$C$4:$C$250),0)),"")</f>
        <v/>
      </c>
      <c r="E158" t="str" cm="1">
        <f t="array" ref="E158">IFERROR(INDEX(Month_2!$D$4:$D$250,MATCH(0,COUNTIF($E$150:E157,Month_2!$D$4:$D$250),0)),"")</f>
        <v/>
      </c>
      <c r="F158" t="e" cm="1">
        <f t="array" ref="F158">IFERROR(INDEX($E$2:$E$1800,MATCH(0,COUNTIF($F$1:F157,$E$2:$E$1800),0)),NA())</f>
        <v>#N/A</v>
      </c>
      <c r="G158" t="e">
        <v>#N/A</v>
      </c>
      <c r="I158" t="str" cm="1">
        <f t="array" ref="I158">IFERROR(INDEX(Month_2!$B$4:$B$250,MATCH(0,COUNTIF($I$150:I157,Month_2!$B$4:$B$250),0)),"")</f>
        <v/>
      </c>
      <c r="J158" t="e" cm="1">
        <f t="array" ref="J158">IFERROR(INDEX($I$2:$I$1800,MATCH(0,COUNTIF($J$1:J157,$I$2:$I$1800),0)),NA())</f>
        <v>#N/A</v>
      </c>
      <c r="K158" t="e">
        <v>#N/A</v>
      </c>
    </row>
    <row r="159" spans="1:11">
      <c r="A159" t="str" cm="1">
        <f t="array" ref="A159">IFERROR(INDEX(Month_8!$C$4:$C$250,MATCH(0,COUNTIF($A$140:A158,Month_8!$C$4:$C$250),0)),"")</f>
        <v/>
      </c>
      <c r="E159" t="str" cm="1">
        <f t="array" ref="E159">IFERROR(INDEX(Month_2!$D$4:$D$250,MATCH(0,COUNTIF($E$150:E158,Month_2!$D$4:$D$250),0)),"")</f>
        <v/>
      </c>
      <c r="F159" t="e" cm="1">
        <f t="array" ref="F159">IFERROR(INDEX($E$2:$E$1800,MATCH(0,COUNTIF($F$1:F158,$E$2:$E$1800),0)),NA())</f>
        <v>#N/A</v>
      </c>
      <c r="G159" t="e">
        <v>#N/A</v>
      </c>
      <c r="I159" t="str" cm="1">
        <f t="array" ref="I159">IFERROR(INDEX(Month_2!$B$4:$B$250,MATCH(0,COUNTIF($I$150:I158,Month_2!$B$4:$B$250),0)),"")</f>
        <v/>
      </c>
      <c r="J159" t="e" cm="1">
        <f t="array" ref="J159">IFERROR(INDEX($I$2:$I$1800,MATCH(0,COUNTIF($J$1:J158,$I$2:$I$1800),0)),NA())</f>
        <v>#N/A</v>
      </c>
      <c r="K159" t="e">
        <v>#N/A</v>
      </c>
    </row>
    <row r="160" spans="1:11">
      <c r="A160" t="str" cm="1">
        <f t="array" ref="A160">IFERROR(INDEX(Month_8!$C$4:$C$250,MATCH(0,COUNTIF($A$140:A159,Month_8!$C$4:$C$250),0)),"")</f>
        <v/>
      </c>
      <c r="E160" t="str" cm="1">
        <f t="array" ref="E160">IFERROR(INDEX(Month_2!$D$4:$D$250,MATCH(0,COUNTIF($E$150:E159,Month_2!$D$4:$D$250),0)),"")</f>
        <v/>
      </c>
      <c r="F160" t="e" cm="1">
        <f t="array" ref="F160">IFERROR(INDEX($E$2:$E$1800,MATCH(0,COUNTIF($F$1:F159,$E$2:$E$1800),0)),NA())</f>
        <v>#N/A</v>
      </c>
      <c r="G160" t="e">
        <v>#N/A</v>
      </c>
      <c r="I160" t="str" cm="1">
        <f t="array" ref="I160">IFERROR(INDEX(Month_2!$B$4:$B$250,MATCH(0,COUNTIF($I$150:I159,Month_2!$B$4:$B$250),0)),"")</f>
        <v/>
      </c>
      <c r="J160" t="e" cm="1">
        <f t="array" ref="J160">IFERROR(INDEX($I$2:$I$1800,MATCH(0,COUNTIF($J$1:J159,$I$2:$I$1800),0)),NA())</f>
        <v>#N/A</v>
      </c>
      <c r="K160" t="e">
        <v>#N/A</v>
      </c>
    </row>
    <row r="161" spans="1:11">
      <c r="A161" cm="1">
        <f t="array" ref="A161">IFERROR(INDEX(Month_9!$C$4:$C$250,MATCH(0,COUNTIF($A$160:A160,Month_9!$C$4:$C$250),0)),"")</f>
        <v>0</v>
      </c>
      <c r="E161" t="str" cm="1">
        <f t="array" ref="E161">IFERROR(INDEX(Month_2!$D$4:$D$250,MATCH(0,COUNTIF($E$150:E160,Month_2!$D$4:$D$250),0)),"")</f>
        <v/>
      </c>
      <c r="F161" t="e" cm="1">
        <f t="array" ref="F161">IFERROR(INDEX($E$2:$E$1800,MATCH(0,COUNTIF($F$1:F160,$E$2:$E$1800),0)),NA())</f>
        <v>#N/A</v>
      </c>
      <c r="G161" t="e">
        <v>#N/A</v>
      </c>
      <c r="I161" t="str" cm="1">
        <f t="array" ref="I161">IFERROR(INDEX(Month_2!$B$4:$B$250,MATCH(0,COUNTIF($I$150:I160,Month_2!$B$4:$B$250),0)),"")</f>
        <v/>
      </c>
      <c r="J161" t="e" cm="1">
        <f t="array" ref="J161">IFERROR(INDEX($I$2:$I$1800,MATCH(0,COUNTIF($J$1:J160,$I$2:$I$1800),0)),NA())</f>
        <v>#N/A</v>
      </c>
      <c r="K161" t="e">
        <v>#N/A</v>
      </c>
    </row>
    <row r="162" spans="1:11">
      <c r="A162" t="str" cm="1">
        <f t="array" ref="A162">IFERROR(INDEX(Month_9!$C$4:$C$250,MATCH(0,COUNTIF($A$160:A161,Month_9!$C$4:$C$250),0)),"")</f>
        <v/>
      </c>
      <c r="E162" t="str" cm="1">
        <f t="array" ref="E162">IFERROR(INDEX(Month_2!$D$4:$D$250,MATCH(0,COUNTIF($E$150:E161,Month_2!$D$4:$D$250),0)),"")</f>
        <v/>
      </c>
      <c r="F162" t="e" cm="1">
        <f t="array" ref="F162">IFERROR(INDEX($E$2:$E$1800,MATCH(0,COUNTIF($F$1:F161,$E$2:$E$1800),0)),NA())</f>
        <v>#N/A</v>
      </c>
      <c r="G162" t="e">
        <v>#N/A</v>
      </c>
      <c r="I162" t="str" cm="1">
        <f t="array" ref="I162">IFERROR(INDEX(Month_2!$B$4:$B$250,MATCH(0,COUNTIF($I$150:I161,Month_2!$B$4:$B$250),0)),"")</f>
        <v/>
      </c>
      <c r="J162" t="e" cm="1">
        <f t="array" ref="J162">IFERROR(INDEX($I$2:$I$1800,MATCH(0,COUNTIF($J$1:J161,$I$2:$I$1800),0)),NA())</f>
        <v>#N/A</v>
      </c>
      <c r="K162" t="e">
        <v>#N/A</v>
      </c>
    </row>
    <row r="163" spans="1:11">
      <c r="A163" t="str" cm="1">
        <f t="array" ref="A163">IFERROR(INDEX(Month_9!$C$4:$C$250,MATCH(0,COUNTIF($A$160:A162,Month_9!$C$4:$C$250),0)),"")</f>
        <v/>
      </c>
      <c r="E163" t="str" cm="1">
        <f t="array" ref="E163">IFERROR(INDEX(Month_2!$D$4:$D$250,MATCH(0,COUNTIF($E$150:E162,Month_2!$D$4:$D$250),0)),"")</f>
        <v/>
      </c>
      <c r="F163" t="e" cm="1">
        <f t="array" ref="F163">IFERROR(INDEX($E$2:$E$1800,MATCH(0,COUNTIF($F$1:F162,$E$2:$E$1800),0)),NA())</f>
        <v>#N/A</v>
      </c>
      <c r="G163" t="e">
        <v>#N/A</v>
      </c>
      <c r="I163" t="str" cm="1">
        <f t="array" ref="I163">IFERROR(INDEX(Month_2!$B$4:$B$250,MATCH(0,COUNTIF($I$150:I162,Month_2!$B$4:$B$250),0)),"")</f>
        <v/>
      </c>
      <c r="J163" t="e" cm="1">
        <f t="array" ref="J163">IFERROR(INDEX($I$2:$I$1800,MATCH(0,COUNTIF($J$1:J162,$I$2:$I$1800),0)),NA())</f>
        <v>#N/A</v>
      </c>
      <c r="K163" t="e">
        <v>#N/A</v>
      </c>
    </row>
    <row r="164" spans="1:11">
      <c r="A164" t="str" cm="1">
        <f t="array" ref="A164">IFERROR(INDEX(Month_9!$C$4:$C$250,MATCH(0,COUNTIF($A$160:A163,Month_9!$C$4:$C$250),0)),"")</f>
        <v/>
      </c>
      <c r="E164" t="str" cm="1">
        <f t="array" ref="E164">IFERROR(INDEX(Month_2!$D$4:$D$250,MATCH(0,COUNTIF($E$150:E163,Month_2!$D$4:$D$250),0)),"")</f>
        <v/>
      </c>
      <c r="F164" t="e" cm="1">
        <f t="array" ref="F164">IFERROR(INDEX($E$2:$E$1800,MATCH(0,COUNTIF($F$1:F163,$E$2:$E$1800),0)),NA())</f>
        <v>#N/A</v>
      </c>
      <c r="G164" t="e">
        <v>#N/A</v>
      </c>
      <c r="I164" t="str" cm="1">
        <f t="array" ref="I164">IFERROR(INDEX(Month_2!$B$4:$B$250,MATCH(0,COUNTIF($I$150:I163,Month_2!$B$4:$B$250),0)),"")</f>
        <v/>
      </c>
      <c r="J164" t="e" cm="1">
        <f t="array" ref="J164">IFERROR(INDEX($I$2:$I$1800,MATCH(0,COUNTIF($J$1:J163,$I$2:$I$1800),0)),NA())</f>
        <v>#N/A</v>
      </c>
      <c r="K164" t="e">
        <v>#N/A</v>
      </c>
    </row>
    <row r="165" spans="1:11">
      <c r="A165" t="str" cm="1">
        <f t="array" ref="A165">IFERROR(INDEX(Month_9!$C$4:$C$250,MATCH(0,COUNTIF($A$160:A164,Month_9!$C$4:$C$250),0)),"")</f>
        <v/>
      </c>
      <c r="E165" t="str" cm="1">
        <f t="array" ref="E165">IFERROR(INDEX(Month_2!$D$4:$D$250,MATCH(0,COUNTIF($E$150:E164,Month_2!$D$4:$D$250),0)),"")</f>
        <v/>
      </c>
      <c r="F165" t="e" cm="1">
        <f t="array" ref="F165">IFERROR(INDEX($E$2:$E$1800,MATCH(0,COUNTIF($F$1:F164,$E$2:$E$1800),0)),NA())</f>
        <v>#N/A</v>
      </c>
      <c r="G165" t="e">
        <v>#N/A</v>
      </c>
      <c r="I165" t="str" cm="1">
        <f t="array" ref="I165">IFERROR(INDEX(Month_2!$B$4:$B$250,MATCH(0,COUNTIF($I$150:I164,Month_2!$B$4:$B$250),0)),"")</f>
        <v/>
      </c>
      <c r="J165" t="e" cm="1">
        <f t="array" ref="J165">IFERROR(INDEX($I$2:$I$1800,MATCH(0,COUNTIF($J$1:J164,$I$2:$I$1800),0)),NA())</f>
        <v>#N/A</v>
      </c>
      <c r="K165" t="e">
        <v>#N/A</v>
      </c>
    </row>
    <row r="166" spans="1:11">
      <c r="A166" t="str" cm="1">
        <f t="array" ref="A166">IFERROR(INDEX(Month_9!$C$4:$C$250,MATCH(0,COUNTIF($A$160:A165,Month_9!$C$4:$C$250),0)),"")</f>
        <v/>
      </c>
      <c r="E166" t="str" cm="1">
        <f t="array" ref="E166">IFERROR(INDEX(Month_2!$D$4:$D$250,MATCH(0,COUNTIF($E$150:E165,Month_2!$D$4:$D$250),0)),"")</f>
        <v/>
      </c>
      <c r="F166" t="e" cm="1">
        <f t="array" ref="F166">IFERROR(INDEX($E$2:$E$1800,MATCH(0,COUNTIF($F$1:F165,$E$2:$E$1800),0)),NA())</f>
        <v>#N/A</v>
      </c>
      <c r="G166" t="e">
        <v>#N/A</v>
      </c>
      <c r="I166" t="str" cm="1">
        <f t="array" ref="I166">IFERROR(INDEX(Month_2!$B$4:$B$250,MATCH(0,COUNTIF($I$150:I165,Month_2!$B$4:$B$250),0)),"")</f>
        <v/>
      </c>
      <c r="J166" t="e" cm="1">
        <f t="array" ref="J166">IFERROR(INDEX($I$2:$I$1800,MATCH(0,COUNTIF($J$1:J165,$I$2:$I$1800),0)),NA())</f>
        <v>#N/A</v>
      </c>
      <c r="K166" t="e">
        <v>#N/A</v>
      </c>
    </row>
    <row r="167" spans="1:11">
      <c r="A167" t="str" cm="1">
        <f t="array" ref="A167">IFERROR(INDEX(Month_9!$C$4:$C$250,MATCH(0,COUNTIF($A$160:A166,Month_9!$C$4:$C$250),0)),"")</f>
        <v/>
      </c>
      <c r="E167" t="str" cm="1">
        <f t="array" ref="E167">IFERROR(INDEX(Month_2!$D$4:$D$250,MATCH(0,COUNTIF($E$150:E166,Month_2!$D$4:$D$250),0)),"")</f>
        <v/>
      </c>
      <c r="F167" t="e" cm="1">
        <f t="array" ref="F167">IFERROR(INDEX($E$2:$E$1800,MATCH(0,COUNTIF($F$1:F166,$E$2:$E$1800),0)),NA())</f>
        <v>#N/A</v>
      </c>
      <c r="G167" t="e">
        <v>#N/A</v>
      </c>
      <c r="I167" t="str" cm="1">
        <f t="array" ref="I167">IFERROR(INDEX(Month_2!$B$4:$B$250,MATCH(0,COUNTIF($I$150:I166,Month_2!$B$4:$B$250),0)),"")</f>
        <v/>
      </c>
      <c r="J167" t="e" cm="1">
        <f t="array" ref="J167">IFERROR(INDEX($I$2:$I$1800,MATCH(0,COUNTIF($J$1:J166,$I$2:$I$1800),0)),NA())</f>
        <v>#N/A</v>
      </c>
      <c r="K167" t="e">
        <v>#N/A</v>
      </c>
    </row>
    <row r="168" spans="1:11">
      <c r="A168" t="str" cm="1">
        <f t="array" ref="A168">IFERROR(INDEX(Month_9!$C$4:$C$250,MATCH(0,COUNTIF($A$160:A167,Month_9!$C$4:$C$250),0)),"")</f>
        <v/>
      </c>
      <c r="E168" t="str" cm="1">
        <f t="array" ref="E168">IFERROR(INDEX(Month_2!$D$4:$D$250,MATCH(0,COUNTIF($E$150:E167,Month_2!$D$4:$D$250),0)),"")</f>
        <v/>
      </c>
      <c r="F168" t="e" cm="1">
        <f t="array" ref="F168">IFERROR(INDEX($E$2:$E$1800,MATCH(0,COUNTIF($F$1:F167,$E$2:$E$1800),0)),NA())</f>
        <v>#N/A</v>
      </c>
      <c r="G168" t="e">
        <v>#N/A</v>
      </c>
      <c r="I168" t="str" cm="1">
        <f t="array" ref="I168">IFERROR(INDEX(Month_2!$B$4:$B$250,MATCH(0,COUNTIF($I$150:I167,Month_2!$B$4:$B$250),0)),"")</f>
        <v/>
      </c>
      <c r="J168" t="e" cm="1">
        <f t="array" ref="J168">IFERROR(INDEX($I$2:$I$1800,MATCH(0,COUNTIF($J$1:J167,$I$2:$I$1800),0)),NA())</f>
        <v>#N/A</v>
      </c>
      <c r="K168" t="e">
        <v>#N/A</v>
      </c>
    </row>
    <row r="169" spans="1:11">
      <c r="A169" t="str" cm="1">
        <f t="array" ref="A169">IFERROR(INDEX(Month_9!$C$4:$C$250,MATCH(0,COUNTIF($A$160:A168,Month_9!$C$4:$C$250),0)),"")</f>
        <v/>
      </c>
      <c r="E169" t="str" cm="1">
        <f t="array" ref="E169">IFERROR(INDEX(Month_2!$D$4:$D$250,MATCH(0,COUNTIF($E$150:E168,Month_2!$D$4:$D$250),0)),"")</f>
        <v/>
      </c>
      <c r="F169" t="e" cm="1">
        <f t="array" ref="F169">IFERROR(INDEX($E$2:$E$1800,MATCH(0,COUNTIF($F$1:F168,$E$2:$E$1800),0)),NA())</f>
        <v>#N/A</v>
      </c>
      <c r="G169" t="e">
        <v>#N/A</v>
      </c>
      <c r="I169" t="str" cm="1">
        <f t="array" ref="I169">IFERROR(INDEX(Month_2!$B$4:$B$250,MATCH(0,COUNTIF($I$150:I168,Month_2!$B$4:$B$250),0)),"")</f>
        <v/>
      </c>
      <c r="J169" t="e" cm="1">
        <f t="array" ref="J169">IFERROR(INDEX($I$2:$I$1800,MATCH(0,COUNTIF($J$1:J168,$I$2:$I$1800),0)),NA())</f>
        <v>#N/A</v>
      </c>
      <c r="K169" t="e">
        <v>#N/A</v>
      </c>
    </row>
    <row r="170" spans="1:11">
      <c r="A170" t="str" cm="1">
        <f t="array" ref="A170">IFERROR(INDEX(Month_9!$C$4:$C$250,MATCH(0,COUNTIF($A$160:A169,Month_9!$C$4:$C$250),0)),"")</f>
        <v/>
      </c>
      <c r="E170" t="str" cm="1">
        <f t="array" ref="E170">IFERROR(INDEX(Month_2!$D$4:$D$250,MATCH(0,COUNTIF($E$150:E169,Month_2!$D$4:$D$250),0)),"")</f>
        <v/>
      </c>
      <c r="F170" t="e" cm="1">
        <f t="array" ref="F170">IFERROR(INDEX($E$2:$E$1800,MATCH(0,COUNTIF($F$1:F169,$E$2:$E$1800),0)),NA())</f>
        <v>#N/A</v>
      </c>
      <c r="G170" t="e">
        <v>#N/A</v>
      </c>
      <c r="I170" t="str" cm="1">
        <f t="array" ref="I170">IFERROR(INDEX(Month_2!$B$4:$B$250,MATCH(0,COUNTIF($I$150:I169,Month_2!$B$4:$B$250),0)),"")</f>
        <v/>
      </c>
      <c r="J170" t="e" cm="1">
        <f t="array" ref="J170">IFERROR(INDEX($I$2:$I$1800,MATCH(0,COUNTIF($J$1:J169,$I$2:$I$1800),0)),NA())</f>
        <v>#N/A</v>
      </c>
      <c r="K170" t="e">
        <v>#N/A</v>
      </c>
    </row>
    <row r="171" spans="1:11">
      <c r="A171" t="str" cm="1">
        <f t="array" ref="A171">IFERROR(INDEX(Month_9!$C$4:$C$250,MATCH(0,COUNTIF($A$160:A170,Month_9!$C$4:$C$250),0)),"")</f>
        <v/>
      </c>
      <c r="E171" t="str" cm="1">
        <f t="array" ref="E171">IFERROR(INDEX(Month_2!$D$4:$D$250,MATCH(0,COUNTIF($E$150:E170,Month_2!$D$4:$D$250),0)),"")</f>
        <v/>
      </c>
      <c r="F171" t="e" cm="1">
        <f t="array" ref="F171">IFERROR(INDEX($E$2:$E$1800,MATCH(0,COUNTIF($F$1:F170,$E$2:$E$1800),0)),NA())</f>
        <v>#N/A</v>
      </c>
      <c r="G171" t="e">
        <v>#N/A</v>
      </c>
      <c r="I171" t="str" cm="1">
        <f t="array" ref="I171">IFERROR(INDEX(Month_2!$B$4:$B$250,MATCH(0,COUNTIF($I$150:I170,Month_2!$B$4:$B$250),0)),"")</f>
        <v/>
      </c>
      <c r="J171" t="e" cm="1">
        <f t="array" ref="J171">IFERROR(INDEX($I$2:$I$1800,MATCH(0,COUNTIF($J$1:J170,$I$2:$I$1800),0)),NA())</f>
        <v>#N/A</v>
      </c>
      <c r="K171" t="e">
        <v>#N/A</v>
      </c>
    </row>
    <row r="172" spans="1:11">
      <c r="A172" t="str" cm="1">
        <f t="array" ref="A172">IFERROR(INDEX(Month_9!$C$4:$C$250,MATCH(0,COUNTIF($A$160:A171,Month_9!$C$4:$C$250),0)),"")</f>
        <v/>
      </c>
      <c r="E172" t="str" cm="1">
        <f t="array" ref="E172">IFERROR(INDEX(Month_2!$D$4:$D$250,MATCH(0,COUNTIF($E$150:E171,Month_2!$D$4:$D$250),0)),"")</f>
        <v/>
      </c>
      <c r="F172" t="e" cm="1">
        <f t="array" ref="F172">IFERROR(INDEX($E$2:$E$1800,MATCH(0,COUNTIF($F$1:F171,$E$2:$E$1800),0)),NA())</f>
        <v>#N/A</v>
      </c>
      <c r="G172" t="e">
        <v>#N/A</v>
      </c>
      <c r="I172" t="str" cm="1">
        <f t="array" ref="I172">IFERROR(INDEX(Month_2!$B$4:$B$250,MATCH(0,COUNTIF($I$150:I171,Month_2!$B$4:$B$250),0)),"")</f>
        <v/>
      </c>
      <c r="J172" t="e" cm="1">
        <f t="array" ref="J172">IFERROR(INDEX($I$2:$I$1800,MATCH(0,COUNTIF($J$1:J171,$I$2:$I$1800),0)),NA())</f>
        <v>#N/A</v>
      </c>
      <c r="K172" t="e">
        <v>#N/A</v>
      </c>
    </row>
    <row r="173" spans="1:11">
      <c r="A173" t="str" cm="1">
        <f t="array" ref="A173">IFERROR(INDEX(Month_9!$C$4:$C$250,MATCH(0,COUNTIF($A$160:A172,Month_9!$C$4:$C$250),0)),"")</f>
        <v/>
      </c>
      <c r="E173" t="str" cm="1">
        <f t="array" ref="E173">IFERROR(INDEX(Month_2!$D$4:$D$250,MATCH(0,COUNTIF($E$150:E172,Month_2!$D$4:$D$250),0)),"")</f>
        <v/>
      </c>
      <c r="F173" t="e" cm="1">
        <f t="array" ref="F173">IFERROR(INDEX($E$2:$E$1800,MATCH(0,COUNTIF($F$1:F172,$E$2:$E$1800),0)),NA())</f>
        <v>#N/A</v>
      </c>
      <c r="G173" t="e">
        <v>#N/A</v>
      </c>
      <c r="I173" t="str" cm="1">
        <f t="array" ref="I173">IFERROR(INDEX(Month_2!$B$4:$B$250,MATCH(0,COUNTIF($I$150:I172,Month_2!$B$4:$B$250),0)),"")</f>
        <v/>
      </c>
      <c r="J173" t="e" cm="1">
        <f t="array" ref="J173">IFERROR(INDEX($I$2:$I$1800,MATCH(0,COUNTIF($J$1:J172,$I$2:$I$1800),0)),NA())</f>
        <v>#N/A</v>
      </c>
      <c r="K173" t="e">
        <v>#N/A</v>
      </c>
    </row>
    <row r="174" spans="1:11">
      <c r="A174" t="str" cm="1">
        <f t="array" ref="A174">IFERROR(INDEX(Month_9!$C$4:$C$250,MATCH(0,COUNTIF($A$160:A173,Month_9!$C$4:$C$250),0)),"")</f>
        <v/>
      </c>
      <c r="E174" t="str" cm="1">
        <f t="array" ref="E174">IFERROR(INDEX(Month_2!$D$4:$D$250,MATCH(0,COUNTIF($E$150:E173,Month_2!$D$4:$D$250),0)),"")</f>
        <v/>
      </c>
      <c r="F174" t="e" cm="1">
        <f t="array" ref="F174">IFERROR(INDEX($E$2:$E$1800,MATCH(0,COUNTIF($F$1:F173,$E$2:$E$1800),0)),NA())</f>
        <v>#N/A</v>
      </c>
      <c r="G174" t="e">
        <v>#N/A</v>
      </c>
      <c r="I174" t="str" cm="1">
        <f t="array" ref="I174">IFERROR(INDEX(Month_2!$B$4:$B$250,MATCH(0,COUNTIF($I$150:I173,Month_2!$B$4:$B$250),0)),"")</f>
        <v/>
      </c>
      <c r="J174" t="e" cm="1">
        <f t="array" ref="J174">IFERROR(INDEX($I$2:$I$1800,MATCH(0,COUNTIF($J$1:J173,$I$2:$I$1800),0)),NA())</f>
        <v>#N/A</v>
      </c>
      <c r="K174" t="e">
        <v>#N/A</v>
      </c>
    </row>
    <row r="175" spans="1:11">
      <c r="A175" t="str" cm="1">
        <f t="array" ref="A175">IFERROR(INDEX(Month_9!$C$4:$C$250,MATCH(0,COUNTIF($A$160:A174,Month_9!$C$4:$C$250),0)),"")</f>
        <v/>
      </c>
      <c r="E175" t="str" cm="1">
        <f t="array" ref="E175">IFERROR(INDEX(Month_2!$D$4:$D$250,MATCH(0,COUNTIF($E$150:E174,Month_2!$D$4:$D$250),0)),"")</f>
        <v/>
      </c>
      <c r="F175" t="e" cm="1">
        <f t="array" ref="F175">IFERROR(INDEX($E$2:$E$1800,MATCH(0,COUNTIF($F$1:F174,$E$2:$E$1800),0)),NA())</f>
        <v>#N/A</v>
      </c>
      <c r="G175" t="e">
        <v>#N/A</v>
      </c>
      <c r="I175" t="str" cm="1">
        <f t="array" ref="I175">IFERROR(INDEX(Month_2!$B$4:$B$250,MATCH(0,COUNTIF($I$150:I174,Month_2!$B$4:$B$250),0)),"")</f>
        <v/>
      </c>
      <c r="J175" t="e" cm="1">
        <f t="array" ref="J175">IFERROR(INDEX($I$2:$I$1800,MATCH(0,COUNTIF($J$1:J174,$I$2:$I$1800),0)),NA())</f>
        <v>#N/A</v>
      </c>
      <c r="K175" t="e">
        <v>#N/A</v>
      </c>
    </row>
    <row r="176" spans="1:11">
      <c r="A176" t="str" cm="1">
        <f t="array" ref="A176">IFERROR(INDEX(Month_9!$C$4:$C$250,MATCH(0,COUNTIF($A$160:A175,Month_9!$C$4:$C$250),0)),"")</f>
        <v/>
      </c>
      <c r="E176" t="str" cm="1">
        <f t="array" ref="E176">IFERROR(INDEX(Month_2!$D$4:$D$250,MATCH(0,COUNTIF($E$150:E175,Month_2!$D$4:$D$250),0)),"")</f>
        <v/>
      </c>
      <c r="F176" t="e" cm="1">
        <f t="array" ref="F176">IFERROR(INDEX($E$2:$E$1800,MATCH(0,COUNTIF($F$1:F175,$E$2:$E$1800),0)),NA())</f>
        <v>#N/A</v>
      </c>
      <c r="G176" t="e">
        <v>#N/A</v>
      </c>
      <c r="I176" t="str" cm="1">
        <f t="array" ref="I176">IFERROR(INDEX(Month_2!$B$4:$B$250,MATCH(0,COUNTIF($I$150:I175,Month_2!$B$4:$B$250),0)),"")</f>
        <v/>
      </c>
      <c r="J176" t="e" cm="1">
        <f t="array" ref="J176">IFERROR(INDEX($I$2:$I$1800,MATCH(0,COUNTIF($J$1:J175,$I$2:$I$1800),0)),NA())</f>
        <v>#N/A</v>
      </c>
      <c r="K176" t="e">
        <v>#N/A</v>
      </c>
    </row>
    <row r="177" spans="1:11">
      <c r="A177" t="str" cm="1">
        <f t="array" ref="A177">IFERROR(INDEX(Month_9!$C$4:$C$250,MATCH(0,COUNTIF($A$160:A176,Month_9!$C$4:$C$250),0)),"")</f>
        <v/>
      </c>
      <c r="E177" t="str" cm="1">
        <f t="array" ref="E177">IFERROR(INDEX(Month_2!$D$4:$D$250,MATCH(0,COUNTIF($E$150:E176,Month_2!$D$4:$D$250),0)),"")</f>
        <v/>
      </c>
      <c r="F177" t="e" cm="1">
        <f t="array" ref="F177">IFERROR(INDEX($E$2:$E$1800,MATCH(0,COUNTIF($F$1:F176,$E$2:$E$1800),0)),NA())</f>
        <v>#N/A</v>
      </c>
      <c r="G177" t="e">
        <v>#N/A</v>
      </c>
      <c r="I177" t="str" cm="1">
        <f t="array" ref="I177">IFERROR(INDEX(Month_2!$B$4:$B$250,MATCH(0,COUNTIF($I$150:I176,Month_2!$B$4:$B$250),0)),"")</f>
        <v/>
      </c>
      <c r="J177" t="e" cm="1">
        <f t="array" ref="J177">IFERROR(INDEX($I$2:$I$1800,MATCH(0,COUNTIF($J$1:J176,$I$2:$I$1800),0)),NA())</f>
        <v>#N/A</v>
      </c>
      <c r="K177" t="e">
        <v>#N/A</v>
      </c>
    </row>
    <row r="178" spans="1:11">
      <c r="A178" t="str" cm="1">
        <f t="array" ref="A178">IFERROR(INDEX(Month_9!$C$4:$C$250,MATCH(0,COUNTIF($A$160:A177,Month_9!$C$4:$C$250),0)),"")</f>
        <v/>
      </c>
      <c r="E178" t="str" cm="1">
        <f t="array" ref="E178">IFERROR(INDEX(Month_2!$D$4:$D$250,MATCH(0,COUNTIF($E$150:E177,Month_2!$D$4:$D$250),0)),"")</f>
        <v/>
      </c>
      <c r="F178" t="e" cm="1">
        <f t="array" ref="F178">IFERROR(INDEX($E$2:$E$1800,MATCH(0,COUNTIF($F$1:F177,$E$2:$E$1800),0)),NA())</f>
        <v>#N/A</v>
      </c>
      <c r="G178" t="e">
        <v>#N/A</v>
      </c>
      <c r="I178" t="str" cm="1">
        <f t="array" ref="I178">IFERROR(INDEX(Month_2!$B$4:$B$250,MATCH(0,COUNTIF($I$150:I177,Month_2!$B$4:$B$250),0)),"")</f>
        <v/>
      </c>
      <c r="J178" t="e" cm="1">
        <f t="array" ref="J178">IFERROR(INDEX($I$2:$I$1800,MATCH(0,COUNTIF($J$1:J177,$I$2:$I$1800),0)),NA())</f>
        <v>#N/A</v>
      </c>
      <c r="K178" t="e">
        <v>#N/A</v>
      </c>
    </row>
    <row r="179" spans="1:11">
      <c r="A179" t="str" cm="1">
        <f t="array" ref="A179">IFERROR(INDEX(Month_9!$C$4:$C$250,MATCH(0,COUNTIF($A$160:A178,Month_9!$C$4:$C$250),0)),"")</f>
        <v/>
      </c>
      <c r="E179" t="str" cm="1">
        <f t="array" ref="E179">IFERROR(INDEX(Month_2!$D$4:$D$250,MATCH(0,COUNTIF($E$150:E178,Month_2!$D$4:$D$250),0)),"")</f>
        <v/>
      </c>
      <c r="F179" t="e" cm="1">
        <f t="array" ref="F179">IFERROR(INDEX($E$2:$E$1800,MATCH(0,COUNTIF($F$1:F178,$E$2:$E$1800),0)),NA())</f>
        <v>#N/A</v>
      </c>
      <c r="G179" t="e">
        <v>#N/A</v>
      </c>
      <c r="I179" t="str" cm="1">
        <f t="array" ref="I179">IFERROR(INDEX(Month_2!$B$4:$B$250,MATCH(0,COUNTIF($I$150:I178,Month_2!$B$4:$B$250),0)),"")</f>
        <v/>
      </c>
      <c r="J179" t="e" cm="1">
        <f t="array" ref="J179">IFERROR(INDEX($I$2:$I$1800,MATCH(0,COUNTIF($J$1:J178,$I$2:$I$1800),0)),NA())</f>
        <v>#N/A</v>
      </c>
      <c r="K179" t="e">
        <v>#N/A</v>
      </c>
    </row>
    <row r="180" spans="1:11">
      <c r="A180" t="str" cm="1">
        <f t="array" ref="A180">IFERROR(INDEX(Month_9!$C$4:$C$250,MATCH(0,COUNTIF($A$160:A179,Month_9!$C$4:$C$250),0)),"")</f>
        <v/>
      </c>
      <c r="E180" t="str" cm="1">
        <f t="array" ref="E180">IFERROR(INDEX(Month_2!$D$4:$D$250,MATCH(0,COUNTIF($E$150:E179,Month_2!$D$4:$D$250),0)),"")</f>
        <v/>
      </c>
      <c r="F180" t="e" cm="1">
        <f t="array" ref="F180">IFERROR(INDEX($E$2:$E$1800,MATCH(0,COUNTIF($F$1:F179,$E$2:$E$1800),0)),NA())</f>
        <v>#N/A</v>
      </c>
      <c r="G180" t="e">
        <v>#N/A</v>
      </c>
      <c r="I180" t="str" cm="1">
        <f t="array" ref="I180">IFERROR(INDEX(Month_2!$B$4:$B$250,MATCH(0,COUNTIF($I$150:I179,Month_2!$B$4:$B$250),0)),"")</f>
        <v/>
      </c>
      <c r="J180" t="e" cm="1">
        <f t="array" ref="J180">IFERROR(INDEX($I$2:$I$1800,MATCH(0,COUNTIF($J$1:J179,$I$2:$I$1800),0)),NA())</f>
        <v>#N/A</v>
      </c>
      <c r="K180" t="e">
        <v>#N/A</v>
      </c>
    </row>
    <row r="181" spans="1:11">
      <c r="A181" cm="1">
        <f t="array" ref="A181">IFERROR(INDEX(Month_10!$C$4:$C$250,MATCH(0,COUNTIF($A$180:A180,Month_10!$C$4:$C$250),0)),"")</f>
        <v>0</v>
      </c>
      <c r="E181" t="str" cm="1">
        <f t="array" ref="E181">IFERROR(INDEX(Month_2!$D$4:$D$250,MATCH(0,COUNTIF($E$150:E180,Month_2!$D$4:$D$250),0)),"")</f>
        <v/>
      </c>
      <c r="F181" t="e" cm="1">
        <f t="array" ref="F181">IFERROR(INDEX($E$2:$E$1800,MATCH(0,COUNTIF($F$1:F180,$E$2:$E$1800),0)),NA())</f>
        <v>#N/A</v>
      </c>
      <c r="G181" t="e">
        <v>#N/A</v>
      </c>
      <c r="I181" t="str" cm="1">
        <f t="array" ref="I181">IFERROR(INDEX(Month_2!$B$4:$B$250,MATCH(0,COUNTIF($I$150:I180,Month_2!$B$4:$B$250),0)),"")</f>
        <v/>
      </c>
      <c r="J181" t="e" cm="1">
        <f t="array" ref="J181">IFERROR(INDEX($I$2:$I$1800,MATCH(0,COUNTIF($J$1:J180,$I$2:$I$1800),0)),NA())</f>
        <v>#N/A</v>
      </c>
      <c r="K181" t="e">
        <v>#N/A</v>
      </c>
    </row>
    <row r="182" spans="1:11">
      <c r="A182" t="str" cm="1">
        <f t="array" ref="A182">IFERROR(INDEX(Month_10!$C$4:$C$250,MATCH(0,COUNTIF($A$180:A181,Month_10!$C$4:$C$250),0)),"")</f>
        <v/>
      </c>
      <c r="E182" t="str" cm="1">
        <f t="array" ref="E182">IFERROR(INDEX(Month_2!$D$4:$D$250,MATCH(0,COUNTIF($E$150:E181,Month_2!$D$4:$D$250),0)),"")</f>
        <v/>
      </c>
      <c r="F182" t="e" cm="1">
        <f t="array" ref="F182">IFERROR(INDEX($E$2:$E$1800,MATCH(0,COUNTIF($F$1:F181,$E$2:$E$1800),0)),NA())</f>
        <v>#N/A</v>
      </c>
      <c r="G182" t="e">
        <v>#N/A</v>
      </c>
      <c r="I182" t="str" cm="1">
        <f t="array" ref="I182">IFERROR(INDEX(Month_2!$B$4:$B$250,MATCH(0,COUNTIF($I$150:I181,Month_2!$B$4:$B$250),0)),"")</f>
        <v/>
      </c>
      <c r="J182" t="e" cm="1">
        <f t="array" ref="J182">IFERROR(INDEX($I$2:$I$1800,MATCH(0,COUNTIF($J$1:J181,$I$2:$I$1800),0)),NA())</f>
        <v>#N/A</v>
      </c>
      <c r="K182" t="e">
        <v>#N/A</v>
      </c>
    </row>
    <row r="183" spans="1:11">
      <c r="A183" t="str" cm="1">
        <f t="array" ref="A183">IFERROR(INDEX(Month_10!$C$4:$C$250,MATCH(0,COUNTIF($A$180:A182,Month_10!$C$4:$C$250),0)),"")</f>
        <v/>
      </c>
      <c r="E183" t="str" cm="1">
        <f t="array" ref="E183">IFERROR(INDEX(Month_2!$D$4:$D$250,MATCH(0,COUNTIF($E$150:E182,Month_2!$D$4:$D$250),0)),"")</f>
        <v/>
      </c>
      <c r="F183" t="e" cm="1">
        <f t="array" ref="F183">IFERROR(INDEX($E$2:$E$1800,MATCH(0,COUNTIF($F$1:F182,$E$2:$E$1800),0)),NA())</f>
        <v>#N/A</v>
      </c>
      <c r="G183" t="e">
        <v>#N/A</v>
      </c>
      <c r="I183" t="str" cm="1">
        <f t="array" ref="I183">IFERROR(INDEX(Month_2!$B$4:$B$250,MATCH(0,COUNTIF($I$150:I182,Month_2!$B$4:$B$250),0)),"")</f>
        <v/>
      </c>
      <c r="J183" t="e" cm="1">
        <f t="array" ref="J183">IFERROR(INDEX($I$2:$I$1800,MATCH(0,COUNTIF($J$1:J182,$I$2:$I$1800),0)),NA())</f>
        <v>#N/A</v>
      </c>
      <c r="K183" t="e">
        <v>#N/A</v>
      </c>
    </row>
    <row r="184" spans="1:11">
      <c r="A184" t="str" cm="1">
        <f t="array" ref="A184">IFERROR(INDEX(Month_10!$C$4:$C$250,MATCH(0,COUNTIF($A$180:A183,Month_10!$C$4:$C$250),0)),"")</f>
        <v/>
      </c>
      <c r="E184" t="str" cm="1">
        <f t="array" ref="E184">IFERROR(INDEX(Month_2!$D$4:$D$250,MATCH(0,COUNTIF($E$150:E183,Month_2!$D$4:$D$250),0)),"")</f>
        <v/>
      </c>
      <c r="F184" t="e" cm="1">
        <f t="array" ref="F184">IFERROR(INDEX($E$2:$E$1800,MATCH(0,COUNTIF($F$1:F183,$E$2:$E$1800),0)),NA())</f>
        <v>#N/A</v>
      </c>
      <c r="G184" t="e">
        <v>#N/A</v>
      </c>
      <c r="I184" t="str" cm="1">
        <f t="array" ref="I184">IFERROR(INDEX(Month_2!$B$4:$B$250,MATCH(0,COUNTIF($I$150:I183,Month_2!$B$4:$B$250),0)),"")</f>
        <v/>
      </c>
      <c r="J184" t="e" cm="1">
        <f t="array" ref="J184">IFERROR(INDEX($I$2:$I$1800,MATCH(0,COUNTIF($J$1:J183,$I$2:$I$1800),0)),NA())</f>
        <v>#N/A</v>
      </c>
      <c r="K184" t="e">
        <v>#N/A</v>
      </c>
    </row>
    <row r="185" spans="1:11">
      <c r="A185" t="str" cm="1">
        <f t="array" ref="A185">IFERROR(INDEX(Month_10!$C$4:$C$250,MATCH(0,COUNTIF($A$180:A184,Month_10!$C$4:$C$250),0)),"")</f>
        <v/>
      </c>
      <c r="E185" t="str" cm="1">
        <f t="array" ref="E185">IFERROR(INDEX(Month_2!$D$4:$D$250,MATCH(0,COUNTIF($E$150:E184,Month_2!$D$4:$D$250),0)),"")</f>
        <v/>
      </c>
      <c r="F185" t="e" cm="1">
        <f t="array" ref="F185">IFERROR(INDEX($E$2:$E$1800,MATCH(0,COUNTIF($F$1:F184,$E$2:$E$1800),0)),NA())</f>
        <v>#N/A</v>
      </c>
      <c r="G185" t="e">
        <v>#N/A</v>
      </c>
      <c r="I185" t="str" cm="1">
        <f t="array" ref="I185">IFERROR(INDEX(Month_2!$B$4:$B$250,MATCH(0,COUNTIF($I$150:I184,Month_2!$B$4:$B$250),0)),"")</f>
        <v/>
      </c>
      <c r="J185" t="e" cm="1">
        <f t="array" ref="J185">IFERROR(INDEX($I$2:$I$1800,MATCH(0,COUNTIF($J$1:J184,$I$2:$I$1800),0)),NA())</f>
        <v>#N/A</v>
      </c>
      <c r="K185" t="e">
        <v>#N/A</v>
      </c>
    </row>
    <row r="186" spans="1:11">
      <c r="A186" t="str" cm="1">
        <f t="array" ref="A186">IFERROR(INDEX(Month_10!$C$4:$C$250,MATCH(0,COUNTIF($A$180:A185,Month_10!$C$4:$C$250),0)),"")</f>
        <v/>
      </c>
      <c r="E186" t="str" cm="1">
        <f t="array" ref="E186">IFERROR(INDEX(Month_2!$D$4:$D$250,MATCH(0,COUNTIF($E$150:E185,Month_2!$D$4:$D$250),0)),"")</f>
        <v/>
      </c>
      <c r="F186" t="e" cm="1">
        <f t="array" ref="F186">IFERROR(INDEX($E$2:$E$1800,MATCH(0,COUNTIF($F$1:F185,$E$2:$E$1800),0)),NA())</f>
        <v>#N/A</v>
      </c>
      <c r="G186" t="e">
        <v>#N/A</v>
      </c>
      <c r="I186" t="str" cm="1">
        <f t="array" ref="I186">IFERROR(INDEX(Month_2!$B$4:$B$250,MATCH(0,COUNTIF($I$150:I185,Month_2!$B$4:$B$250),0)),"")</f>
        <v/>
      </c>
      <c r="J186" t="e" cm="1">
        <f t="array" ref="J186">IFERROR(INDEX($I$2:$I$1800,MATCH(0,COUNTIF($J$1:J185,$I$2:$I$1800),0)),NA())</f>
        <v>#N/A</v>
      </c>
      <c r="K186" t="e">
        <v>#N/A</v>
      </c>
    </row>
    <row r="187" spans="1:11">
      <c r="A187" t="str" cm="1">
        <f t="array" ref="A187">IFERROR(INDEX(Month_10!$C$4:$C$250,MATCH(0,COUNTIF($A$180:A186,Month_10!$C$4:$C$250),0)),"")</f>
        <v/>
      </c>
      <c r="E187" t="str" cm="1">
        <f t="array" ref="E187">IFERROR(INDEX(Month_2!$D$4:$D$250,MATCH(0,COUNTIF($E$150:E186,Month_2!$D$4:$D$250),0)),"")</f>
        <v/>
      </c>
      <c r="F187" t="e" cm="1">
        <f t="array" ref="F187">IFERROR(INDEX($E$2:$E$1800,MATCH(0,COUNTIF($F$1:F186,$E$2:$E$1800),0)),NA())</f>
        <v>#N/A</v>
      </c>
      <c r="G187" t="e">
        <v>#N/A</v>
      </c>
      <c r="I187" t="str" cm="1">
        <f t="array" ref="I187">IFERROR(INDEX(Month_2!$B$4:$B$250,MATCH(0,COUNTIF($I$150:I186,Month_2!$B$4:$B$250),0)),"")</f>
        <v/>
      </c>
      <c r="J187" t="e" cm="1">
        <f t="array" ref="J187">IFERROR(INDEX($I$2:$I$1800,MATCH(0,COUNTIF($J$1:J186,$I$2:$I$1800),0)),NA())</f>
        <v>#N/A</v>
      </c>
      <c r="K187" t="e">
        <v>#N/A</v>
      </c>
    </row>
    <row r="188" spans="1:11">
      <c r="A188" t="str" cm="1">
        <f t="array" ref="A188">IFERROR(INDEX(Month_10!$C$4:$C$250,MATCH(0,COUNTIF($A$180:A187,Month_10!$C$4:$C$250),0)),"")</f>
        <v/>
      </c>
      <c r="E188" t="str" cm="1">
        <f t="array" ref="E188">IFERROR(INDEX(Month_2!$D$4:$D$250,MATCH(0,COUNTIF($E$150:E187,Month_2!$D$4:$D$250),0)),"")</f>
        <v/>
      </c>
      <c r="F188" t="e" cm="1">
        <f t="array" ref="F188">IFERROR(INDEX($E$2:$E$1800,MATCH(0,COUNTIF($F$1:F187,$E$2:$E$1800),0)),NA())</f>
        <v>#N/A</v>
      </c>
      <c r="G188" t="e">
        <v>#N/A</v>
      </c>
      <c r="I188" t="str" cm="1">
        <f t="array" ref="I188">IFERROR(INDEX(Month_2!$B$4:$B$250,MATCH(0,COUNTIF($I$150:I187,Month_2!$B$4:$B$250),0)),"")</f>
        <v/>
      </c>
      <c r="J188" t="e" cm="1">
        <f t="array" ref="J188">IFERROR(INDEX($I$2:$I$1800,MATCH(0,COUNTIF($J$1:J187,$I$2:$I$1800),0)),NA())</f>
        <v>#N/A</v>
      </c>
      <c r="K188" t="e">
        <v>#N/A</v>
      </c>
    </row>
    <row r="189" spans="1:11">
      <c r="A189" t="str" cm="1">
        <f t="array" ref="A189">IFERROR(INDEX(Month_10!$C$4:$C$250,MATCH(0,COUNTIF($A$180:A188,Month_10!$C$4:$C$250),0)),"")</f>
        <v/>
      </c>
      <c r="E189" t="str" cm="1">
        <f t="array" ref="E189">IFERROR(INDEX(Month_2!$D$4:$D$250,MATCH(0,COUNTIF($E$150:E188,Month_2!$D$4:$D$250),0)),"")</f>
        <v/>
      </c>
      <c r="F189" t="e" cm="1">
        <f t="array" ref="F189">IFERROR(INDEX($E$2:$E$1800,MATCH(0,COUNTIF($F$1:F188,$E$2:$E$1800),0)),NA())</f>
        <v>#N/A</v>
      </c>
      <c r="G189" t="e">
        <v>#N/A</v>
      </c>
      <c r="I189" t="str" cm="1">
        <f t="array" ref="I189">IFERROR(INDEX(Month_2!$B$4:$B$250,MATCH(0,COUNTIF($I$150:I188,Month_2!$B$4:$B$250),0)),"")</f>
        <v/>
      </c>
      <c r="J189" t="e" cm="1">
        <f t="array" ref="J189">IFERROR(INDEX($I$2:$I$1800,MATCH(0,COUNTIF($J$1:J188,$I$2:$I$1800),0)),NA())</f>
        <v>#N/A</v>
      </c>
      <c r="K189" t="e">
        <v>#N/A</v>
      </c>
    </row>
    <row r="190" spans="1:11">
      <c r="A190" t="str" cm="1">
        <f t="array" ref="A190">IFERROR(INDEX(Month_10!$C$4:$C$250,MATCH(0,COUNTIF($A$180:A189,Month_10!$C$4:$C$250),0)),"")</f>
        <v/>
      </c>
      <c r="E190" t="str" cm="1">
        <f t="array" ref="E190">IFERROR(INDEX(Month_2!$D$4:$D$250,MATCH(0,COUNTIF($E$150:E189,Month_2!$D$4:$D$250),0)),"")</f>
        <v/>
      </c>
      <c r="F190" t="e" cm="1">
        <f t="array" ref="F190">IFERROR(INDEX($E$2:$E$1800,MATCH(0,COUNTIF($F$1:F189,$E$2:$E$1800),0)),NA())</f>
        <v>#N/A</v>
      </c>
      <c r="G190" t="e">
        <v>#N/A</v>
      </c>
      <c r="I190" t="str" cm="1">
        <f t="array" ref="I190">IFERROR(INDEX(Month_2!$B$4:$B$250,MATCH(0,COUNTIF($I$150:I189,Month_2!$B$4:$B$250),0)),"")</f>
        <v/>
      </c>
      <c r="J190" t="e" cm="1">
        <f t="array" ref="J190">IFERROR(INDEX($I$2:$I$1800,MATCH(0,COUNTIF($J$1:J189,$I$2:$I$1800),0)),NA())</f>
        <v>#N/A</v>
      </c>
      <c r="K190" t="e">
        <v>#N/A</v>
      </c>
    </row>
    <row r="191" spans="1:11">
      <c r="A191" t="str" cm="1">
        <f t="array" ref="A191">IFERROR(INDEX(Month_10!$C$4:$C$250,MATCH(0,COUNTIF($A$180:A190,Month_10!$C$4:$C$250),0)),"")</f>
        <v/>
      </c>
      <c r="E191" t="str" cm="1">
        <f t="array" ref="E191">IFERROR(INDEX(Month_2!$D$4:$D$250,MATCH(0,COUNTIF($E$150:E190,Month_2!$D$4:$D$250),0)),"")</f>
        <v/>
      </c>
      <c r="F191" t="e" cm="1">
        <f t="array" ref="F191">IFERROR(INDEX($E$2:$E$1800,MATCH(0,COUNTIF($F$1:F190,$E$2:$E$1800),0)),NA())</f>
        <v>#N/A</v>
      </c>
      <c r="G191" t="e">
        <v>#N/A</v>
      </c>
      <c r="I191" t="str" cm="1">
        <f t="array" ref="I191">IFERROR(INDEX(Month_2!$B$4:$B$250,MATCH(0,COUNTIF($I$150:I190,Month_2!$B$4:$B$250),0)),"")</f>
        <v/>
      </c>
      <c r="J191" t="e" cm="1">
        <f t="array" ref="J191">IFERROR(INDEX($I$2:$I$1800,MATCH(0,COUNTIF($J$1:J190,$I$2:$I$1800),0)),NA())</f>
        <v>#N/A</v>
      </c>
      <c r="K191" t="e">
        <v>#N/A</v>
      </c>
    </row>
    <row r="192" spans="1:11">
      <c r="A192" t="str" cm="1">
        <f t="array" ref="A192">IFERROR(INDEX(Month_10!$C$4:$C$250,MATCH(0,COUNTIF($A$180:A191,Month_10!$C$4:$C$250),0)),"")</f>
        <v/>
      </c>
      <c r="E192" t="str" cm="1">
        <f t="array" ref="E192">IFERROR(INDEX(Month_2!$D$4:$D$250,MATCH(0,COUNTIF($E$150:E191,Month_2!$D$4:$D$250),0)),"")</f>
        <v/>
      </c>
      <c r="F192" t="e" cm="1">
        <f t="array" ref="F192">IFERROR(INDEX($E$2:$E$1800,MATCH(0,COUNTIF($F$1:F191,$E$2:$E$1800),0)),NA())</f>
        <v>#N/A</v>
      </c>
      <c r="G192" t="e">
        <v>#N/A</v>
      </c>
      <c r="I192" t="str" cm="1">
        <f t="array" ref="I192">IFERROR(INDEX(Month_2!$B$4:$B$250,MATCH(0,COUNTIF($I$150:I191,Month_2!$B$4:$B$250),0)),"")</f>
        <v/>
      </c>
      <c r="J192" t="e" cm="1">
        <f t="array" ref="J192">IFERROR(INDEX($I$2:$I$1800,MATCH(0,COUNTIF($J$1:J191,$I$2:$I$1800),0)),NA())</f>
        <v>#N/A</v>
      </c>
      <c r="K192" t="e">
        <v>#N/A</v>
      </c>
    </row>
    <row r="193" spans="1:11">
      <c r="A193" t="str" cm="1">
        <f t="array" ref="A193">IFERROR(INDEX(Month_10!$C$4:$C$250,MATCH(0,COUNTIF($A$180:A192,Month_10!$C$4:$C$250),0)),"")</f>
        <v/>
      </c>
      <c r="E193" t="str" cm="1">
        <f t="array" ref="E193">IFERROR(INDEX(Month_2!$D$4:$D$250,MATCH(0,COUNTIF($E$150:E192,Month_2!$D$4:$D$250),0)),"")</f>
        <v/>
      </c>
      <c r="F193" t="e" cm="1">
        <f t="array" ref="F193">IFERROR(INDEX($E$2:$E$1800,MATCH(0,COUNTIF($F$1:F192,$E$2:$E$1800),0)),NA())</f>
        <v>#N/A</v>
      </c>
      <c r="G193" t="e">
        <v>#N/A</v>
      </c>
      <c r="I193" t="str" cm="1">
        <f t="array" ref="I193">IFERROR(INDEX(Month_2!$B$4:$B$250,MATCH(0,COUNTIF($I$150:I192,Month_2!$B$4:$B$250),0)),"")</f>
        <v/>
      </c>
      <c r="J193" t="e" cm="1">
        <f t="array" ref="J193">IFERROR(INDEX($I$2:$I$1800,MATCH(0,COUNTIF($J$1:J192,$I$2:$I$1800),0)),NA())</f>
        <v>#N/A</v>
      </c>
      <c r="K193" t="e">
        <v>#N/A</v>
      </c>
    </row>
    <row r="194" spans="1:11">
      <c r="A194" t="str" cm="1">
        <f t="array" ref="A194">IFERROR(INDEX(Month_10!$C$4:$C$250,MATCH(0,COUNTIF($A$180:A193,Month_10!$C$4:$C$250),0)),"")</f>
        <v/>
      </c>
      <c r="E194" t="str" cm="1">
        <f t="array" ref="E194">IFERROR(INDEX(Month_2!$D$4:$D$250,MATCH(0,COUNTIF($E$150:E193,Month_2!$D$4:$D$250),0)),"")</f>
        <v/>
      </c>
      <c r="F194" t="e" cm="1">
        <f t="array" ref="F194">IFERROR(INDEX($E$2:$E$1800,MATCH(0,COUNTIF($F$1:F193,$E$2:$E$1800),0)),NA())</f>
        <v>#N/A</v>
      </c>
      <c r="G194" t="e">
        <v>#N/A</v>
      </c>
      <c r="I194" t="str" cm="1">
        <f t="array" ref="I194">IFERROR(INDEX(Month_2!$B$4:$B$250,MATCH(0,COUNTIF($I$150:I193,Month_2!$B$4:$B$250),0)),"")</f>
        <v/>
      </c>
      <c r="J194" t="e" cm="1">
        <f t="array" ref="J194">IFERROR(INDEX($I$2:$I$1800,MATCH(0,COUNTIF($J$1:J193,$I$2:$I$1800),0)),NA())</f>
        <v>#N/A</v>
      </c>
      <c r="K194" t="e">
        <v>#N/A</v>
      </c>
    </row>
    <row r="195" spans="1:11">
      <c r="A195" t="str" cm="1">
        <f t="array" ref="A195">IFERROR(INDEX(Month_10!$C$4:$C$250,MATCH(0,COUNTIF($A$180:A194,Month_10!$C$4:$C$250),0)),"")</f>
        <v/>
      </c>
      <c r="E195" t="str" cm="1">
        <f t="array" ref="E195">IFERROR(INDEX(Month_2!$D$4:$D$250,MATCH(0,COUNTIF($E$150:E194,Month_2!$D$4:$D$250),0)),"")</f>
        <v/>
      </c>
      <c r="F195" t="e" cm="1">
        <f t="array" ref="F195">IFERROR(INDEX($E$2:$E$1800,MATCH(0,COUNTIF($F$1:F194,$E$2:$E$1800),0)),NA())</f>
        <v>#N/A</v>
      </c>
      <c r="G195" t="e">
        <v>#N/A</v>
      </c>
      <c r="I195" t="str" cm="1">
        <f t="array" ref="I195">IFERROR(INDEX(Month_2!$B$4:$B$250,MATCH(0,COUNTIF($I$150:I194,Month_2!$B$4:$B$250),0)),"")</f>
        <v/>
      </c>
      <c r="J195" t="e" cm="1">
        <f t="array" ref="J195">IFERROR(INDEX($I$2:$I$1800,MATCH(0,COUNTIF($J$1:J194,$I$2:$I$1800),0)),NA())</f>
        <v>#N/A</v>
      </c>
      <c r="K195" t="e">
        <v>#N/A</v>
      </c>
    </row>
    <row r="196" spans="1:11">
      <c r="A196" t="str" cm="1">
        <f t="array" ref="A196">IFERROR(INDEX(Month_10!$C$4:$C$250,MATCH(0,COUNTIF($A$180:A195,Month_10!$C$4:$C$250),0)),"")</f>
        <v/>
      </c>
      <c r="E196" t="str" cm="1">
        <f t="array" ref="E196">IFERROR(INDEX(Month_2!$D$4:$D$250,MATCH(0,COUNTIF($E$150:E195,Month_2!$D$4:$D$250),0)),"")</f>
        <v/>
      </c>
      <c r="F196" t="e" cm="1">
        <f t="array" ref="F196">IFERROR(INDEX($E$2:$E$1800,MATCH(0,COUNTIF($F$1:F195,$E$2:$E$1800),0)),NA())</f>
        <v>#N/A</v>
      </c>
      <c r="G196" t="e">
        <v>#N/A</v>
      </c>
      <c r="I196" t="str" cm="1">
        <f t="array" ref="I196">IFERROR(INDEX(Month_2!$B$4:$B$250,MATCH(0,COUNTIF($I$150:I195,Month_2!$B$4:$B$250),0)),"")</f>
        <v/>
      </c>
      <c r="J196" t="e" cm="1">
        <f t="array" ref="J196">IFERROR(INDEX($I$2:$I$1800,MATCH(0,COUNTIF($J$1:J195,$I$2:$I$1800),0)),NA())</f>
        <v>#N/A</v>
      </c>
      <c r="K196" t="e">
        <v>#N/A</v>
      </c>
    </row>
    <row r="197" spans="1:11">
      <c r="A197" t="str" cm="1">
        <f t="array" ref="A197">IFERROR(INDEX(Month_10!$C$4:$C$250,MATCH(0,COUNTIF($A$180:A196,Month_10!$C$4:$C$250),0)),"")</f>
        <v/>
      </c>
      <c r="E197" t="str" cm="1">
        <f t="array" ref="E197">IFERROR(INDEX(Month_2!$D$4:$D$250,MATCH(0,COUNTIF($E$150:E196,Month_2!$D$4:$D$250),0)),"")</f>
        <v/>
      </c>
      <c r="F197" t="e" cm="1">
        <f t="array" ref="F197">IFERROR(INDEX($E$2:$E$1800,MATCH(0,COUNTIF($F$1:F196,$E$2:$E$1800),0)),NA())</f>
        <v>#N/A</v>
      </c>
      <c r="G197" t="e">
        <v>#N/A</v>
      </c>
      <c r="I197" t="str" cm="1">
        <f t="array" ref="I197">IFERROR(INDEX(Month_2!$B$4:$B$250,MATCH(0,COUNTIF($I$150:I196,Month_2!$B$4:$B$250),0)),"")</f>
        <v/>
      </c>
      <c r="J197" t="e" cm="1">
        <f t="array" ref="J197">IFERROR(INDEX($I$2:$I$1800,MATCH(0,COUNTIF($J$1:J196,$I$2:$I$1800),0)),NA())</f>
        <v>#N/A</v>
      </c>
      <c r="K197" t="e">
        <v>#N/A</v>
      </c>
    </row>
    <row r="198" spans="1:11">
      <c r="A198" t="str" cm="1">
        <f t="array" ref="A198">IFERROR(INDEX(Month_10!$C$4:$C$250,MATCH(0,COUNTIF($A$180:A197,Month_10!$C$4:$C$250),0)),"")</f>
        <v/>
      </c>
      <c r="E198" t="str" cm="1">
        <f t="array" ref="E198">IFERROR(INDEX(Month_2!$D$4:$D$250,MATCH(0,COUNTIF($E$150:E197,Month_2!$D$4:$D$250),0)),"")</f>
        <v/>
      </c>
      <c r="F198" t="e" cm="1">
        <f t="array" ref="F198">IFERROR(INDEX($E$2:$E$1800,MATCH(0,COUNTIF($F$1:F197,$E$2:$E$1800),0)),NA())</f>
        <v>#N/A</v>
      </c>
      <c r="G198" t="e">
        <v>#N/A</v>
      </c>
      <c r="I198" t="str" cm="1">
        <f t="array" ref="I198">IFERROR(INDEX(Month_2!$B$4:$B$250,MATCH(0,COUNTIF($I$150:I197,Month_2!$B$4:$B$250),0)),"")</f>
        <v/>
      </c>
      <c r="J198" t="e" cm="1">
        <f t="array" ref="J198">IFERROR(INDEX($I$2:$I$1800,MATCH(0,COUNTIF($J$1:J197,$I$2:$I$1800),0)),NA())</f>
        <v>#N/A</v>
      </c>
      <c r="K198" t="e">
        <v>#N/A</v>
      </c>
    </row>
    <row r="199" spans="1:11">
      <c r="A199" t="str" cm="1">
        <f t="array" ref="A199">IFERROR(INDEX(Month_10!$C$4:$C$250,MATCH(0,COUNTIF($A$180:A198,Month_10!$C$4:$C$250),0)),"")</f>
        <v/>
      </c>
      <c r="E199" t="str" cm="1">
        <f t="array" ref="E199">IFERROR(INDEX(Month_2!$D$4:$D$250,MATCH(0,COUNTIF($E$150:E198,Month_2!$D$4:$D$250),0)),"")</f>
        <v/>
      </c>
      <c r="F199" t="e" cm="1">
        <f t="array" ref="F199">IFERROR(INDEX($E$2:$E$1800,MATCH(0,COUNTIF($F$1:F198,$E$2:$E$1800),0)),NA())</f>
        <v>#N/A</v>
      </c>
      <c r="G199" t="e">
        <v>#N/A</v>
      </c>
      <c r="I199" t="str" cm="1">
        <f t="array" ref="I199">IFERROR(INDEX(Month_2!$B$4:$B$250,MATCH(0,COUNTIF($I$150:I198,Month_2!$B$4:$B$250),0)),"")</f>
        <v/>
      </c>
      <c r="J199" t="e" cm="1">
        <f t="array" ref="J199">IFERROR(INDEX($I$2:$I$1800,MATCH(0,COUNTIF($J$1:J198,$I$2:$I$1800),0)),NA())</f>
        <v>#N/A</v>
      </c>
      <c r="K199" t="e">
        <v>#N/A</v>
      </c>
    </row>
    <row r="200" spans="1:11">
      <c r="A200" t="str" cm="1">
        <f t="array" ref="A200">IFERROR(INDEX(Month_10!$C$4:$C$250,MATCH(0,COUNTIF($A$180:A199,Month_10!$C$4:$C$250),0)),"")</f>
        <v/>
      </c>
      <c r="E200" t="str" cm="1">
        <f t="array" ref="E200">IFERROR(INDEX(Month_2!$D$4:$D$250,MATCH(0,COUNTIF($E$150:E199,Month_2!$D$4:$D$250),0)),"")</f>
        <v/>
      </c>
      <c r="F200" t="e" cm="1">
        <f t="array" ref="F200">IFERROR(INDEX($E$2:$E$1800,MATCH(0,COUNTIF($F$1:F199,$E$2:$E$1800),0)),NA())</f>
        <v>#N/A</v>
      </c>
      <c r="G200" t="e">
        <v>#N/A</v>
      </c>
      <c r="I200" t="str" cm="1">
        <f t="array" ref="I200">IFERROR(INDEX(Month_2!$B$4:$B$250,MATCH(0,COUNTIF($I$150:I199,Month_2!$B$4:$B$250),0)),"")</f>
        <v/>
      </c>
      <c r="J200" t="e" cm="1">
        <f t="array" ref="J200">IFERROR(INDEX($I$2:$I$1800,MATCH(0,COUNTIF($J$1:J199,$I$2:$I$1800),0)),NA())</f>
        <v>#N/A</v>
      </c>
      <c r="K200" t="e">
        <v>#N/A</v>
      </c>
    </row>
    <row r="201" spans="1:11">
      <c r="A201" cm="1">
        <f t="array" ref="A201">IFERROR(INDEX(Month_11!$C$4:$C$250,MATCH(0,COUNTIF($A$200:A200,Month_11!$C$4:$C$250),0)),"")</f>
        <v>0</v>
      </c>
      <c r="E201" t="str" cm="1">
        <f t="array" ref="E201">IFERROR(INDEX(Month_2!$D$4:$D$250,MATCH(0,COUNTIF($E$150:E200,Month_2!$D$4:$D$250),0)),"")</f>
        <v/>
      </c>
      <c r="F201" t="e" cm="1">
        <f t="array" ref="F201">IFERROR(INDEX($E$2:$E$1800,MATCH(0,COUNTIF($F$1:F200,$E$2:$E$1800),0)),NA())</f>
        <v>#N/A</v>
      </c>
      <c r="G201" t="e">
        <v>#N/A</v>
      </c>
      <c r="I201" t="str" cm="1">
        <f t="array" ref="I201">IFERROR(INDEX(Month_2!$B$4:$B$250,MATCH(0,COUNTIF($I$150:I200,Month_2!$B$4:$B$250),0)),"")</f>
        <v/>
      </c>
      <c r="J201" t="e" cm="1">
        <f t="array" ref="J201">IFERROR(INDEX($I$2:$I$1800,MATCH(0,COUNTIF($J$1:J200,$I$2:$I$1800),0)),NA())</f>
        <v>#N/A</v>
      </c>
      <c r="K201" t="e">
        <v>#N/A</v>
      </c>
    </row>
    <row r="202" spans="1:11">
      <c r="A202" t="str" cm="1">
        <f t="array" ref="A202">IFERROR(INDEX(Month_11!$C$4:$C$250,MATCH(0,COUNTIF($A$200:A201,Month_11!$C$4:$C$250),0)),"")</f>
        <v/>
      </c>
      <c r="E202" t="str" cm="1">
        <f t="array" ref="E202">IFERROR(INDEX(Month_2!$D$4:$D$250,MATCH(0,COUNTIF($E$150:E201,Month_2!$D$4:$D$250),0)),"")</f>
        <v/>
      </c>
      <c r="F202" t="e" cm="1">
        <f t="array" ref="F202">IFERROR(INDEX($E$2:$E$1800,MATCH(0,COUNTIF($F$1:F201,$E$2:$E$1800),0)),NA())</f>
        <v>#N/A</v>
      </c>
      <c r="G202" t="e">
        <v>#N/A</v>
      </c>
      <c r="I202" t="str" cm="1">
        <f t="array" ref="I202">IFERROR(INDEX(Month_2!$B$4:$B$250,MATCH(0,COUNTIF($I$150:I201,Month_2!$B$4:$B$250),0)),"")</f>
        <v/>
      </c>
      <c r="J202" t="e" cm="1">
        <f t="array" ref="J202">IFERROR(INDEX($I$2:$I$1800,MATCH(0,COUNTIF($J$1:J201,$I$2:$I$1800),0)),NA())</f>
        <v>#N/A</v>
      </c>
      <c r="K202" t="e">
        <v>#N/A</v>
      </c>
    </row>
    <row r="203" spans="1:11">
      <c r="A203" t="str" cm="1">
        <f t="array" ref="A203">IFERROR(INDEX(Month_11!$C$4:$C$250,MATCH(0,COUNTIF($A$200:A202,Month_11!$C$4:$C$250),0)),"")</f>
        <v/>
      </c>
      <c r="E203" t="str" cm="1">
        <f t="array" ref="E203">IFERROR(INDEX(Month_2!$D$4:$D$250,MATCH(0,COUNTIF($E$150:E202,Month_2!$D$4:$D$250),0)),"")</f>
        <v/>
      </c>
      <c r="F203" t="e" cm="1">
        <f t="array" ref="F203">IFERROR(INDEX($E$2:$E$1800,MATCH(0,COUNTIF($F$1:F202,$E$2:$E$1800),0)),NA())</f>
        <v>#N/A</v>
      </c>
      <c r="G203" t="e">
        <v>#N/A</v>
      </c>
      <c r="I203" t="str" cm="1">
        <f t="array" ref="I203">IFERROR(INDEX(Month_2!$B$4:$B$250,MATCH(0,COUNTIF($I$150:I202,Month_2!$B$4:$B$250),0)),"")</f>
        <v/>
      </c>
      <c r="J203" t="e" cm="1">
        <f t="array" ref="J203">IFERROR(INDEX($I$2:$I$1800,MATCH(0,COUNTIF($J$1:J202,$I$2:$I$1800),0)),NA())</f>
        <v>#N/A</v>
      </c>
      <c r="K203" t="e">
        <v>#N/A</v>
      </c>
    </row>
    <row r="204" spans="1:11">
      <c r="A204" t="str" cm="1">
        <f t="array" ref="A204">IFERROR(INDEX(Month_11!$C$4:$C$250,MATCH(0,COUNTIF($A$200:A203,Month_11!$C$4:$C$250),0)),"")</f>
        <v/>
      </c>
      <c r="E204" t="str" cm="1">
        <f t="array" ref="E204">IFERROR(INDEX(Month_2!$D$4:$D$250,MATCH(0,COUNTIF($E$150:E203,Month_2!$D$4:$D$250),0)),"")</f>
        <v/>
      </c>
      <c r="F204" t="e" cm="1">
        <f t="array" ref="F204">IFERROR(INDEX($E$2:$E$1800,MATCH(0,COUNTIF($F$1:F203,$E$2:$E$1800),0)),NA())</f>
        <v>#N/A</v>
      </c>
      <c r="G204" t="e">
        <v>#N/A</v>
      </c>
      <c r="I204" t="str" cm="1">
        <f t="array" ref="I204">IFERROR(INDEX(Month_2!$B$4:$B$250,MATCH(0,COUNTIF($I$150:I203,Month_2!$B$4:$B$250),0)),"")</f>
        <v/>
      </c>
      <c r="J204" t="e" cm="1">
        <f t="array" ref="J204">IFERROR(INDEX($I$2:$I$1800,MATCH(0,COUNTIF($J$1:J203,$I$2:$I$1800),0)),NA())</f>
        <v>#N/A</v>
      </c>
      <c r="K204" t="e">
        <v>#N/A</v>
      </c>
    </row>
    <row r="205" spans="1:11">
      <c r="A205" t="str" cm="1">
        <f t="array" ref="A205">IFERROR(INDEX(Month_11!$C$4:$C$250,MATCH(0,COUNTIF($A$200:A204,Month_11!$C$4:$C$250),0)),"")</f>
        <v/>
      </c>
      <c r="E205" t="str" cm="1">
        <f t="array" ref="E205">IFERROR(INDEX(Month_2!$D$4:$D$250,MATCH(0,COUNTIF($E$150:E204,Month_2!$D$4:$D$250),0)),"")</f>
        <v/>
      </c>
      <c r="F205" t="e" cm="1">
        <f t="array" ref="F205">IFERROR(INDEX($E$2:$E$1800,MATCH(0,COUNTIF($F$1:F204,$E$2:$E$1800),0)),NA())</f>
        <v>#N/A</v>
      </c>
      <c r="G205" t="e">
        <v>#N/A</v>
      </c>
      <c r="I205" t="str" cm="1">
        <f t="array" ref="I205">IFERROR(INDEX(Month_2!$B$4:$B$250,MATCH(0,COUNTIF($I$150:I204,Month_2!$B$4:$B$250),0)),"")</f>
        <v/>
      </c>
      <c r="J205" t="e" cm="1">
        <f t="array" ref="J205">IFERROR(INDEX($I$2:$I$1800,MATCH(0,COUNTIF($J$1:J204,$I$2:$I$1800),0)),NA())</f>
        <v>#N/A</v>
      </c>
      <c r="K205" t="e">
        <v>#N/A</v>
      </c>
    </row>
    <row r="206" spans="1:11">
      <c r="A206" t="str" cm="1">
        <f t="array" ref="A206">IFERROR(INDEX(Month_11!$C$4:$C$250,MATCH(0,COUNTIF($A$200:A205,Month_11!$C$4:$C$250),0)),"")</f>
        <v/>
      </c>
      <c r="E206" t="str" cm="1">
        <f t="array" ref="E206">IFERROR(INDEX(Month_2!$D$4:$D$250,MATCH(0,COUNTIF($E$150:E205,Month_2!$D$4:$D$250),0)),"")</f>
        <v/>
      </c>
      <c r="F206" t="e" cm="1">
        <f t="array" ref="F206">IFERROR(INDEX($E$2:$E$1800,MATCH(0,COUNTIF($F$1:F205,$E$2:$E$1800),0)),NA())</f>
        <v>#N/A</v>
      </c>
      <c r="G206" t="e">
        <v>#N/A</v>
      </c>
      <c r="I206" t="str" cm="1">
        <f t="array" ref="I206">IFERROR(INDEX(Month_2!$B$4:$B$250,MATCH(0,COUNTIF($I$150:I205,Month_2!$B$4:$B$250),0)),"")</f>
        <v/>
      </c>
      <c r="J206" t="e" cm="1">
        <f t="array" ref="J206">IFERROR(INDEX($I$2:$I$1800,MATCH(0,COUNTIF($J$1:J205,$I$2:$I$1800),0)),NA())</f>
        <v>#N/A</v>
      </c>
      <c r="K206" t="e">
        <v>#N/A</v>
      </c>
    </row>
    <row r="207" spans="1:11">
      <c r="A207" t="str" cm="1">
        <f t="array" ref="A207">IFERROR(INDEX(Month_11!$C$4:$C$250,MATCH(0,COUNTIF($A$200:A206,Month_11!$C$4:$C$250),0)),"")</f>
        <v/>
      </c>
      <c r="E207" t="str" cm="1">
        <f t="array" ref="E207">IFERROR(INDEX(Month_2!$D$4:$D$250,MATCH(0,COUNTIF($E$150:E206,Month_2!$D$4:$D$250),0)),"")</f>
        <v/>
      </c>
      <c r="F207" t="e" cm="1">
        <f t="array" ref="F207">IFERROR(INDEX($E$2:$E$1800,MATCH(0,COUNTIF($F$1:F206,$E$2:$E$1800),0)),NA())</f>
        <v>#N/A</v>
      </c>
      <c r="G207" t="e">
        <v>#N/A</v>
      </c>
      <c r="I207" t="str" cm="1">
        <f t="array" ref="I207">IFERROR(INDEX(Month_2!$B$4:$B$250,MATCH(0,COUNTIF($I$150:I206,Month_2!$B$4:$B$250),0)),"")</f>
        <v/>
      </c>
      <c r="J207" t="e" cm="1">
        <f t="array" ref="J207">IFERROR(INDEX($I$2:$I$1800,MATCH(0,COUNTIF($J$1:J206,$I$2:$I$1800),0)),NA())</f>
        <v>#N/A</v>
      </c>
      <c r="K207" t="e">
        <v>#N/A</v>
      </c>
    </row>
    <row r="208" spans="1:11">
      <c r="A208" t="str" cm="1">
        <f t="array" ref="A208">IFERROR(INDEX(Month_11!$C$4:$C$250,MATCH(0,COUNTIF($A$200:A207,Month_11!$C$4:$C$250),0)),"")</f>
        <v/>
      </c>
      <c r="E208" t="str" cm="1">
        <f t="array" ref="E208">IFERROR(INDEX(Month_2!$D$4:$D$250,MATCH(0,COUNTIF($E$150:E207,Month_2!$D$4:$D$250),0)),"")</f>
        <v/>
      </c>
      <c r="F208" t="e" cm="1">
        <f t="array" ref="F208">IFERROR(INDEX($E$2:$E$1800,MATCH(0,COUNTIF($F$1:F207,$E$2:$E$1800),0)),NA())</f>
        <v>#N/A</v>
      </c>
      <c r="G208" t="e">
        <v>#N/A</v>
      </c>
      <c r="I208" t="str" cm="1">
        <f t="array" ref="I208">IFERROR(INDEX(Month_2!$B$4:$B$250,MATCH(0,COUNTIF($I$150:I207,Month_2!$B$4:$B$250),0)),"")</f>
        <v/>
      </c>
      <c r="J208" t="e" cm="1">
        <f t="array" ref="J208">IFERROR(INDEX($I$2:$I$1800,MATCH(0,COUNTIF($J$1:J207,$I$2:$I$1800),0)),NA())</f>
        <v>#N/A</v>
      </c>
      <c r="K208" t="e">
        <v>#N/A</v>
      </c>
    </row>
    <row r="209" spans="1:11">
      <c r="A209" t="str" cm="1">
        <f t="array" ref="A209">IFERROR(INDEX(Month_11!$C$4:$C$250,MATCH(0,COUNTIF($A$200:A208,Month_11!$C$4:$C$250),0)),"")</f>
        <v/>
      </c>
      <c r="E209" t="str" cm="1">
        <f t="array" ref="E209">IFERROR(INDEX(Month_2!$D$4:$D$250,MATCH(0,COUNTIF($E$150:E208,Month_2!$D$4:$D$250),0)),"")</f>
        <v/>
      </c>
      <c r="F209" t="e" cm="1">
        <f t="array" ref="F209">IFERROR(INDEX($E$2:$E$1800,MATCH(0,COUNTIF($F$1:F208,$E$2:$E$1800),0)),NA())</f>
        <v>#N/A</v>
      </c>
      <c r="G209" t="e">
        <v>#N/A</v>
      </c>
      <c r="I209" t="str" cm="1">
        <f t="array" ref="I209">IFERROR(INDEX(Month_2!$B$4:$B$250,MATCH(0,COUNTIF($I$150:I208,Month_2!$B$4:$B$250),0)),"")</f>
        <v/>
      </c>
      <c r="J209" t="e" cm="1">
        <f t="array" ref="J209">IFERROR(INDEX($I$2:$I$1800,MATCH(0,COUNTIF($J$1:J208,$I$2:$I$1800),0)),NA())</f>
        <v>#N/A</v>
      </c>
      <c r="K209" t="e">
        <v>#N/A</v>
      </c>
    </row>
    <row r="210" spans="1:11">
      <c r="A210" t="str" cm="1">
        <f t="array" ref="A210">IFERROR(INDEX(Month_11!$C$4:$C$250,MATCH(0,COUNTIF($A$200:A209,Month_11!$C$4:$C$250),0)),"")</f>
        <v/>
      </c>
      <c r="E210" t="str" cm="1">
        <f t="array" ref="E210">IFERROR(INDEX(Month_2!$D$4:$D$250,MATCH(0,COUNTIF($E$150:E209,Month_2!$D$4:$D$250),0)),"")</f>
        <v/>
      </c>
      <c r="F210" t="e" cm="1">
        <f t="array" ref="F210">IFERROR(INDEX($E$2:$E$1800,MATCH(0,COUNTIF($F$1:F209,$E$2:$E$1800),0)),NA())</f>
        <v>#N/A</v>
      </c>
      <c r="G210" t="e">
        <v>#N/A</v>
      </c>
      <c r="I210" t="str" cm="1">
        <f t="array" ref="I210">IFERROR(INDEX(Month_2!$B$4:$B$250,MATCH(0,COUNTIF($I$150:I209,Month_2!$B$4:$B$250),0)),"")</f>
        <v/>
      </c>
      <c r="J210" t="e" cm="1">
        <f t="array" ref="J210">IFERROR(INDEX($I$2:$I$1800,MATCH(0,COUNTIF($J$1:J209,$I$2:$I$1800),0)),NA())</f>
        <v>#N/A</v>
      </c>
      <c r="K210" t="e">
        <v>#N/A</v>
      </c>
    </row>
    <row r="211" spans="1:11">
      <c r="A211" t="str" cm="1">
        <f t="array" ref="A211">IFERROR(INDEX(Month_11!$C$4:$C$250,MATCH(0,COUNTIF($A$200:A210,Month_11!$C$4:$C$250),0)),"")</f>
        <v/>
      </c>
      <c r="E211" t="str" cm="1">
        <f t="array" ref="E211">IFERROR(INDEX(Month_2!$D$4:$D$250,MATCH(0,COUNTIF($E$150:E210,Month_2!$D$4:$D$250),0)),"")</f>
        <v/>
      </c>
      <c r="F211" t="e" cm="1">
        <f t="array" ref="F211">IFERROR(INDEX($E$2:$E$1800,MATCH(0,COUNTIF($F$1:F210,$E$2:$E$1800),0)),NA())</f>
        <v>#N/A</v>
      </c>
      <c r="G211" t="e">
        <v>#N/A</v>
      </c>
      <c r="I211" t="str" cm="1">
        <f t="array" ref="I211">IFERROR(INDEX(Month_2!$B$4:$B$250,MATCH(0,COUNTIF($I$150:I210,Month_2!$B$4:$B$250),0)),"")</f>
        <v/>
      </c>
      <c r="J211" t="e" cm="1">
        <f t="array" ref="J211">IFERROR(INDEX($I$2:$I$1800,MATCH(0,COUNTIF($J$1:J210,$I$2:$I$1800),0)),NA())</f>
        <v>#N/A</v>
      </c>
      <c r="K211" t="e">
        <v>#N/A</v>
      </c>
    </row>
    <row r="212" spans="1:11">
      <c r="A212" t="str" cm="1">
        <f t="array" ref="A212">IFERROR(INDEX(Month_11!$C$4:$C$250,MATCH(0,COUNTIF($A$200:A211,Month_11!$C$4:$C$250),0)),"")</f>
        <v/>
      </c>
      <c r="E212" t="str" cm="1">
        <f t="array" ref="E212">IFERROR(INDEX(Month_2!$D$4:$D$250,MATCH(0,COUNTIF($E$150:E211,Month_2!$D$4:$D$250),0)),"")</f>
        <v/>
      </c>
      <c r="F212" t="e" cm="1">
        <f t="array" ref="F212">IFERROR(INDEX($E$2:$E$1800,MATCH(0,COUNTIF($F$1:F211,$E$2:$E$1800),0)),NA())</f>
        <v>#N/A</v>
      </c>
      <c r="G212" t="e">
        <v>#N/A</v>
      </c>
      <c r="I212" t="str" cm="1">
        <f t="array" ref="I212">IFERROR(INDEX(Month_2!$B$4:$B$250,MATCH(0,COUNTIF($I$150:I211,Month_2!$B$4:$B$250),0)),"")</f>
        <v/>
      </c>
      <c r="J212" t="e" cm="1">
        <f t="array" ref="J212">IFERROR(INDEX($I$2:$I$1800,MATCH(0,COUNTIF($J$1:J211,$I$2:$I$1800),0)),NA())</f>
        <v>#N/A</v>
      </c>
      <c r="K212" t="e">
        <v>#N/A</v>
      </c>
    </row>
    <row r="213" spans="1:11">
      <c r="A213" t="str" cm="1">
        <f t="array" ref="A213">IFERROR(INDEX(Month_11!$C$4:$C$250,MATCH(0,COUNTIF($A$200:A212,Month_11!$C$4:$C$250),0)),"")</f>
        <v/>
      </c>
      <c r="E213" t="str" cm="1">
        <f t="array" ref="E213">IFERROR(INDEX(Month_2!$D$4:$D$250,MATCH(0,COUNTIF($E$150:E212,Month_2!$D$4:$D$250),0)),"")</f>
        <v/>
      </c>
      <c r="F213" t="e" cm="1">
        <f t="array" ref="F213">IFERROR(INDEX($E$2:$E$1800,MATCH(0,COUNTIF($F$1:F212,$E$2:$E$1800),0)),NA())</f>
        <v>#N/A</v>
      </c>
      <c r="G213" t="e">
        <v>#N/A</v>
      </c>
      <c r="I213" t="str" cm="1">
        <f t="array" ref="I213">IFERROR(INDEX(Month_2!$B$4:$B$250,MATCH(0,COUNTIF($I$150:I212,Month_2!$B$4:$B$250),0)),"")</f>
        <v/>
      </c>
      <c r="J213" t="e" cm="1">
        <f t="array" ref="J213">IFERROR(INDEX($I$2:$I$1800,MATCH(0,COUNTIF($J$1:J212,$I$2:$I$1800),0)),NA())</f>
        <v>#N/A</v>
      </c>
      <c r="K213" t="e">
        <v>#N/A</v>
      </c>
    </row>
    <row r="214" spans="1:11">
      <c r="A214" t="str" cm="1">
        <f t="array" ref="A214">IFERROR(INDEX(Month_11!$C$4:$C$250,MATCH(0,COUNTIF($A$200:A213,Month_11!$C$4:$C$250),0)),"")</f>
        <v/>
      </c>
      <c r="E214" t="str" cm="1">
        <f t="array" ref="E214">IFERROR(INDEX(Month_2!$D$4:$D$250,MATCH(0,COUNTIF($E$150:E213,Month_2!$D$4:$D$250),0)),"")</f>
        <v/>
      </c>
      <c r="F214" t="e" cm="1">
        <f t="array" ref="F214">IFERROR(INDEX($E$2:$E$1800,MATCH(0,COUNTIF($F$1:F213,$E$2:$E$1800),0)),NA())</f>
        <v>#N/A</v>
      </c>
      <c r="G214" t="e">
        <v>#N/A</v>
      </c>
      <c r="I214" t="str" cm="1">
        <f t="array" ref="I214">IFERROR(INDEX(Month_2!$B$4:$B$250,MATCH(0,COUNTIF($I$150:I213,Month_2!$B$4:$B$250),0)),"")</f>
        <v/>
      </c>
      <c r="J214" t="e" cm="1">
        <f t="array" ref="J214">IFERROR(INDEX($I$2:$I$1800,MATCH(0,COUNTIF($J$1:J213,$I$2:$I$1800),0)),NA())</f>
        <v>#N/A</v>
      </c>
      <c r="K214" t="e">
        <v>#N/A</v>
      </c>
    </row>
    <row r="215" spans="1:11">
      <c r="A215" t="str" cm="1">
        <f t="array" ref="A215">IFERROR(INDEX(Month_11!$C$4:$C$250,MATCH(0,COUNTIF($A$200:A214,Month_11!$C$4:$C$250),0)),"")</f>
        <v/>
      </c>
      <c r="E215" t="str" cm="1">
        <f t="array" ref="E215">IFERROR(INDEX(Month_2!$D$4:$D$250,MATCH(0,COUNTIF($E$150:E214,Month_2!$D$4:$D$250),0)),"")</f>
        <v/>
      </c>
      <c r="F215" t="e" cm="1">
        <f t="array" ref="F215">IFERROR(INDEX($E$2:$E$1800,MATCH(0,COUNTIF($F$1:F214,$E$2:$E$1800),0)),NA())</f>
        <v>#N/A</v>
      </c>
      <c r="G215" t="e">
        <v>#N/A</v>
      </c>
      <c r="I215" t="str" cm="1">
        <f t="array" ref="I215">IFERROR(INDEX(Month_2!$B$4:$B$250,MATCH(0,COUNTIF($I$150:I214,Month_2!$B$4:$B$250),0)),"")</f>
        <v/>
      </c>
      <c r="J215" t="e" cm="1">
        <f t="array" ref="J215">IFERROR(INDEX($I$2:$I$1800,MATCH(0,COUNTIF($J$1:J214,$I$2:$I$1800),0)),NA())</f>
        <v>#N/A</v>
      </c>
      <c r="K215" t="e">
        <v>#N/A</v>
      </c>
    </row>
    <row r="216" spans="1:11">
      <c r="A216" t="str" cm="1">
        <f t="array" ref="A216">IFERROR(INDEX(Month_11!$C$4:$C$250,MATCH(0,COUNTIF($A$200:A215,Month_11!$C$4:$C$250),0)),"")</f>
        <v/>
      </c>
      <c r="E216" t="str" cm="1">
        <f t="array" ref="E216">IFERROR(INDEX(Month_2!$D$4:$D$250,MATCH(0,COUNTIF($E$150:E215,Month_2!$D$4:$D$250),0)),"")</f>
        <v/>
      </c>
      <c r="F216" t="e" cm="1">
        <f t="array" ref="F216">IFERROR(INDEX($E$2:$E$1800,MATCH(0,COUNTIF($F$1:F215,$E$2:$E$1800),0)),NA())</f>
        <v>#N/A</v>
      </c>
      <c r="G216" t="e">
        <v>#N/A</v>
      </c>
      <c r="I216" t="str" cm="1">
        <f t="array" ref="I216">IFERROR(INDEX(Month_2!$B$4:$B$250,MATCH(0,COUNTIF($I$150:I215,Month_2!$B$4:$B$250),0)),"")</f>
        <v/>
      </c>
      <c r="J216" t="e" cm="1">
        <f t="array" ref="J216">IFERROR(INDEX($I$2:$I$1800,MATCH(0,COUNTIF($J$1:J215,$I$2:$I$1800),0)),NA())</f>
        <v>#N/A</v>
      </c>
      <c r="K216" t="e">
        <v>#N/A</v>
      </c>
    </row>
    <row r="217" spans="1:11">
      <c r="A217" t="str" cm="1">
        <f t="array" ref="A217">IFERROR(INDEX(Month_11!$C$4:$C$250,MATCH(0,COUNTIF($A$200:A216,Month_11!$C$4:$C$250),0)),"")</f>
        <v/>
      </c>
      <c r="E217" t="str" cm="1">
        <f t="array" ref="E217">IFERROR(INDEX(Month_2!$D$4:$D$250,MATCH(0,COUNTIF($E$150:E216,Month_2!$D$4:$D$250),0)),"")</f>
        <v/>
      </c>
      <c r="F217" t="e" cm="1">
        <f t="array" ref="F217">IFERROR(INDEX($E$2:$E$1800,MATCH(0,COUNTIF($F$1:F216,$E$2:$E$1800),0)),NA())</f>
        <v>#N/A</v>
      </c>
      <c r="G217" t="e">
        <v>#N/A</v>
      </c>
      <c r="I217" t="str" cm="1">
        <f t="array" ref="I217">IFERROR(INDEX(Month_2!$B$4:$B$250,MATCH(0,COUNTIF($I$150:I216,Month_2!$B$4:$B$250),0)),"")</f>
        <v/>
      </c>
      <c r="J217" t="e" cm="1">
        <f t="array" ref="J217">IFERROR(INDEX($I$2:$I$1800,MATCH(0,COUNTIF($J$1:J216,$I$2:$I$1800),0)),NA())</f>
        <v>#N/A</v>
      </c>
      <c r="K217" t="e">
        <v>#N/A</v>
      </c>
    </row>
    <row r="218" spans="1:11">
      <c r="A218" t="str" cm="1">
        <f t="array" ref="A218">IFERROR(INDEX(Month_11!$C$4:$C$250,MATCH(0,COUNTIF($A$200:A217,Month_11!$C$4:$C$250),0)),"")</f>
        <v/>
      </c>
      <c r="E218" t="str" cm="1">
        <f t="array" ref="E218">IFERROR(INDEX(Month_2!$D$4:$D$250,MATCH(0,COUNTIF($E$150:E217,Month_2!$D$4:$D$250),0)),"")</f>
        <v/>
      </c>
      <c r="F218" t="e" cm="1">
        <f t="array" ref="F218">IFERROR(INDEX($E$2:$E$1800,MATCH(0,COUNTIF($F$1:F217,$E$2:$E$1800),0)),NA())</f>
        <v>#N/A</v>
      </c>
      <c r="G218" t="e">
        <v>#N/A</v>
      </c>
      <c r="I218" t="str" cm="1">
        <f t="array" ref="I218">IFERROR(INDEX(Month_2!$B$4:$B$250,MATCH(0,COUNTIF($I$150:I217,Month_2!$B$4:$B$250),0)),"")</f>
        <v/>
      </c>
      <c r="J218" t="e" cm="1">
        <f t="array" ref="J218">IFERROR(INDEX($I$2:$I$1800,MATCH(0,COUNTIF($J$1:J217,$I$2:$I$1800),0)),NA())</f>
        <v>#N/A</v>
      </c>
      <c r="K218" t="e">
        <v>#N/A</v>
      </c>
    </row>
    <row r="219" spans="1:11">
      <c r="A219" t="str" cm="1">
        <f t="array" ref="A219">IFERROR(INDEX(Month_11!$C$4:$C$250,MATCH(0,COUNTIF($A$200:A218,Month_11!$C$4:$C$250),0)),"")</f>
        <v/>
      </c>
      <c r="E219" t="str" cm="1">
        <f t="array" ref="E219">IFERROR(INDEX(Month_2!$D$4:$D$250,MATCH(0,COUNTIF($E$150:E218,Month_2!$D$4:$D$250),0)),"")</f>
        <v/>
      </c>
      <c r="F219" t="e" cm="1">
        <f t="array" ref="F219">IFERROR(INDEX($E$2:$E$1800,MATCH(0,COUNTIF($F$1:F218,$E$2:$E$1800),0)),NA())</f>
        <v>#N/A</v>
      </c>
      <c r="G219" t="e">
        <v>#N/A</v>
      </c>
      <c r="I219" t="str" cm="1">
        <f t="array" ref="I219">IFERROR(INDEX(Month_2!$B$4:$B$250,MATCH(0,COUNTIF($I$150:I218,Month_2!$B$4:$B$250),0)),"")</f>
        <v/>
      </c>
      <c r="J219" t="e" cm="1">
        <f t="array" ref="J219">IFERROR(INDEX($I$2:$I$1800,MATCH(0,COUNTIF($J$1:J218,$I$2:$I$1800),0)),NA())</f>
        <v>#N/A</v>
      </c>
      <c r="K219" t="e">
        <v>#N/A</v>
      </c>
    </row>
    <row r="220" spans="1:11">
      <c r="A220" t="str" cm="1">
        <f t="array" ref="A220">IFERROR(INDEX(Month_11!$C$4:$C$250,MATCH(0,COUNTIF($A$200:A219,Month_11!$C$4:$C$250),0)),"")</f>
        <v/>
      </c>
      <c r="E220" t="str" cm="1">
        <f t="array" ref="E220">IFERROR(INDEX(Month_2!$D$4:$D$250,MATCH(0,COUNTIF($E$150:E219,Month_2!$D$4:$D$250),0)),"")</f>
        <v/>
      </c>
      <c r="F220" t="e" cm="1">
        <f t="array" ref="F220">IFERROR(INDEX($E$2:$E$1800,MATCH(0,COUNTIF($F$1:F219,$E$2:$E$1800),0)),NA())</f>
        <v>#N/A</v>
      </c>
      <c r="G220" t="e">
        <v>#N/A</v>
      </c>
      <c r="I220" t="str" cm="1">
        <f t="array" ref="I220">IFERROR(INDEX(Month_2!$B$4:$B$250,MATCH(0,COUNTIF($I$150:I219,Month_2!$B$4:$B$250),0)),"")</f>
        <v/>
      </c>
      <c r="J220" t="e" cm="1">
        <f t="array" ref="J220">IFERROR(INDEX($I$2:$I$1800,MATCH(0,COUNTIF($J$1:J219,$I$2:$I$1800),0)),NA())</f>
        <v>#N/A</v>
      </c>
      <c r="K220" t="e">
        <v>#N/A</v>
      </c>
    </row>
    <row r="221" spans="1:11">
      <c r="A221" cm="1">
        <f t="array" ref="A221">IFERROR(INDEX(Month_12!$C$4:$C$250,MATCH(0,COUNTIF($A$220:A220,Month_12!$C$4:$C$250),0)),"")</f>
        <v>0</v>
      </c>
      <c r="E221" t="str" cm="1">
        <f t="array" ref="E221">IFERROR(INDEX(Month_2!$D$4:$D$250,MATCH(0,COUNTIF($E$150:E220,Month_2!$D$4:$D$250),0)),"")</f>
        <v/>
      </c>
      <c r="F221" t="e" cm="1">
        <f t="array" ref="F221">IFERROR(INDEX($E$2:$E$1800,MATCH(0,COUNTIF($F$1:F220,$E$2:$E$1800),0)),NA())</f>
        <v>#N/A</v>
      </c>
      <c r="G221" t="e">
        <v>#N/A</v>
      </c>
      <c r="I221" t="str" cm="1">
        <f t="array" ref="I221">IFERROR(INDEX(Month_2!$B$4:$B$250,MATCH(0,COUNTIF($I$150:I220,Month_2!$B$4:$B$250),0)),"")</f>
        <v/>
      </c>
      <c r="J221" t="e" cm="1">
        <f t="array" ref="J221">IFERROR(INDEX($I$2:$I$1800,MATCH(0,COUNTIF($J$1:J220,$I$2:$I$1800),0)),NA())</f>
        <v>#N/A</v>
      </c>
      <c r="K221" t="e">
        <v>#N/A</v>
      </c>
    </row>
    <row r="222" spans="1:11">
      <c r="A222" t="str" cm="1">
        <f t="array" ref="A222">IFERROR(INDEX(Month_12!$C$4:$C$250,MATCH(0,COUNTIF($A$220:A221,Month_12!$C$4:$C$250),0)),"")</f>
        <v/>
      </c>
      <c r="E222" t="str" cm="1">
        <f t="array" ref="E222">IFERROR(INDEX(Month_2!$D$4:$D$250,MATCH(0,COUNTIF($E$150:E221,Month_2!$D$4:$D$250),0)),"")</f>
        <v/>
      </c>
      <c r="F222" t="e" cm="1">
        <f t="array" ref="F222">IFERROR(INDEX($E$2:$E$1800,MATCH(0,COUNTIF($F$1:F221,$E$2:$E$1800),0)),NA())</f>
        <v>#N/A</v>
      </c>
      <c r="G222" t="e">
        <v>#N/A</v>
      </c>
      <c r="I222" t="str" cm="1">
        <f t="array" ref="I222">IFERROR(INDEX(Month_2!$B$4:$B$250,MATCH(0,COUNTIF($I$150:I221,Month_2!$B$4:$B$250),0)),"")</f>
        <v/>
      </c>
      <c r="J222" t="e" cm="1">
        <f t="array" ref="J222">IFERROR(INDEX($I$2:$I$1800,MATCH(0,COUNTIF($J$1:J221,$I$2:$I$1800),0)),NA())</f>
        <v>#N/A</v>
      </c>
      <c r="K222" t="e">
        <v>#N/A</v>
      </c>
    </row>
    <row r="223" spans="1:11">
      <c r="A223" t="str" cm="1">
        <f t="array" ref="A223">IFERROR(INDEX(Month_12!$C$4:$C$250,MATCH(0,COUNTIF($A$220:A222,Month_12!$C$4:$C$250),0)),"")</f>
        <v/>
      </c>
      <c r="E223" t="str" cm="1">
        <f t="array" ref="E223">IFERROR(INDEX(Month_2!$D$4:$D$250,MATCH(0,COUNTIF($E$150:E222,Month_2!$D$4:$D$250),0)),"")</f>
        <v/>
      </c>
      <c r="F223" t="e" cm="1">
        <f t="array" ref="F223">IFERROR(INDEX($E$2:$E$1800,MATCH(0,COUNTIF($F$1:F222,$E$2:$E$1800),0)),NA())</f>
        <v>#N/A</v>
      </c>
      <c r="G223" t="e">
        <v>#N/A</v>
      </c>
      <c r="I223" t="str" cm="1">
        <f t="array" ref="I223">IFERROR(INDEX(Month_2!$B$4:$B$250,MATCH(0,COUNTIF($I$150:I222,Month_2!$B$4:$B$250),0)),"")</f>
        <v/>
      </c>
      <c r="J223" t="e" cm="1">
        <f t="array" ref="J223">IFERROR(INDEX($I$2:$I$1800,MATCH(0,COUNTIF($J$1:J222,$I$2:$I$1800),0)),NA())</f>
        <v>#N/A</v>
      </c>
      <c r="K223" t="e">
        <v>#N/A</v>
      </c>
    </row>
    <row r="224" spans="1:11">
      <c r="A224" t="str" cm="1">
        <f t="array" ref="A224">IFERROR(INDEX(Month_12!$C$4:$C$250,MATCH(0,COUNTIF($A$220:A223,Month_12!$C$4:$C$250),0)),"")</f>
        <v/>
      </c>
      <c r="E224" t="str" cm="1">
        <f t="array" ref="E224">IFERROR(INDEX(Month_2!$D$4:$D$250,MATCH(0,COUNTIF($E$150:E223,Month_2!$D$4:$D$250),0)),"")</f>
        <v/>
      </c>
      <c r="F224" t="e" cm="1">
        <f t="array" ref="F224">IFERROR(INDEX($E$2:$E$1800,MATCH(0,COUNTIF($F$1:F223,$E$2:$E$1800),0)),NA())</f>
        <v>#N/A</v>
      </c>
      <c r="G224" t="e">
        <v>#N/A</v>
      </c>
      <c r="I224" t="str" cm="1">
        <f t="array" ref="I224">IFERROR(INDEX(Month_2!$B$4:$B$250,MATCH(0,COUNTIF($I$150:I223,Month_2!$B$4:$B$250),0)),"")</f>
        <v/>
      </c>
      <c r="J224" t="e" cm="1">
        <f t="array" ref="J224">IFERROR(INDEX($I$2:$I$1800,MATCH(0,COUNTIF($J$1:J223,$I$2:$I$1800),0)),NA())</f>
        <v>#N/A</v>
      </c>
      <c r="K224" t="e">
        <v>#N/A</v>
      </c>
    </row>
    <row r="225" spans="1:11">
      <c r="A225" t="str" cm="1">
        <f t="array" ref="A225">IFERROR(INDEX(Month_12!$C$4:$C$250,MATCH(0,COUNTIF($A$220:A224,Month_12!$C$4:$C$250),0)),"")</f>
        <v/>
      </c>
      <c r="E225" t="str" cm="1">
        <f t="array" ref="E225">IFERROR(INDEX(Month_2!$D$4:$D$250,MATCH(0,COUNTIF($E$150:E224,Month_2!$D$4:$D$250),0)),"")</f>
        <v/>
      </c>
      <c r="F225" t="e" cm="1">
        <f t="array" ref="F225">IFERROR(INDEX($E$2:$E$1800,MATCH(0,COUNTIF($F$1:F224,$E$2:$E$1800),0)),NA())</f>
        <v>#N/A</v>
      </c>
      <c r="G225" t="e">
        <v>#N/A</v>
      </c>
      <c r="I225" t="str" cm="1">
        <f t="array" ref="I225">IFERROR(INDEX(Month_2!$B$4:$B$250,MATCH(0,COUNTIF($I$150:I224,Month_2!$B$4:$B$250),0)),"")</f>
        <v/>
      </c>
      <c r="J225" t="e" cm="1">
        <f t="array" ref="J225">IFERROR(INDEX($I$2:$I$1800,MATCH(0,COUNTIF($J$1:J224,$I$2:$I$1800),0)),NA())</f>
        <v>#N/A</v>
      </c>
      <c r="K225" t="e">
        <v>#N/A</v>
      </c>
    </row>
    <row r="226" spans="1:11">
      <c r="A226" t="str" cm="1">
        <f t="array" ref="A226">IFERROR(INDEX(Month_12!$C$4:$C$250,MATCH(0,COUNTIF($A$220:A225,Month_12!$C$4:$C$250),0)),"")</f>
        <v/>
      </c>
      <c r="E226" t="str" cm="1">
        <f t="array" ref="E226">IFERROR(INDEX(Month_2!$D$4:$D$250,MATCH(0,COUNTIF($E$150:E225,Month_2!$D$4:$D$250),0)),"")</f>
        <v/>
      </c>
      <c r="F226" t="e" cm="1">
        <f t="array" ref="F226">IFERROR(INDEX($E$2:$E$1800,MATCH(0,COUNTIF($F$1:F225,$E$2:$E$1800),0)),NA())</f>
        <v>#N/A</v>
      </c>
      <c r="G226" t="e">
        <v>#N/A</v>
      </c>
      <c r="I226" t="str" cm="1">
        <f t="array" ref="I226">IFERROR(INDEX(Month_2!$B$4:$B$250,MATCH(0,COUNTIF($I$150:I225,Month_2!$B$4:$B$250),0)),"")</f>
        <v/>
      </c>
      <c r="J226" t="e" cm="1">
        <f t="array" ref="J226">IFERROR(INDEX($I$2:$I$1800,MATCH(0,COUNTIF($J$1:J225,$I$2:$I$1800),0)),NA())</f>
        <v>#N/A</v>
      </c>
      <c r="K226" t="e">
        <v>#N/A</v>
      </c>
    </row>
    <row r="227" spans="1:11">
      <c r="A227" t="str" cm="1">
        <f t="array" ref="A227">IFERROR(INDEX(Month_12!$C$4:$C$250,MATCH(0,COUNTIF($A$220:A226,Month_12!$C$4:$C$250),0)),"")</f>
        <v/>
      </c>
      <c r="E227" t="str" cm="1">
        <f t="array" ref="E227">IFERROR(INDEX(Month_2!$D$4:$D$250,MATCH(0,COUNTIF($E$150:E226,Month_2!$D$4:$D$250),0)),"")</f>
        <v/>
      </c>
      <c r="F227" t="e" cm="1">
        <f t="array" ref="F227">IFERROR(INDEX($E$2:$E$1800,MATCH(0,COUNTIF($F$1:F226,$E$2:$E$1800),0)),NA())</f>
        <v>#N/A</v>
      </c>
      <c r="G227" t="e">
        <v>#N/A</v>
      </c>
      <c r="I227" t="str" cm="1">
        <f t="array" ref="I227">IFERROR(INDEX(Month_2!$B$4:$B$250,MATCH(0,COUNTIF($I$150:I226,Month_2!$B$4:$B$250),0)),"")</f>
        <v/>
      </c>
      <c r="J227" t="e" cm="1">
        <f t="array" ref="J227">IFERROR(INDEX($I$2:$I$1800,MATCH(0,COUNTIF($J$1:J226,$I$2:$I$1800),0)),NA())</f>
        <v>#N/A</v>
      </c>
      <c r="K227" t="e">
        <v>#N/A</v>
      </c>
    </row>
    <row r="228" spans="1:11">
      <c r="A228" t="str" cm="1">
        <f t="array" ref="A228">IFERROR(INDEX(Month_12!$C$4:$C$250,MATCH(0,COUNTIF($A$220:A227,Month_12!$C$4:$C$250),0)),"")</f>
        <v/>
      </c>
      <c r="E228" t="str" cm="1">
        <f t="array" ref="E228">IFERROR(INDEX(Month_2!$D$4:$D$250,MATCH(0,COUNTIF($E$150:E227,Month_2!$D$4:$D$250),0)),"")</f>
        <v/>
      </c>
      <c r="F228" t="e" cm="1">
        <f t="array" ref="F228">IFERROR(INDEX($E$2:$E$1800,MATCH(0,COUNTIF($F$1:F227,$E$2:$E$1800),0)),NA())</f>
        <v>#N/A</v>
      </c>
      <c r="G228" t="e">
        <v>#N/A</v>
      </c>
      <c r="I228" t="str" cm="1">
        <f t="array" ref="I228">IFERROR(INDEX(Month_2!$B$4:$B$250,MATCH(0,COUNTIF($I$150:I227,Month_2!$B$4:$B$250),0)),"")</f>
        <v/>
      </c>
      <c r="J228" t="e" cm="1">
        <f t="array" ref="J228">IFERROR(INDEX($I$2:$I$1800,MATCH(0,COUNTIF($J$1:J227,$I$2:$I$1800),0)),NA())</f>
        <v>#N/A</v>
      </c>
      <c r="K228" t="e">
        <v>#N/A</v>
      </c>
    </row>
    <row r="229" spans="1:11">
      <c r="A229" t="str" cm="1">
        <f t="array" ref="A229">IFERROR(INDEX(Month_12!$C$4:$C$250,MATCH(0,COUNTIF($A$220:A228,Month_12!$C$4:$C$250),0)),"")</f>
        <v/>
      </c>
      <c r="E229" t="str" cm="1">
        <f t="array" ref="E229">IFERROR(INDEX(Month_2!$D$4:$D$250,MATCH(0,COUNTIF($E$150:E228,Month_2!$D$4:$D$250),0)),"")</f>
        <v/>
      </c>
      <c r="F229" t="e" cm="1">
        <f t="array" ref="F229">IFERROR(INDEX($E$2:$E$1800,MATCH(0,COUNTIF($F$1:F228,$E$2:$E$1800),0)),NA())</f>
        <v>#N/A</v>
      </c>
      <c r="G229" t="e">
        <v>#N/A</v>
      </c>
      <c r="I229" t="str" cm="1">
        <f t="array" ref="I229">IFERROR(INDEX(Month_2!$B$4:$B$250,MATCH(0,COUNTIF($I$150:I228,Month_2!$B$4:$B$250),0)),"")</f>
        <v/>
      </c>
      <c r="J229" t="e" cm="1">
        <f t="array" ref="J229">IFERROR(INDEX($I$2:$I$1800,MATCH(0,COUNTIF($J$1:J228,$I$2:$I$1800),0)),NA())</f>
        <v>#N/A</v>
      </c>
      <c r="K229" t="e">
        <v>#N/A</v>
      </c>
    </row>
    <row r="230" spans="1:11">
      <c r="A230" t="str" cm="1">
        <f t="array" ref="A230">IFERROR(INDEX(Month_12!$C$4:$C$250,MATCH(0,COUNTIF($A$220:A229,Month_12!$C$4:$C$250),0)),"")</f>
        <v/>
      </c>
      <c r="E230" t="str" cm="1">
        <f t="array" ref="E230">IFERROR(INDEX(Month_2!$D$4:$D$250,MATCH(0,COUNTIF($E$150:E229,Month_2!$D$4:$D$250),0)),"")</f>
        <v/>
      </c>
      <c r="F230" t="e" cm="1">
        <f t="array" ref="F230">IFERROR(INDEX($E$2:$E$1800,MATCH(0,COUNTIF($F$1:F229,$E$2:$E$1800),0)),NA())</f>
        <v>#N/A</v>
      </c>
      <c r="G230" t="e">
        <v>#N/A</v>
      </c>
      <c r="I230" t="str" cm="1">
        <f t="array" ref="I230">IFERROR(INDEX(Month_2!$B$4:$B$250,MATCH(0,COUNTIF($I$150:I229,Month_2!$B$4:$B$250),0)),"")</f>
        <v/>
      </c>
      <c r="J230" t="e" cm="1">
        <f t="array" ref="J230">IFERROR(INDEX($I$2:$I$1800,MATCH(0,COUNTIF($J$1:J229,$I$2:$I$1800),0)),NA())</f>
        <v>#N/A</v>
      </c>
      <c r="K230" t="e">
        <v>#N/A</v>
      </c>
    </row>
    <row r="231" spans="1:11">
      <c r="A231" t="str" cm="1">
        <f t="array" ref="A231">IFERROR(INDEX(Month_12!$C$4:$C$250,MATCH(0,COUNTIF($A$220:A230,Month_12!$C$4:$C$250),0)),"")</f>
        <v/>
      </c>
      <c r="E231" t="str" cm="1">
        <f t="array" ref="E231">IFERROR(INDEX(Month_2!$D$4:$D$250,MATCH(0,COUNTIF($E$150:E230,Month_2!$D$4:$D$250),0)),"")</f>
        <v/>
      </c>
      <c r="F231" t="e" cm="1">
        <f t="array" ref="F231">IFERROR(INDEX($E$2:$E$1800,MATCH(0,COUNTIF($F$1:F230,$E$2:$E$1800),0)),NA())</f>
        <v>#N/A</v>
      </c>
      <c r="G231" t="e">
        <v>#N/A</v>
      </c>
      <c r="I231" t="str" cm="1">
        <f t="array" ref="I231">IFERROR(INDEX(Month_2!$B$4:$B$250,MATCH(0,COUNTIF($I$150:I230,Month_2!$B$4:$B$250),0)),"")</f>
        <v/>
      </c>
      <c r="J231" t="e" cm="1">
        <f t="array" ref="J231">IFERROR(INDEX($I$2:$I$1800,MATCH(0,COUNTIF($J$1:J230,$I$2:$I$1800),0)),NA())</f>
        <v>#N/A</v>
      </c>
      <c r="K231" t="e">
        <v>#N/A</v>
      </c>
    </row>
    <row r="232" spans="1:11">
      <c r="A232" t="str" cm="1">
        <f t="array" ref="A232">IFERROR(INDEX(Month_12!$C$4:$C$250,MATCH(0,COUNTIF($A$220:A231,Month_12!$C$4:$C$250),0)),"")</f>
        <v/>
      </c>
      <c r="E232" t="str" cm="1">
        <f t="array" ref="E232">IFERROR(INDEX(Month_2!$D$4:$D$250,MATCH(0,COUNTIF($E$150:E231,Month_2!$D$4:$D$250),0)),"")</f>
        <v/>
      </c>
      <c r="F232" t="e" cm="1">
        <f t="array" ref="F232">IFERROR(INDEX($E$2:$E$1800,MATCH(0,COUNTIF($F$1:F231,$E$2:$E$1800),0)),NA())</f>
        <v>#N/A</v>
      </c>
      <c r="G232" t="e">
        <v>#N/A</v>
      </c>
      <c r="I232" t="str" cm="1">
        <f t="array" ref="I232">IFERROR(INDEX(Month_2!$B$4:$B$250,MATCH(0,COUNTIF($I$150:I231,Month_2!$B$4:$B$250),0)),"")</f>
        <v/>
      </c>
      <c r="J232" t="e" cm="1">
        <f t="array" ref="J232">IFERROR(INDEX($I$2:$I$1800,MATCH(0,COUNTIF($J$1:J231,$I$2:$I$1800),0)),NA())</f>
        <v>#N/A</v>
      </c>
      <c r="K232" t="e">
        <v>#N/A</v>
      </c>
    </row>
    <row r="233" spans="1:11">
      <c r="A233" t="str" cm="1">
        <f t="array" ref="A233">IFERROR(INDEX(Month_12!$C$4:$C$250,MATCH(0,COUNTIF($A$220:A232,Month_12!$C$4:$C$250),0)),"")</f>
        <v/>
      </c>
      <c r="E233" t="str" cm="1">
        <f t="array" ref="E233">IFERROR(INDEX(Month_2!$D$4:$D$250,MATCH(0,COUNTIF($E$150:E232,Month_2!$D$4:$D$250),0)),"")</f>
        <v/>
      </c>
      <c r="F233" t="e" cm="1">
        <f t="array" ref="F233">IFERROR(INDEX($E$2:$E$1800,MATCH(0,COUNTIF($F$1:F232,$E$2:$E$1800),0)),NA())</f>
        <v>#N/A</v>
      </c>
      <c r="G233" t="e">
        <v>#N/A</v>
      </c>
      <c r="I233" t="str" cm="1">
        <f t="array" ref="I233">IFERROR(INDEX(Month_2!$B$4:$B$250,MATCH(0,COUNTIF($I$150:I232,Month_2!$B$4:$B$250),0)),"")</f>
        <v/>
      </c>
      <c r="J233" t="e" cm="1">
        <f t="array" ref="J233">IFERROR(INDEX($I$2:$I$1800,MATCH(0,COUNTIF($J$1:J232,$I$2:$I$1800),0)),NA())</f>
        <v>#N/A</v>
      </c>
      <c r="K233" t="e">
        <v>#N/A</v>
      </c>
    </row>
    <row r="234" spans="1:11">
      <c r="A234" t="str" cm="1">
        <f t="array" ref="A234">IFERROR(INDEX(Month_12!$C$4:$C$250,MATCH(0,COUNTIF($A$220:A233,Month_12!$C$4:$C$250),0)),"")</f>
        <v/>
      </c>
      <c r="E234" t="str" cm="1">
        <f t="array" ref="E234">IFERROR(INDEX(Month_2!$D$4:$D$250,MATCH(0,COUNTIF($E$150:E233,Month_2!$D$4:$D$250),0)),"")</f>
        <v/>
      </c>
      <c r="F234" t="e" cm="1">
        <f t="array" ref="F234">IFERROR(INDEX($E$2:$E$1800,MATCH(0,COUNTIF($F$1:F233,$E$2:$E$1800),0)),NA())</f>
        <v>#N/A</v>
      </c>
      <c r="G234" t="e">
        <v>#N/A</v>
      </c>
      <c r="I234" t="str" cm="1">
        <f t="array" ref="I234">IFERROR(INDEX(Month_2!$B$4:$B$250,MATCH(0,COUNTIF($I$150:I233,Month_2!$B$4:$B$250),0)),"")</f>
        <v/>
      </c>
      <c r="J234" t="e" cm="1">
        <f t="array" ref="J234">IFERROR(INDEX($I$2:$I$1800,MATCH(0,COUNTIF($J$1:J233,$I$2:$I$1800),0)),NA())</f>
        <v>#N/A</v>
      </c>
      <c r="K234" t="e">
        <v>#N/A</v>
      </c>
    </row>
    <row r="235" spans="1:11">
      <c r="A235" t="str" cm="1">
        <f t="array" ref="A235">IFERROR(INDEX(Month_12!$C$4:$C$250,MATCH(0,COUNTIF($A$220:A234,Month_12!$C$4:$C$250),0)),"")</f>
        <v/>
      </c>
      <c r="E235" t="str" cm="1">
        <f t="array" ref="E235">IFERROR(INDEX(Month_2!$D$4:$D$250,MATCH(0,COUNTIF($E$150:E234,Month_2!$D$4:$D$250),0)),"")</f>
        <v/>
      </c>
      <c r="F235" t="e" cm="1">
        <f t="array" ref="F235">IFERROR(INDEX($E$2:$E$1800,MATCH(0,COUNTIF($F$1:F234,$E$2:$E$1800),0)),NA())</f>
        <v>#N/A</v>
      </c>
      <c r="G235" t="e">
        <v>#N/A</v>
      </c>
      <c r="I235" t="str" cm="1">
        <f t="array" ref="I235">IFERROR(INDEX(Month_2!$B$4:$B$250,MATCH(0,COUNTIF($I$150:I234,Month_2!$B$4:$B$250),0)),"")</f>
        <v/>
      </c>
      <c r="J235" t="e" cm="1">
        <f t="array" ref="J235">IFERROR(INDEX($I$2:$I$1800,MATCH(0,COUNTIF($J$1:J234,$I$2:$I$1800),0)),NA())</f>
        <v>#N/A</v>
      </c>
      <c r="K235" t="e">
        <v>#N/A</v>
      </c>
    </row>
    <row r="236" spans="1:11">
      <c r="A236" t="str" cm="1">
        <f t="array" ref="A236">IFERROR(INDEX(Month_12!$C$4:$C$250,MATCH(0,COUNTIF($A$220:A235,Month_12!$C$4:$C$250),0)),"")</f>
        <v/>
      </c>
      <c r="E236" t="str" cm="1">
        <f t="array" ref="E236">IFERROR(INDEX(Month_2!$D$4:$D$250,MATCH(0,COUNTIF($E$150:E235,Month_2!$D$4:$D$250),0)),"")</f>
        <v/>
      </c>
      <c r="F236" t="e" cm="1">
        <f t="array" ref="F236">IFERROR(INDEX($E$2:$E$1800,MATCH(0,COUNTIF($F$1:F235,$E$2:$E$1800),0)),NA())</f>
        <v>#N/A</v>
      </c>
      <c r="G236" t="e">
        <v>#N/A</v>
      </c>
      <c r="I236" t="str" cm="1">
        <f t="array" ref="I236">IFERROR(INDEX(Month_2!$B$4:$B$250,MATCH(0,COUNTIF($I$150:I235,Month_2!$B$4:$B$250),0)),"")</f>
        <v/>
      </c>
      <c r="J236" t="e" cm="1">
        <f t="array" ref="J236">IFERROR(INDEX($I$2:$I$1800,MATCH(0,COUNTIF($J$1:J235,$I$2:$I$1800),0)),NA())</f>
        <v>#N/A</v>
      </c>
      <c r="K236" t="e">
        <v>#N/A</v>
      </c>
    </row>
    <row r="237" spans="1:11">
      <c r="A237" t="str" cm="1">
        <f t="array" ref="A237">IFERROR(INDEX(Month_12!$C$4:$C$250,MATCH(0,COUNTIF($A$220:A236,Month_12!$C$4:$C$250),0)),"")</f>
        <v/>
      </c>
      <c r="E237" t="str" cm="1">
        <f t="array" ref="E237">IFERROR(INDEX(Month_2!$D$4:$D$250,MATCH(0,COUNTIF($E$150:E236,Month_2!$D$4:$D$250),0)),"")</f>
        <v/>
      </c>
      <c r="F237" t="e" cm="1">
        <f t="array" ref="F237">IFERROR(INDEX($E$2:$E$1800,MATCH(0,COUNTIF($F$1:F236,$E$2:$E$1800),0)),NA())</f>
        <v>#N/A</v>
      </c>
      <c r="G237" t="e">
        <v>#N/A</v>
      </c>
      <c r="I237" t="str" cm="1">
        <f t="array" ref="I237">IFERROR(INDEX(Month_2!$B$4:$B$250,MATCH(0,COUNTIF($I$150:I236,Month_2!$B$4:$B$250),0)),"")</f>
        <v/>
      </c>
      <c r="J237" t="e" cm="1">
        <f t="array" ref="J237">IFERROR(INDEX($I$2:$I$1800,MATCH(0,COUNTIF($J$1:J236,$I$2:$I$1800),0)),NA())</f>
        <v>#N/A</v>
      </c>
      <c r="K237" t="e">
        <v>#N/A</v>
      </c>
    </row>
    <row r="238" spans="1:11">
      <c r="A238" t="str" cm="1">
        <f t="array" ref="A238">IFERROR(INDEX(Month_12!$C$4:$C$250,MATCH(0,COUNTIF($A$220:A237,Month_12!$C$4:$C$250),0)),"")</f>
        <v/>
      </c>
      <c r="E238" t="str" cm="1">
        <f t="array" ref="E238">IFERROR(INDEX(Month_2!$D$4:$D$250,MATCH(0,COUNTIF($E$150:E237,Month_2!$D$4:$D$250),0)),"")</f>
        <v/>
      </c>
      <c r="F238" t="e" cm="1">
        <f t="array" ref="F238">IFERROR(INDEX($E$2:$E$1800,MATCH(0,COUNTIF($F$1:F237,$E$2:$E$1800),0)),NA())</f>
        <v>#N/A</v>
      </c>
      <c r="G238" t="e">
        <v>#N/A</v>
      </c>
      <c r="I238" t="str" cm="1">
        <f t="array" ref="I238">IFERROR(INDEX(Month_2!$B$4:$B$250,MATCH(0,COUNTIF($I$150:I237,Month_2!$B$4:$B$250),0)),"")</f>
        <v/>
      </c>
      <c r="J238" t="e" cm="1">
        <f t="array" ref="J238">IFERROR(INDEX($I$2:$I$1800,MATCH(0,COUNTIF($J$1:J237,$I$2:$I$1800),0)),NA())</f>
        <v>#N/A</v>
      </c>
      <c r="K238" t="e">
        <v>#N/A</v>
      </c>
    </row>
    <row r="239" spans="1:11">
      <c r="A239" t="str" cm="1">
        <f t="array" ref="A239">IFERROR(INDEX(Month_12!$C$4:$C$250,MATCH(0,COUNTIF($A$220:A238,Month_12!$C$4:$C$250),0)),"")</f>
        <v/>
      </c>
      <c r="E239" t="str" cm="1">
        <f t="array" ref="E239">IFERROR(INDEX(Month_2!$D$4:$D$250,MATCH(0,COUNTIF($E$150:E238,Month_2!$D$4:$D$250),0)),"")</f>
        <v/>
      </c>
      <c r="F239" t="e" cm="1">
        <f t="array" ref="F239">IFERROR(INDEX($E$2:$E$1800,MATCH(0,COUNTIF($F$1:F238,$E$2:$E$1800),0)),NA())</f>
        <v>#N/A</v>
      </c>
      <c r="G239" t="e">
        <v>#N/A</v>
      </c>
      <c r="I239" t="str" cm="1">
        <f t="array" ref="I239">IFERROR(INDEX(Month_2!$B$4:$B$250,MATCH(0,COUNTIF($I$150:I238,Month_2!$B$4:$B$250),0)),"")</f>
        <v/>
      </c>
      <c r="J239" t="e" cm="1">
        <f t="array" ref="J239">IFERROR(INDEX($I$2:$I$1800,MATCH(0,COUNTIF($J$1:J238,$I$2:$I$1800),0)),NA())</f>
        <v>#N/A</v>
      </c>
      <c r="K239" t="e">
        <v>#N/A</v>
      </c>
    </row>
    <row r="240" spans="1:11">
      <c r="A240" t="str" cm="1">
        <f t="array" ref="A240">IFERROR(INDEX(Month_12!$C$4:$C$250,MATCH(0,COUNTIF($A$220:A239,Month_12!$C$4:$C$250),0)),"")</f>
        <v/>
      </c>
      <c r="E240" t="str" cm="1">
        <f t="array" ref="E240">IFERROR(INDEX(Month_2!$D$4:$D$250,MATCH(0,COUNTIF($E$150:E239,Month_2!$D$4:$D$250),0)),"")</f>
        <v/>
      </c>
      <c r="F240" t="e" cm="1">
        <f t="array" ref="F240">IFERROR(INDEX($E$2:$E$1800,MATCH(0,COUNTIF($F$1:F239,$E$2:$E$1800),0)),NA())</f>
        <v>#N/A</v>
      </c>
      <c r="G240" t="e">
        <v>#N/A</v>
      </c>
      <c r="I240" t="str" cm="1">
        <f t="array" ref="I240">IFERROR(INDEX(Month_2!$B$4:$B$250,MATCH(0,COUNTIF($I$150:I239,Month_2!$B$4:$B$250),0)),"")</f>
        <v/>
      </c>
      <c r="J240" t="e" cm="1">
        <f t="array" ref="J240">IFERROR(INDEX($I$2:$I$1800,MATCH(0,COUNTIF($J$1:J239,$I$2:$I$1800),0)),NA())</f>
        <v>#N/A</v>
      </c>
      <c r="K240" t="e">
        <v>#N/A</v>
      </c>
    </row>
    <row r="241" spans="5:11">
      <c r="E241" t="str" cm="1">
        <f t="array" ref="E241">IFERROR(INDEX(Month_2!$D$4:$D$250,MATCH(0,COUNTIF($E$150:E240,Month_2!$D$4:$D$250),0)),"")</f>
        <v/>
      </c>
      <c r="F241" t="e" cm="1">
        <f t="array" ref="F241">IFERROR(INDEX($E$2:$E$1800,MATCH(0,COUNTIF($F$1:F240,$E$2:$E$1800),0)),NA())</f>
        <v>#N/A</v>
      </c>
      <c r="G241" t="e">
        <v>#N/A</v>
      </c>
      <c r="I241" t="str" cm="1">
        <f t="array" ref="I241">IFERROR(INDEX(Month_2!$B$4:$B$250,MATCH(0,COUNTIF($I$150:I240,Month_2!$B$4:$B$250),0)),"")</f>
        <v/>
      </c>
      <c r="J241" t="e" cm="1">
        <f t="array" ref="J241">IFERROR(INDEX($I$2:$I$1800,MATCH(0,COUNTIF($J$1:J240,$I$2:$I$1800),0)),NA())</f>
        <v>#N/A</v>
      </c>
      <c r="K241" t="e">
        <v>#N/A</v>
      </c>
    </row>
    <row r="242" spans="5:11">
      <c r="E242" t="str" cm="1">
        <f t="array" ref="E242">IFERROR(INDEX(Month_2!$D$4:$D$250,MATCH(0,COUNTIF($E$150:E241,Month_2!$D$4:$D$250),0)),"")</f>
        <v/>
      </c>
      <c r="F242" t="e" cm="1">
        <f t="array" ref="F242">IFERROR(INDEX($E$2:$E$1800,MATCH(0,COUNTIF($F$1:F241,$E$2:$E$1800),0)),NA())</f>
        <v>#N/A</v>
      </c>
      <c r="G242" t="e">
        <v>#N/A</v>
      </c>
      <c r="I242" t="str" cm="1">
        <f t="array" ref="I242">IFERROR(INDEX(Month_2!$B$4:$B$250,MATCH(0,COUNTIF($I$150:I241,Month_2!$B$4:$B$250),0)),"")</f>
        <v/>
      </c>
      <c r="J242" t="e" cm="1">
        <f t="array" ref="J242">IFERROR(INDEX($I$2:$I$1800,MATCH(0,COUNTIF($J$1:J241,$I$2:$I$1800),0)),NA())</f>
        <v>#N/A</v>
      </c>
      <c r="K242" t="e">
        <v>#N/A</v>
      </c>
    </row>
    <row r="243" spans="5:11">
      <c r="E243" t="str" cm="1">
        <f t="array" ref="E243">IFERROR(INDEX(Month_2!$D$4:$D$250,MATCH(0,COUNTIF($E$150:E242,Month_2!$D$4:$D$250),0)),"")</f>
        <v/>
      </c>
      <c r="F243" t="e" cm="1">
        <f t="array" ref="F243">IFERROR(INDEX($E$2:$E$1800,MATCH(0,COUNTIF($F$1:F242,$E$2:$E$1800),0)),NA())</f>
        <v>#N/A</v>
      </c>
      <c r="G243" t="e">
        <v>#N/A</v>
      </c>
      <c r="I243" t="str" cm="1">
        <f t="array" ref="I243">IFERROR(INDEX(Month_2!$B$4:$B$250,MATCH(0,COUNTIF($I$150:I242,Month_2!$B$4:$B$250),0)),"")</f>
        <v/>
      </c>
      <c r="J243" t="e" cm="1">
        <f t="array" ref="J243">IFERROR(INDEX($I$2:$I$1800,MATCH(0,COUNTIF($J$1:J242,$I$2:$I$1800),0)),NA())</f>
        <v>#N/A</v>
      </c>
      <c r="K243" t="e">
        <v>#N/A</v>
      </c>
    </row>
    <row r="244" spans="5:11">
      <c r="E244" t="str" cm="1">
        <f t="array" ref="E244">IFERROR(INDEX(Month_2!$D$4:$D$250,MATCH(0,COUNTIF($E$150:E243,Month_2!$D$4:$D$250),0)),"")</f>
        <v/>
      </c>
      <c r="F244" t="e" cm="1">
        <f t="array" ref="F244">IFERROR(INDEX($E$2:$E$1800,MATCH(0,COUNTIF($F$1:F243,$E$2:$E$1800),0)),NA())</f>
        <v>#N/A</v>
      </c>
      <c r="G244" t="e">
        <v>#N/A</v>
      </c>
      <c r="I244" t="str" cm="1">
        <f t="array" ref="I244">IFERROR(INDEX(Month_2!$B$4:$B$250,MATCH(0,COUNTIF($I$150:I243,Month_2!$B$4:$B$250),0)),"")</f>
        <v/>
      </c>
      <c r="J244" t="e" cm="1">
        <f t="array" ref="J244">IFERROR(INDEX($I$2:$I$1800,MATCH(0,COUNTIF($J$1:J243,$I$2:$I$1800),0)),NA())</f>
        <v>#N/A</v>
      </c>
      <c r="K244" t="e">
        <v>#N/A</v>
      </c>
    </row>
    <row r="245" spans="5:11">
      <c r="E245" t="str" cm="1">
        <f t="array" ref="E245">IFERROR(INDEX(Month_2!$D$4:$D$250,MATCH(0,COUNTIF($E$150:E244,Month_2!$D$4:$D$250),0)),"")</f>
        <v/>
      </c>
      <c r="F245" t="e" cm="1">
        <f t="array" ref="F245">IFERROR(INDEX($E$2:$E$1800,MATCH(0,COUNTIF($F$1:F244,$E$2:$E$1800),0)),NA())</f>
        <v>#N/A</v>
      </c>
      <c r="G245" t="e">
        <v>#N/A</v>
      </c>
      <c r="I245" t="str" cm="1">
        <f t="array" ref="I245">IFERROR(INDEX(Month_2!$B$4:$B$250,MATCH(0,COUNTIF($I$150:I244,Month_2!$B$4:$B$250),0)),"")</f>
        <v/>
      </c>
      <c r="J245" t="e" cm="1">
        <f t="array" ref="J245">IFERROR(INDEX($I$2:$I$1800,MATCH(0,COUNTIF($J$1:J244,$I$2:$I$1800),0)),NA())</f>
        <v>#N/A</v>
      </c>
      <c r="K245" t="e">
        <v>#N/A</v>
      </c>
    </row>
    <row r="246" spans="5:11">
      <c r="E246" t="str" cm="1">
        <f t="array" ref="E246">IFERROR(INDEX(Month_2!$D$4:$D$250,MATCH(0,COUNTIF($E$150:E245,Month_2!$D$4:$D$250),0)),"")</f>
        <v/>
      </c>
      <c r="F246" t="e" cm="1">
        <f t="array" ref="F246">IFERROR(INDEX($E$2:$E$1800,MATCH(0,COUNTIF($F$1:F245,$E$2:$E$1800),0)),NA())</f>
        <v>#N/A</v>
      </c>
      <c r="G246" t="e">
        <v>#N/A</v>
      </c>
      <c r="I246" t="str" cm="1">
        <f t="array" ref="I246">IFERROR(INDEX(Month_2!$B$4:$B$250,MATCH(0,COUNTIF($I$150:I245,Month_2!$B$4:$B$250),0)),"")</f>
        <v/>
      </c>
      <c r="J246" t="e" cm="1">
        <f t="array" ref="J246">IFERROR(INDEX($I$2:$I$1800,MATCH(0,COUNTIF($J$1:J245,$I$2:$I$1800),0)),NA())</f>
        <v>#N/A</v>
      </c>
      <c r="K246" t="e">
        <v>#N/A</v>
      </c>
    </row>
    <row r="247" spans="5:11">
      <c r="E247" t="str" cm="1">
        <f t="array" ref="E247">IFERROR(INDEX(Month_2!$D$4:$D$250,MATCH(0,COUNTIF($E$150:E246,Month_2!$D$4:$D$250),0)),"")</f>
        <v/>
      </c>
      <c r="F247" t="e" cm="1">
        <f t="array" ref="F247">IFERROR(INDEX($E$2:$E$1800,MATCH(0,COUNTIF($F$1:F246,$E$2:$E$1800),0)),NA())</f>
        <v>#N/A</v>
      </c>
      <c r="G247" t="e">
        <v>#N/A</v>
      </c>
      <c r="I247" t="str" cm="1">
        <f t="array" ref="I247">IFERROR(INDEX(Month_2!$B$4:$B$250,MATCH(0,COUNTIF($I$150:I246,Month_2!$B$4:$B$250),0)),"")</f>
        <v/>
      </c>
      <c r="J247" t="e" cm="1">
        <f t="array" ref="J247">IFERROR(INDEX($I$2:$I$1800,MATCH(0,COUNTIF($J$1:J246,$I$2:$I$1800),0)),NA())</f>
        <v>#N/A</v>
      </c>
      <c r="K247" t="e">
        <v>#N/A</v>
      </c>
    </row>
    <row r="248" spans="5:11">
      <c r="E248" t="str" cm="1">
        <f t="array" ref="E248">IFERROR(INDEX(Month_2!$D$4:$D$250,MATCH(0,COUNTIF($E$150:E247,Month_2!$D$4:$D$250),0)),"")</f>
        <v/>
      </c>
      <c r="F248" t="e" cm="1">
        <f t="array" ref="F248">IFERROR(INDEX($E$2:$E$1800,MATCH(0,COUNTIF($F$1:F247,$E$2:$E$1800),0)),NA())</f>
        <v>#N/A</v>
      </c>
      <c r="G248" t="e">
        <v>#N/A</v>
      </c>
      <c r="I248" t="str" cm="1">
        <f t="array" ref="I248">IFERROR(INDEX(Month_2!$B$4:$B$250,MATCH(0,COUNTIF($I$150:I247,Month_2!$B$4:$B$250),0)),"")</f>
        <v/>
      </c>
      <c r="J248" t="e" cm="1">
        <f t="array" ref="J248">IFERROR(INDEX($I$2:$I$1800,MATCH(0,COUNTIF($J$1:J247,$I$2:$I$1800),0)),NA())</f>
        <v>#N/A</v>
      </c>
      <c r="K248" t="e">
        <v>#N/A</v>
      </c>
    </row>
    <row r="249" spans="5:11">
      <c r="E249" t="str" cm="1">
        <f t="array" ref="E249">IFERROR(INDEX(Month_2!$D$4:$D$250,MATCH(0,COUNTIF($E$150:E248,Month_2!$D$4:$D$250),0)),"")</f>
        <v/>
      </c>
      <c r="F249" t="e" cm="1">
        <f t="array" ref="F249">IFERROR(INDEX($E$2:$E$1800,MATCH(0,COUNTIF($F$1:F248,$E$2:$E$1800),0)),NA())</f>
        <v>#N/A</v>
      </c>
      <c r="G249" t="e">
        <v>#N/A</v>
      </c>
      <c r="I249" t="str" cm="1">
        <f t="array" ref="I249">IFERROR(INDEX(Month_2!$B$4:$B$250,MATCH(0,COUNTIF($I$150:I248,Month_2!$B$4:$B$250),0)),"")</f>
        <v/>
      </c>
      <c r="J249" t="e" cm="1">
        <f t="array" ref="J249">IFERROR(INDEX($I$2:$I$1800,MATCH(0,COUNTIF($J$1:J248,$I$2:$I$1800),0)),NA())</f>
        <v>#N/A</v>
      </c>
      <c r="K249" t="e">
        <v>#N/A</v>
      </c>
    </row>
    <row r="250" spans="5:11">
      <c r="E250" t="str" cm="1">
        <f t="array" ref="E250">IFERROR(INDEX(Month_2!$D$4:$D$250,MATCH(0,COUNTIF($E$150:E249,Month_2!$D$4:$D$250),0)),"")</f>
        <v/>
      </c>
      <c r="F250" t="e" cm="1">
        <f t="array" ref="F250">IFERROR(INDEX($E$2:$E$1800,MATCH(0,COUNTIF($F$1:F249,$E$2:$E$1800),0)),NA())</f>
        <v>#N/A</v>
      </c>
      <c r="G250" t="e">
        <v>#N/A</v>
      </c>
      <c r="I250" t="str" cm="1">
        <f t="array" ref="I250">IFERROR(INDEX(Month_2!$B$4:$B$250,MATCH(0,COUNTIF($I$150:I249,Month_2!$B$4:$B$250),0)),"")</f>
        <v/>
      </c>
      <c r="J250" t="e" cm="1">
        <f t="array" ref="J250">IFERROR(INDEX($I$2:$I$1800,MATCH(0,COUNTIF($J$1:J249,$I$2:$I$1800),0)),NA())</f>
        <v>#N/A</v>
      </c>
      <c r="K250" t="e">
        <v>#N/A</v>
      </c>
    </row>
    <row r="251" spans="5:11">
      <c r="E251" t="str" cm="1">
        <f t="array" ref="E251">IFERROR(INDEX(Month_2!$D$4:$D$250,MATCH(0,COUNTIF($E$150:E250,Month_2!$D$4:$D$250),0)),"")</f>
        <v/>
      </c>
      <c r="I251" t="str" cm="1">
        <f t="array" ref="I251">IFERROR(INDEX(Month_2!$B$4:$B$250,MATCH(0,COUNTIF($I$150:I250,Month_2!$B$4:$B$250),0)),"")</f>
        <v/>
      </c>
    </row>
    <row r="252" spans="5:11">
      <c r="E252" t="str" cm="1">
        <f t="array" ref="E252">IFERROR(INDEX(Month_2!$D$4:$D$250,MATCH(0,COUNTIF($E$150:E251,Month_2!$D$4:$D$250),0)),"")</f>
        <v/>
      </c>
      <c r="I252" t="str" cm="1">
        <f t="array" ref="I252">IFERROR(INDEX(Month_2!$B$4:$B$250,MATCH(0,COUNTIF($I$150:I251,Month_2!$B$4:$B$250),0)),"")</f>
        <v/>
      </c>
    </row>
    <row r="253" spans="5:11">
      <c r="E253" t="str" cm="1">
        <f t="array" ref="E253">IFERROR(INDEX(Month_2!$D$4:$D$250,MATCH(0,COUNTIF($E$150:E252,Month_2!$D$4:$D$250),0)),"")</f>
        <v/>
      </c>
      <c r="I253" t="str" cm="1">
        <f t="array" ref="I253">IFERROR(INDEX(Month_2!$B$4:$B$250,MATCH(0,COUNTIF($I$150:I252,Month_2!$B$4:$B$250),0)),"")</f>
        <v/>
      </c>
    </row>
    <row r="254" spans="5:11">
      <c r="E254" t="str" cm="1">
        <f t="array" ref="E254">IFERROR(INDEX(Month_2!$D$4:$D$250,MATCH(0,COUNTIF($E$150:E253,Month_2!$D$4:$D$250),0)),"")</f>
        <v/>
      </c>
      <c r="I254" t="str" cm="1">
        <f t="array" ref="I254">IFERROR(INDEX(Month_2!$B$4:$B$250,MATCH(0,COUNTIF($I$150:I253,Month_2!$B$4:$B$250),0)),"")</f>
        <v/>
      </c>
    </row>
    <row r="255" spans="5:11">
      <c r="E255" t="str" cm="1">
        <f t="array" ref="E255">IFERROR(INDEX(Month_2!$D$4:$D$250,MATCH(0,COUNTIF($E$150:E254,Month_2!$D$4:$D$250),0)),"")</f>
        <v/>
      </c>
      <c r="I255" t="str" cm="1">
        <f t="array" ref="I255">IFERROR(INDEX(Month_2!$B$4:$B$250,MATCH(0,COUNTIF($I$150:I254,Month_2!$B$4:$B$250),0)),"")</f>
        <v/>
      </c>
    </row>
    <row r="256" spans="5:11">
      <c r="E256" t="str" cm="1">
        <f t="array" ref="E256">IFERROR(INDEX(Month_2!$D$4:$D$250,MATCH(0,COUNTIF($E$150:E255,Month_2!$D$4:$D$250),0)),"")</f>
        <v/>
      </c>
      <c r="I256" t="str" cm="1">
        <f t="array" ref="I256">IFERROR(INDEX(Month_2!$B$4:$B$250,MATCH(0,COUNTIF($I$150:I255,Month_2!$B$4:$B$250),0)),"")</f>
        <v/>
      </c>
    </row>
    <row r="257" spans="5:9">
      <c r="E257" t="str" cm="1">
        <f t="array" ref="E257">IFERROR(INDEX(Month_2!$D$4:$D$250,MATCH(0,COUNTIF($E$150:E256,Month_2!$D$4:$D$250),0)),"")</f>
        <v/>
      </c>
      <c r="I257" t="str" cm="1">
        <f t="array" ref="I257">IFERROR(INDEX(Month_2!$B$4:$B$250,MATCH(0,COUNTIF($I$150:I256,Month_2!$B$4:$B$250),0)),"")</f>
        <v/>
      </c>
    </row>
    <row r="258" spans="5:9">
      <c r="E258" t="str" cm="1">
        <f t="array" ref="E258">IFERROR(INDEX(Month_2!$D$4:$D$250,MATCH(0,COUNTIF($E$150:E257,Month_2!$D$4:$D$250),0)),"")</f>
        <v/>
      </c>
      <c r="I258" t="str" cm="1">
        <f t="array" ref="I258">IFERROR(INDEX(Month_2!$B$4:$B$250,MATCH(0,COUNTIF($I$150:I257,Month_2!$B$4:$B$250),0)),"")</f>
        <v/>
      </c>
    </row>
    <row r="259" spans="5:9">
      <c r="E259" t="str" cm="1">
        <f t="array" ref="E259">IFERROR(INDEX(Month_2!$D$4:$D$250,MATCH(0,COUNTIF($E$150:E258,Month_2!$D$4:$D$250),0)),"")</f>
        <v/>
      </c>
      <c r="I259" t="str" cm="1">
        <f t="array" ref="I259">IFERROR(INDEX(Month_2!$B$4:$B$250,MATCH(0,COUNTIF($I$150:I258,Month_2!$B$4:$B$250),0)),"")</f>
        <v/>
      </c>
    </row>
    <row r="260" spans="5:9">
      <c r="E260" t="str" cm="1">
        <f t="array" ref="E260">IFERROR(INDEX(Month_2!$D$4:$D$250,MATCH(0,COUNTIF($E$150:E259,Month_2!$D$4:$D$250),0)),"")</f>
        <v/>
      </c>
      <c r="I260" t="str" cm="1">
        <f t="array" ref="I260">IFERROR(INDEX(Month_2!$B$4:$B$250,MATCH(0,COUNTIF($I$150:I259,Month_2!$B$4:$B$250),0)),"")</f>
        <v/>
      </c>
    </row>
    <row r="261" spans="5:9">
      <c r="E261" t="str" cm="1">
        <f t="array" ref="E261">IFERROR(INDEX(Month_2!$D$4:$D$250,MATCH(0,COUNTIF($E$150:E260,Month_2!$D$4:$D$250),0)),"")</f>
        <v/>
      </c>
      <c r="I261" t="str" cm="1">
        <f t="array" ref="I261">IFERROR(INDEX(Month_2!$B$4:$B$250,MATCH(0,COUNTIF($I$150:I260,Month_2!$B$4:$B$250),0)),"")</f>
        <v/>
      </c>
    </row>
    <row r="262" spans="5:9">
      <c r="E262" t="str" cm="1">
        <f t="array" ref="E262">IFERROR(INDEX(Month_2!$D$4:$D$250,MATCH(0,COUNTIF($E$150:E261,Month_2!$D$4:$D$250),0)),"")</f>
        <v/>
      </c>
      <c r="I262" t="str" cm="1">
        <f t="array" ref="I262">IFERROR(INDEX(Month_2!$B$4:$B$250,MATCH(0,COUNTIF($I$150:I261,Month_2!$B$4:$B$250),0)),"")</f>
        <v/>
      </c>
    </row>
    <row r="263" spans="5:9">
      <c r="E263" t="str" cm="1">
        <f t="array" ref="E263">IFERROR(INDEX(Month_2!$D$4:$D$250,MATCH(0,COUNTIF($E$150:E262,Month_2!$D$4:$D$250),0)),"")</f>
        <v/>
      </c>
      <c r="I263" t="str" cm="1">
        <f t="array" ref="I263">IFERROR(INDEX(Month_2!$B$4:$B$250,MATCH(0,COUNTIF($I$150:I262,Month_2!$B$4:$B$250),0)),"")</f>
        <v/>
      </c>
    </row>
    <row r="264" spans="5:9">
      <c r="E264" t="str" cm="1">
        <f t="array" ref="E264">IFERROR(INDEX(Month_2!$D$4:$D$250,MATCH(0,COUNTIF($E$150:E263,Month_2!$D$4:$D$250),0)),"")</f>
        <v/>
      </c>
      <c r="I264" t="str" cm="1">
        <f t="array" ref="I264">IFERROR(INDEX(Month_2!$B$4:$B$250,MATCH(0,COUNTIF($I$150:I263,Month_2!$B$4:$B$250),0)),"")</f>
        <v/>
      </c>
    </row>
    <row r="265" spans="5:9">
      <c r="E265" t="str" cm="1">
        <f t="array" ref="E265">IFERROR(INDEX(Month_2!$D$4:$D$250,MATCH(0,COUNTIF($E$150:E264,Month_2!$D$4:$D$250),0)),"")</f>
        <v/>
      </c>
      <c r="I265" t="str" cm="1">
        <f t="array" ref="I265">IFERROR(INDEX(Month_2!$B$4:$B$250,MATCH(0,COUNTIF($I$150:I264,Month_2!$B$4:$B$250),0)),"")</f>
        <v/>
      </c>
    </row>
    <row r="266" spans="5:9">
      <c r="E266" t="str" cm="1">
        <f t="array" ref="E266">IFERROR(INDEX(Month_2!$D$4:$D$250,MATCH(0,COUNTIF($E$150:E265,Month_2!$D$4:$D$250),0)),"")</f>
        <v/>
      </c>
      <c r="I266" t="str" cm="1">
        <f t="array" ref="I266">IFERROR(INDEX(Month_2!$B$4:$B$250,MATCH(0,COUNTIF($I$150:I265,Month_2!$B$4:$B$250),0)),"")</f>
        <v/>
      </c>
    </row>
    <row r="267" spans="5:9">
      <c r="E267" t="str" cm="1">
        <f t="array" ref="E267">IFERROR(INDEX(Month_2!$D$4:$D$250,MATCH(0,COUNTIF($E$150:E266,Month_2!$D$4:$D$250),0)),"")</f>
        <v/>
      </c>
      <c r="I267" t="str" cm="1">
        <f t="array" ref="I267">IFERROR(INDEX(Month_2!$B$4:$B$250,MATCH(0,COUNTIF($I$150:I266,Month_2!$B$4:$B$250),0)),"")</f>
        <v/>
      </c>
    </row>
    <row r="268" spans="5:9">
      <c r="E268" t="str" cm="1">
        <f t="array" ref="E268">IFERROR(INDEX(Month_2!$D$4:$D$250,MATCH(0,COUNTIF($E$150:E267,Month_2!$D$4:$D$250),0)),"")</f>
        <v/>
      </c>
      <c r="I268" t="str" cm="1">
        <f t="array" ref="I268">IFERROR(INDEX(Month_2!$B$4:$B$250,MATCH(0,COUNTIF($I$150:I267,Month_2!$B$4:$B$250),0)),"")</f>
        <v/>
      </c>
    </row>
    <row r="269" spans="5:9">
      <c r="E269" t="str" cm="1">
        <f t="array" ref="E269">IFERROR(INDEX(Month_2!$D$4:$D$250,MATCH(0,COUNTIF($E$150:E268,Month_2!$D$4:$D$250),0)),"")</f>
        <v/>
      </c>
      <c r="I269" t="str" cm="1">
        <f t="array" ref="I269">IFERROR(INDEX(Month_2!$B$4:$B$250,MATCH(0,COUNTIF($I$150:I268,Month_2!$B$4:$B$250),0)),"")</f>
        <v/>
      </c>
    </row>
    <row r="270" spans="5:9">
      <c r="E270" t="str" cm="1">
        <f t="array" ref="E270">IFERROR(INDEX(Month_2!$D$4:$D$250,MATCH(0,COUNTIF($E$150:E269,Month_2!$D$4:$D$250),0)),"")</f>
        <v/>
      </c>
      <c r="I270" t="str" cm="1">
        <f t="array" ref="I270">IFERROR(INDEX(Month_2!$B$4:$B$250,MATCH(0,COUNTIF($I$150:I269,Month_2!$B$4:$B$250),0)),"")</f>
        <v/>
      </c>
    </row>
    <row r="271" spans="5:9">
      <c r="E271" t="str" cm="1">
        <f t="array" ref="E271">IFERROR(INDEX(Month_2!$D$4:$D$250,MATCH(0,COUNTIF($E$150:E270,Month_2!$D$4:$D$250),0)),"")</f>
        <v/>
      </c>
      <c r="I271" t="str" cm="1">
        <f t="array" ref="I271">IFERROR(INDEX(Month_2!$B$4:$B$250,MATCH(0,COUNTIF($I$150:I270,Month_2!$B$4:$B$250),0)),"")</f>
        <v/>
      </c>
    </row>
    <row r="272" spans="5:9">
      <c r="E272" t="str" cm="1">
        <f t="array" ref="E272">IFERROR(INDEX(Month_2!$D$4:$D$250,MATCH(0,COUNTIF($E$150:E271,Month_2!$D$4:$D$250),0)),"")</f>
        <v/>
      </c>
      <c r="I272" t="str" cm="1">
        <f t="array" ref="I272">IFERROR(INDEX(Month_2!$B$4:$B$250,MATCH(0,COUNTIF($I$150:I271,Month_2!$B$4:$B$250),0)),"")</f>
        <v/>
      </c>
    </row>
    <row r="273" spans="5:9">
      <c r="E273" t="str" cm="1">
        <f t="array" ref="E273">IFERROR(INDEX(Month_2!$D$4:$D$250,MATCH(0,COUNTIF($E$150:E272,Month_2!$D$4:$D$250),0)),"")</f>
        <v/>
      </c>
      <c r="I273" t="str" cm="1">
        <f t="array" ref="I273">IFERROR(INDEX(Month_2!$B$4:$B$250,MATCH(0,COUNTIF($I$150:I272,Month_2!$B$4:$B$250),0)),"")</f>
        <v/>
      </c>
    </row>
    <row r="274" spans="5:9">
      <c r="E274" t="str" cm="1">
        <f t="array" ref="E274">IFERROR(INDEX(Month_2!$D$4:$D$250,MATCH(0,COUNTIF($E$150:E273,Month_2!$D$4:$D$250),0)),"")</f>
        <v/>
      </c>
      <c r="I274" t="str" cm="1">
        <f t="array" ref="I274">IFERROR(INDEX(Month_2!$B$4:$B$250,MATCH(0,COUNTIF($I$150:I273,Month_2!$B$4:$B$250),0)),"")</f>
        <v/>
      </c>
    </row>
    <row r="275" spans="5:9">
      <c r="E275" t="str" cm="1">
        <f t="array" ref="E275">IFERROR(INDEX(Month_2!$D$4:$D$250,MATCH(0,COUNTIF($E$150:E274,Month_2!$D$4:$D$250),0)),"")</f>
        <v/>
      </c>
      <c r="I275" t="str" cm="1">
        <f t="array" ref="I275">IFERROR(INDEX(Month_2!$B$4:$B$250,MATCH(0,COUNTIF($I$150:I274,Month_2!$B$4:$B$250),0)),"")</f>
        <v/>
      </c>
    </row>
    <row r="276" spans="5:9">
      <c r="E276" t="str" cm="1">
        <f t="array" ref="E276">IFERROR(INDEX(Month_2!$D$4:$D$250,MATCH(0,COUNTIF($E$150:E275,Month_2!$D$4:$D$250),0)),"")</f>
        <v/>
      </c>
      <c r="I276" t="str" cm="1">
        <f t="array" ref="I276">IFERROR(INDEX(Month_2!$B$4:$B$250,MATCH(0,COUNTIF($I$150:I275,Month_2!$B$4:$B$250),0)),"")</f>
        <v/>
      </c>
    </row>
    <row r="277" spans="5:9">
      <c r="E277" t="str" cm="1">
        <f t="array" ref="E277">IFERROR(INDEX(Month_2!$D$4:$D$250,MATCH(0,COUNTIF($E$150:E276,Month_2!$D$4:$D$250),0)),"")</f>
        <v/>
      </c>
      <c r="I277" t="str" cm="1">
        <f t="array" ref="I277">IFERROR(INDEX(Month_2!$B$4:$B$250,MATCH(0,COUNTIF($I$150:I276,Month_2!$B$4:$B$250),0)),"")</f>
        <v/>
      </c>
    </row>
    <row r="278" spans="5:9">
      <c r="E278" t="str" cm="1">
        <f t="array" ref="E278">IFERROR(INDEX(Month_2!$D$4:$D$250,MATCH(0,COUNTIF($E$150:E277,Month_2!$D$4:$D$250),0)),"")</f>
        <v/>
      </c>
      <c r="I278" t="str" cm="1">
        <f t="array" ref="I278">IFERROR(INDEX(Month_2!$B$4:$B$250,MATCH(0,COUNTIF($I$150:I277,Month_2!$B$4:$B$250),0)),"")</f>
        <v/>
      </c>
    </row>
    <row r="279" spans="5:9">
      <c r="E279" t="str" cm="1">
        <f t="array" ref="E279">IFERROR(INDEX(Month_2!$D$4:$D$250,MATCH(0,COUNTIF($E$150:E278,Month_2!$D$4:$D$250),0)),"")</f>
        <v/>
      </c>
      <c r="I279" t="str" cm="1">
        <f t="array" ref="I279">IFERROR(INDEX(Month_2!$B$4:$B$250,MATCH(0,COUNTIF($I$150:I278,Month_2!$B$4:$B$250),0)),"")</f>
        <v/>
      </c>
    </row>
    <row r="280" spans="5:9">
      <c r="E280" t="str" cm="1">
        <f t="array" ref="E280">IFERROR(INDEX(Month_2!$D$4:$D$250,MATCH(0,COUNTIF($E$150:E279,Month_2!$D$4:$D$250),0)),"")</f>
        <v/>
      </c>
      <c r="I280" t="str" cm="1">
        <f t="array" ref="I280">IFERROR(INDEX(Month_2!$B$4:$B$250,MATCH(0,COUNTIF($I$150:I279,Month_2!$B$4:$B$250),0)),"")</f>
        <v/>
      </c>
    </row>
    <row r="281" spans="5:9">
      <c r="E281" t="str" cm="1">
        <f t="array" ref="E281">IFERROR(INDEX(Month_2!$D$4:$D$250,MATCH(0,COUNTIF($E$150:E280,Month_2!$D$4:$D$250),0)),"")</f>
        <v/>
      </c>
      <c r="I281" t="str" cm="1">
        <f t="array" ref="I281">IFERROR(INDEX(Month_2!$B$4:$B$250,MATCH(0,COUNTIF($I$150:I280,Month_2!$B$4:$B$250),0)),"")</f>
        <v/>
      </c>
    </row>
    <row r="282" spans="5:9">
      <c r="E282" t="str" cm="1">
        <f t="array" ref="E282">IFERROR(INDEX(Month_2!$D$4:$D$250,MATCH(0,COUNTIF($E$150:E281,Month_2!$D$4:$D$250),0)),"")</f>
        <v/>
      </c>
      <c r="I282" t="str" cm="1">
        <f t="array" ref="I282">IFERROR(INDEX(Month_2!$B$4:$B$250,MATCH(0,COUNTIF($I$150:I281,Month_2!$B$4:$B$250),0)),"")</f>
        <v/>
      </c>
    </row>
    <row r="283" spans="5:9">
      <c r="E283" t="str" cm="1">
        <f t="array" ref="E283">IFERROR(INDEX(Month_2!$D$4:$D$250,MATCH(0,COUNTIF($E$150:E282,Month_2!$D$4:$D$250),0)),"")</f>
        <v/>
      </c>
      <c r="I283" t="str" cm="1">
        <f t="array" ref="I283">IFERROR(INDEX(Month_2!$B$4:$B$250,MATCH(0,COUNTIF($I$150:I282,Month_2!$B$4:$B$250),0)),"")</f>
        <v/>
      </c>
    </row>
    <row r="284" spans="5:9">
      <c r="E284" t="str" cm="1">
        <f t="array" ref="E284">IFERROR(INDEX(Month_2!$D$4:$D$250,MATCH(0,COUNTIF($E$150:E283,Month_2!$D$4:$D$250),0)),"")</f>
        <v/>
      </c>
      <c r="I284" t="str" cm="1">
        <f t="array" ref="I284">IFERROR(INDEX(Month_2!$B$4:$B$250,MATCH(0,COUNTIF($I$150:I283,Month_2!$B$4:$B$250),0)),"")</f>
        <v/>
      </c>
    </row>
    <row r="285" spans="5:9">
      <c r="E285" t="str" cm="1">
        <f t="array" ref="E285">IFERROR(INDEX(Month_2!$D$4:$D$250,MATCH(0,COUNTIF($E$150:E284,Month_2!$D$4:$D$250),0)),"")</f>
        <v/>
      </c>
      <c r="I285" t="str" cm="1">
        <f t="array" ref="I285">IFERROR(INDEX(Month_2!$B$4:$B$250,MATCH(0,COUNTIF($I$150:I284,Month_2!$B$4:$B$250),0)),"")</f>
        <v/>
      </c>
    </row>
    <row r="286" spans="5:9">
      <c r="E286" t="str" cm="1">
        <f t="array" ref="E286">IFERROR(INDEX(Month_2!$D$4:$D$250,MATCH(0,COUNTIF($E$150:E285,Month_2!$D$4:$D$250),0)),"")</f>
        <v/>
      </c>
      <c r="I286" t="str" cm="1">
        <f t="array" ref="I286">IFERROR(INDEX(Month_2!$B$4:$B$250,MATCH(0,COUNTIF($I$150:I285,Month_2!$B$4:$B$250),0)),"")</f>
        <v/>
      </c>
    </row>
    <row r="287" spans="5:9">
      <c r="E287" t="str" cm="1">
        <f t="array" ref="E287">IFERROR(INDEX(Month_2!$D$4:$D$250,MATCH(0,COUNTIF($E$150:E286,Month_2!$D$4:$D$250),0)),"")</f>
        <v/>
      </c>
      <c r="I287" t="str" cm="1">
        <f t="array" ref="I287">IFERROR(INDEX(Month_2!$B$4:$B$250,MATCH(0,COUNTIF($I$150:I286,Month_2!$B$4:$B$250),0)),"")</f>
        <v/>
      </c>
    </row>
    <row r="288" spans="5:9">
      <c r="E288" t="str" cm="1">
        <f t="array" ref="E288">IFERROR(INDEX(Month_2!$D$4:$D$250,MATCH(0,COUNTIF($E$150:E287,Month_2!$D$4:$D$250),0)),"")</f>
        <v/>
      </c>
      <c r="I288" t="str" cm="1">
        <f t="array" ref="I288">IFERROR(INDEX(Month_2!$B$4:$B$250,MATCH(0,COUNTIF($I$150:I287,Month_2!$B$4:$B$250),0)),"")</f>
        <v/>
      </c>
    </row>
    <row r="289" spans="5:9">
      <c r="E289" t="str" cm="1">
        <f t="array" ref="E289">IFERROR(INDEX(Month_2!$D$4:$D$250,MATCH(0,COUNTIF($E$150:E288,Month_2!$D$4:$D$250),0)),"")</f>
        <v/>
      </c>
      <c r="I289" t="str" cm="1">
        <f t="array" ref="I289">IFERROR(INDEX(Month_2!$B$4:$B$250,MATCH(0,COUNTIF($I$150:I288,Month_2!$B$4:$B$250),0)),"")</f>
        <v/>
      </c>
    </row>
    <row r="290" spans="5:9">
      <c r="E290" t="str" cm="1">
        <f t="array" ref="E290">IFERROR(INDEX(Month_2!$D$4:$D$250,MATCH(0,COUNTIF($E$150:E289,Month_2!$D$4:$D$250),0)),"")</f>
        <v/>
      </c>
      <c r="I290" t="str" cm="1">
        <f t="array" ref="I290">IFERROR(INDEX(Month_2!$B$4:$B$250,MATCH(0,COUNTIF($I$150:I289,Month_2!$B$4:$B$250),0)),"")</f>
        <v/>
      </c>
    </row>
    <row r="291" spans="5:9">
      <c r="E291" t="str" cm="1">
        <f t="array" ref="E291">IFERROR(INDEX(Month_2!$D$4:$D$250,MATCH(0,COUNTIF($E$150:E290,Month_2!$D$4:$D$250),0)),"")</f>
        <v/>
      </c>
      <c r="I291" t="str" cm="1">
        <f t="array" ref="I291">IFERROR(INDEX(Month_2!$B$4:$B$250,MATCH(0,COUNTIF($I$150:I290,Month_2!$B$4:$B$250),0)),"")</f>
        <v/>
      </c>
    </row>
    <row r="292" spans="5:9">
      <c r="E292" t="str" cm="1">
        <f t="array" ref="E292">IFERROR(INDEX(Month_2!$D$4:$D$250,MATCH(0,COUNTIF($E$150:E291,Month_2!$D$4:$D$250),0)),"")</f>
        <v/>
      </c>
      <c r="I292" t="str" cm="1">
        <f t="array" ref="I292">IFERROR(INDEX(Month_2!$B$4:$B$250,MATCH(0,COUNTIF($I$150:I291,Month_2!$B$4:$B$250),0)),"")</f>
        <v/>
      </c>
    </row>
    <row r="293" spans="5:9">
      <c r="E293" t="str" cm="1">
        <f t="array" ref="E293">IFERROR(INDEX(Month_2!$D$4:$D$250,MATCH(0,COUNTIF($E$150:E292,Month_2!$D$4:$D$250),0)),"")</f>
        <v/>
      </c>
      <c r="I293" t="str" cm="1">
        <f t="array" ref="I293">IFERROR(INDEX(Month_2!$B$4:$B$250,MATCH(0,COUNTIF($I$150:I292,Month_2!$B$4:$B$250),0)),"")</f>
        <v/>
      </c>
    </row>
    <row r="294" spans="5:9">
      <c r="E294" t="str" cm="1">
        <f t="array" ref="E294">IFERROR(INDEX(Month_2!$D$4:$D$250,MATCH(0,COUNTIF($E$150:E293,Month_2!$D$4:$D$250),0)),"")</f>
        <v/>
      </c>
      <c r="I294" t="str" cm="1">
        <f t="array" ref="I294">IFERROR(INDEX(Month_2!$B$4:$B$250,MATCH(0,COUNTIF($I$150:I293,Month_2!$B$4:$B$250),0)),"")</f>
        <v/>
      </c>
    </row>
    <row r="295" spans="5:9">
      <c r="E295" t="str" cm="1">
        <f t="array" ref="E295">IFERROR(INDEX(Month_2!$D$4:$D$250,MATCH(0,COUNTIF($E$150:E294,Month_2!$D$4:$D$250),0)),"")</f>
        <v/>
      </c>
      <c r="I295" t="str" cm="1">
        <f t="array" ref="I295">IFERROR(INDEX(Month_2!$B$4:$B$250,MATCH(0,COUNTIF($I$150:I294,Month_2!$B$4:$B$250),0)),"")</f>
        <v/>
      </c>
    </row>
    <row r="296" spans="5:9">
      <c r="E296" t="str" cm="1">
        <f t="array" ref="E296">IFERROR(INDEX(Month_2!$D$4:$D$250,MATCH(0,COUNTIF($E$150:E295,Month_2!$D$4:$D$250),0)),"")</f>
        <v/>
      </c>
      <c r="I296" t="str" cm="1">
        <f t="array" ref="I296">IFERROR(INDEX(Month_2!$B$4:$B$250,MATCH(0,COUNTIF($I$150:I295,Month_2!$B$4:$B$250),0)),"")</f>
        <v/>
      </c>
    </row>
    <row r="297" spans="5:9">
      <c r="E297" t="str" cm="1">
        <f t="array" ref="E297">IFERROR(INDEX(Month_2!$D$4:$D$250,MATCH(0,COUNTIF($E$150:E296,Month_2!$D$4:$D$250),0)),"")</f>
        <v/>
      </c>
      <c r="I297" t="str" cm="1">
        <f t="array" ref="I297">IFERROR(INDEX(Month_2!$B$4:$B$250,MATCH(0,COUNTIF($I$150:I296,Month_2!$B$4:$B$250),0)),"")</f>
        <v/>
      </c>
    </row>
    <row r="298" spans="5:9">
      <c r="E298" t="str" cm="1">
        <f t="array" ref="E298">IFERROR(INDEX(Month_2!$D$4:$D$250,MATCH(0,COUNTIF($E$150:E297,Month_2!$D$4:$D$250),0)),"")</f>
        <v/>
      </c>
      <c r="I298" t="str" cm="1">
        <f t="array" ref="I298">IFERROR(INDEX(Month_2!$B$4:$B$250,MATCH(0,COUNTIF($I$150:I297,Month_2!$B$4:$B$250),0)),"")</f>
        <v/>
      </c>
    </row>
    <row r="299" spans="5:9">
      <c r="E299" t="str" cm="1">
        <f t="array" ref="E299">IFERROR(INDEX(Month_2!$D$4:$D$250,MATCH(0,COUNTIF($E$150:E298,Month_2!$D$4:$D$250),0)),"")</f>
        <v/>
      </c>
      <c r="I299" t="str" cm="1">
        <f t="array" ref="I299">IFERROR(INDEX(Month_2!$B$4:$B$250,MATCH(0,COUNTIF($I$150:I298,Month_2!$B$4:$B$250),0)),"")</f>
        <v/>
      </c>
    </row>
    <row r="300" spans="5:9">
      <c r="E300" t="str" cm="1">
        <f t="array" ref="E300">IFERROR(INDEX(Month_2!$D$4:$D$250,MATCH(0,COUNTIF($E$150:E299,Month_2!$D$4:$D$250),0)),"")</f>
        <v/>
      </c>
      <c r="I300" t="str" cm="1">
        <f t="array" ref="I300">IFERROR(INDEX(Month_2!$B$4:$B$250,MATCH(0,COUNTIF($I$150:I299,Month_2!$B$4:$B$250),0)),"")</f>
        <v/>
      </c>
    </row>
    <row r="301" spans="5:9">
      <c r="E301" cm="1">
        <f t="array" ref="E301">IFERROR(INDEX(Month_3!$D$4:$D$250,MATCH(0,COUNTIF($E$300:E300,Month_3!$D$4:$D$250),0)),"")</f>
        <v>0</v>
      </c>
      <c r="I301" cm="1">
        <f t="array" ref="I301">IFERROR(INDEX(Month_3!$B$4:$B$250,MATCH(0,COUNTIF($E$300:I300,Month_3!$B$4:$B$250),0)),"")</f>
        <v>0</v>
      </c>
    </row>
    <row r="302" spans="5:9">
      <c r="E302" t="str" cm="1">
        <f t="array" ref="E302">IFERROR(INDEX(Month_3!$D$4:$D$250,MATCH(0,COUNTIF($E$300:E301,Month_3!$D$4:$D$250),0)),"")</f>
        <v/>
      </c>
      <c r="I302" t="str" cm="1">
        <f t="array" ref="I302">IFERROR(INDEX(Month_3!$B$4:$B$250,MATCH(0,COUNTIF($E$300:I301,Month_3!$B$4:$B$250),0)),"")</f>
        <v/>
      </c>
    </row>
    <row r="303" spans="5:9">
      <c r="E303" t="str" cm="1">
        <f t="array" ref="E303">IFERROR(INDEX(Month_3!$D$4:$D$250,MATCH(0,COUNTIF($E$300:E302,Month_3!$D$4:$D$250),0)),"")</f>
        <v/>
      </c>
      <c r="I303" t="str" cm="1">
        <f t="array" ref="I303">IFERROR(INDEX(Month_3!$B$4:$B$250,MATCH(0,COUNTIF($E$300:I302,Month_3!$B$4:$B$250),0)),"")</f>
        <v/>
      </c>
    </row>
    <row r="304" spans="5:9">
      <c r="E304" t="str" cm="1">
        <f t="array" ref="E304">IFERROR(INDEX(Month_3!$D$4:$D$250,MATCH(0,COUNTIF($E$300:E303,Month_3!$D$4:$D$250),0)),"")</f>
        <v/>
      </c>
      <c r="I304" t="str" cm="1">
        <f t="array" ref="I304">IFERROR(INDEX(Month_3!$B$4:$B$250,MATCH(0,COUNTIF($E$300:I303,Month_3!$B$4:$B$250),0)),"")</f>
        <v/>
      </c>
    </row>
    <row r="305" spans="5:9">
      <c r="E305" t="str" cm="1">
        <f t="array" ref="E305">IFERROR(INDEX(Month_3!$D$4:$D$250,MATCH(0,COUNTIF($E$300:E304,Month_3!$D$4:$D$250),0)),"")</f>
        <v/>
      </c>
      <c r="I305" t="str" cm="1">
        <f t="array" ref="I305">IFERROR(INDEX(Month_3!$B$4:$B$250,MATCH(0,COUNTIF($E$300:I304,Month_3!$B$4:$B$250),0)),"")</f>
        <v/>
      </c>
    </row>
    <row r="306" spans="5:9">
      <c r="E306" t="str" cm="1">
        <f t="array" ref="E306">IFERROR(INDEX(Month_3!$D$4:$D$250,MATCH(0,COUNTIF($E$300:E305,Month_3!$D$4:$D$250),0)),"")</f>
        <v/>
      </c>
      <c r="I306" t="str" cm="1">
        <f t="array" ref="I306">IFERROR(INDEX(Month_3!$B$4:$B$250,MATCH(0,COUNTIF($E$300:I305,Month_3!$B$4:$B$250),0)),"")</f>
        <v/>
      </c>
    </row>
    <row r="307" spans="5:9">
      <c r="E307" t="str" cm="1">
        <f t="array" ref="E307">IFERROR(INDEX(Month_3!$D$4:$D$250,MATCH(0,COUNTIF($E$300:E306,Month_3!$D$4:$D$250),0)),"")</f>
        <v/>
      </c>
      <c r="I307" t="str" cm="1">
        <f t="array" ref="I307">IFERROR(INDEX(Month_3!$B$4:$B$250,MATCH(0,COUNTIF($E$300:I306,Month_3!$B$4:$B$250),0)),"")</f>
        <v/>
      </c>
    </row>
    <row r="308" spans="5:9">
      <c r="E308" t="str" cm="1">
        <f t="array" ref="E308">IFERROR(INDEX(Month_3!$D$4:$D$250,MATCH(0,COUNTIF($E$300:E307,Month_3!$D$4:$D$250),0)),"")</f>
        <v/>
      </c>
      <c r="I308" t="str" cm="1">
        <f t="array" ref="I308">IFERROR(INDEX(Month_3!$B$4:$B$250,MATCH(0,COUNTIF($E$300:I307,Month_3!$B$4:$B$250),0)),"")</f>
        <v/>
      </c>
    </row>
    <row r="309" spans="5:9">
      <c r="E309" t="str" cm="1">
        <f t="array" ref="E309">IFERROR(INDEX(Month_3!$D$4:$D$250,MATCH(0,COUNTIF($E$300:E308,Month_3!$D$4:$D$250),0)),"")</f>
        <v/>
      </c>
      <c r="I309" t="str" cm="1">
        <f t="array" ref="I309">IFERROR(INDEX(Month_3!$B$4:$B$250,MATCH(0,COUNTIF($E$300:I308,Month_3!$B$4:$B$250),0)),"")</f>
        <v/>
      </c>
    </row>
    <row r="310" spans="5:9">
      <c r="E310" t="str" cm="1">
        <f t="array" ref="E310">IFERROR(INDEX(Month_3!$D$4:$D$250,MATCH(0,COUNTIF($E$300:E309,Month_3!$D$4:$D$250),0)),"")</f>
        <v/>
      </c>
      <c r="I310" t="str" cm="1">
        <f t="array" ref="I310">IFERROR(INDEX(Month_3!$B$4:$B$250,MATCH(0,COUNTIF($E$300:I309,Month_3!$B$4:$B$250),0)),"")</f>
        <v/>
      </c>
    </row>
    <row r="311" spans="5:9">
      <c r="E311" t="str" cm="1">
        <f t="array" ref="E311">IFERROR(INDEX(Month_3!$D$4:$D$250,MATCH(0,COUNTIF($E$300:E310,Month_3!$D$4:$D$250),0)),"")</f>
        <v/>
      </c>
      <c r="I311" t="str" cm="1">
        <f t="array" ref="I311">IFERROR(INDEX(Month_3!$B$4:$B$250,MATCH(0,COUNTIF($E$300:I310,Month_3!$B$4:$B$250),0)),"")</f>
        <v/>
      </c>
    </row>
    <row r="312" spans="5:9">
      <c r="E312" t="str" cm="1">
        <f t="array" ref="E312">IFERROR(INDEX(Month_3!$D$4:$D$250,MATCH(0,COUNTIF($E$300:E311,Month_3!$D$4:$D$250),0)),"")</f>
        <v/>
      </c>
      <c r="I312" t="str" cm="1">
        <f t="array" ref="I312">IFERROR(INDEX(Month_3!$B$4:$B$250,MATCH(0,COUNTIF($E$300:I311,Month_3!$B$4:$B$250),0)),"")</f>
        <v/>
      </c>
    </row>
    <row r="313" spans="5:9">
      <c r="E313" t="str" cm="1">
        <f t="array" ref="E313">IFERROR(INDEX(Month_3!$D$4:$D$250,MATCH(0,COUNTIF($E$300:E312,Month_3!$D$4:$D$250),0)),"")</f>
        <v/>
      </c>
      <c r="I313" t="str" cm="1">
        <f t="array" ref="I313">IFERROR(INDEX(Month_3!$B$4:$B$250,MATCH(0,COUNTIF($E$300:I312,Month_3!$B$4:$B$250),0)),"")</f>
        <v/>
      </c>
    </row>
    <row r="314" spans="5:9">
      <c r="E314" t="str" cm="1">
        <f t="array" ref="E314">IFERROR(INDEX(Month_3!$D$4:$D$250,MATCH(0,COUNTIF($E$300:E313,Month_3!$D$4:$D$250),0)),"")</f>
        <v/>
      </c>
      <c r="I314" t="str" cm="1">
        <f t="array" ref="I314">IFERROR(INDEX(Month_3!$B$4:$B$250,MATCH(0,COUNTIF($E$300:I313,Month_3!$B$4:$B$250),0)),"")</f>
        <v/>
      </c>
    </row>
    <row r="315" spans="5:9">
      <c r="E315" t="str" cm="1">
        <f t="array" ref="E315">IFERROR(INDEX(Month_3!$D$4:$D$250,MATCH(0,COUNTIF($E$300:E314,Month_3!$D$4:$D$250),0)),"")</f>
        <v/>
      </c>
      <c r="I315" t="str" cm="1">
        <f t="array" ref="I315">IFERROR(INDEX(Month_3!$B$4:$B$250,MATCH(0,COUNTIF($E$300:I314,Month_3!$B$4:$B$250),0)),"")</f>
        <v/>
      </c>
    </row>
    <row r="316" spans="5:9">
      <c r="E316" t="str" cm="1">
        <f t="array" ref="E316">IFERROR(INDEX(Month_3!$D$4:$D$250,MATCH(0,COUNTIF($E$300:E315,Month_3!$D$4:$D$250),0)),"")</f>
        <v/>
      </c>
      <c r="I316" t="str" cm="1">
        <f t="array" ref="I316">IFERROR(INDEX(Month_3!$B$4:$B$250,MATCH(0,COUNTIF($E$300:I315,Month_3!$B$4:$B$250),0)),"")</f>
        <v/>
      </c>
    </row>
    <row r="317" spans="5:9">
      <c r="E317" t="str" cm="1">
        <f t="array" ref="E317">IFERROR(INDEX(Month_3!$D$4:$D$250,MATCH(0,COUNTIF($E$300:E316,Month_3!$D$4:$D$250),0)),"")</f>
        <v/>
      </c>
      <c r="I317" t="str" cm="1">
        <f t="array" ref="I317">IFERROR(INDEX(Month_3!$B$4:$B$250,MATCH(0,COUNTIF($E$300:I316,Month_3!$B$4:$B$250),0)),"")</f>
        <v/>
      </c>
    </row>
    <row r="318" spans="5:9">
      <c r="E318" t="str" cm="1">
        <f t="array" ref="E318">IFERROR(INDEX(Month_3!$D$4:$D$250,MATCH(0,COUNTIF($E$300:E317,Month_3!$D$4:$D$250),0)),"")</f>
        <v/>
      </c>
      <c r="I318" t="str" cm="1">
        <f t="array" ref="I318">IFERROR(INDEX(Month_3!$B$4:$B$250,MATCH(0,COUNTIF($E$300:I317,Month_3!$B$4:$B$250),0)),"")</f>
        <v/>
      </c>
    </row>
    <row r="319" spans="5:9">
      <c r="E319" t="str" cm="1">
        <f t="array" ref="E319">IFERROR(INDEX(Month_3!$D$4:$D$250,MATCH(0,COUNTIF($E$300:E318,Month_3!$D$4:$D$250),0)),"")</f>
        <v/>
      </c>
      <c r="I319" t="str" cm="1">
        <f t="array" ref="I319">IFERROR(INDEX(Month_3!$B$4:$B$250,MATCH(0,COUNTIF($E$300:I318,Month_3!$B$4:$B$250),0)),"")</f>
        <v/>
      </c>
    </row>
    <row r="320" spans="5:9">
      <c r="E320" t="str" cm="1">
        <f t="array" ref="E320">IFERROR(INDEX(Month_3!$D$4:$D$250,MATCH(0,COUNTIF($E$300:E319,Month_3!$D$4:$D$250),0)),"")</f>
        <v/>
      </c>
      <c r="I320" t="str" cm="1">
        <f t="array" ref="I320">IFERROR(INDEX(Month_3!$B$4:$B$250,MATCH(0,COUNTIF($E$300:I319,Month_3!$B$4:$B$250),0)),"")</f>
        <v/>
      </c>
    </row>
    <row r="321" spans="5:9">
      <c r="E321" t="str" cm="1">
        <f t="array" ref="E321">IFERROR(INDEX(Month_3!$D$4:$D$250,MATCH(0,COUNTIF($E$300:E320,Month_3!$D$4:$D$250),0)),"")</f>
        <v/>
      </c>
      <c r="I321" t="str" cm="1">
        <f t="array" ref="I321">IFERROR(INDEX(Month_3!$B$4:$B$250,MATCH(0,COUNTIF($E$300:I320,Month_3!$B$4:$B$250),0)),"")</f>
        <v/>
      </c>
    </row>
    <row r="322" spans="5:9">
      <c r="E322" t="str" cm="1">
        <f t="array" ref="E322">IFERROR(INDEX(Month_3!$D$4:$D$250,MATCH(0,COUNTIF($E$300:E321,Month_3!$D$4:$D$250),0)),"")</f>
        <v/>
      </c>
      <c r="I322" t="str" cm="1">
        <f t="array" ref="I322">IFERROR(INDEX(Month_3!$B$4:$B$250,MATCH(0,COUNTIF($E$300:I321,Month_3!$B$4:$B$250),0)),"")</f>
        <v/>
      </c>
    </row>
    <row r="323" spans="5:9">
      <c r="E323" t="str" cm="1">
        <f t="array" ref="E323">IFERROR(INDEX(Month_3!$D$4:$D$250,MATCH(0,COUNTIF($E$300:E322,Month_3!$D$4:$D$250),0)),"")</f>
        <v/>
      </c>
      <c r="I323" t="str" cm="1">
        <f t="array" ref="I323">IFERROR(INDEX(Month_3!$B$4:$B$250,MATCH(0,COUNTIF($E$300:I322,Month_3!$B$4:$B$250),0)),"")</f>
        <v/>
      </c>
    </row>
    <row r="324" spans="5:9">
      <c r="E324" t="str" cm="1">
        <f t="array" ref="E324">IFERROR(INDEX(Month_3!$D$4:$D$250,MATCH(0,COUNTIF($E$300:E323,Month_3!$D$4:$D$250),0)),"")</f>
        <v/>
      </c>
      <c r="I324" t="str" cm="1">
        <f t="array" ref="I324">IFERROR(INDEX(Month_3!$B$4:$B$250,MATCH(0,COUNTIF($E$300:I323,Month_3!$B$4:$B$250),0)),"")</f>
        <v/>
      </c>
    </row>
    <row r="325" spans="5:9">
      <c r="E325" t="str" cm="1">
        <f t="array" ref="E325">IFERROR(INDEX(Month_3!$D$4:$D$250,MATCH(0,COUNTIF($E$300:E324,Month_3!$D$4:$D$250),0)),"")</f>
        <v/>
      </c>
      <c r="I325" t="str" cm="1">
        <f t="array" ref="I325">IFERROR(INDEX(Month_3!$B$4:$B$250,MATCH(0,COUNTIF($E$300:I324,Month_3!$B$4:$B$250),0)),"")</f>
        <v/>
      </c>
    </row>
    <row r="326" spans="5:9">
      <c r="E326" t="str" cm="1">
        <f t="array" ref="E326">IFERROR(INDEX(Month_3!$D$4:$D$250,MATCH(0,COUNTIF($E$300:E325,Month_3!$D$4:$D$250),0)),"")</f>
        <v/>
      </c>
      <c r="I326" t="str" cm="1">
        <f t="array" ref="I326">IFERROR(INDEX(Month_3!$B$4:$B$250,MATCH(0,COUNTIF($E$300:I325,Month_3!$B$4:$B$250),0)),"")</f>
        <v/>
      </c>
    </row>
    <row r="327" spans="5:9">
      <c r="E327" t="str" cm="1">
        <f t="array" ref="E327">IFERROR(INDEX(Month_3!$D$4:$D$250,MATCH(0,COUNTIF($E$300:E326,Month_3!$D$4:$D$250),0)),"")</f>
        <v/>
      </c>
      <c r="I327" t="str" cm="1">
        <f t="array" ref="I327">IFERROR(INDEX(Month_3!$B$4:$B$250,MATCH(0,COUNTIF($E$300:I326,Month_3!$B$4:$B$250),0)),"")</f>
        <v/>
      </c>
    </row>
    <row r="328" spans="5:9">
      <c r="E328" t="str" cm="1">
        <f t="array" ref="E328">IFERROR(INDEX(Month_3!$D$4:$D$250,MATCH(0,COUNTIF($E$300:E327,Month_3!$D$4:$D$250),0)),"")</f>
        <v/>
      </c>
      <c r="I328" t="str" cm="1">
        <f t="array" ref="I328">IFERROR(INDEX(Month_3!$B$4:$B$250,MATCH(0,COUNTIF($E$300:I327,Month_3!$B$4:$B$250),0)),"")</f>
        <v/>
      </c>
    </row>
    <row r="329" spans="5:9">
      <c r="E329" t="str" cm="1">
        <f t="array" ref="E329">IFERROR(INDEX(Month_3!$D$4:$D$250,MATCH(0,COUNTIF($E$300:E328,Month_3!$D$4:$D$250),0)),"")</f>
        <v/>
      </c>
      <c r="I329" t="str" cm="1">
        <f t="array" ref="I329">IFERROR(INDEX(Month_3!$B$4:$B$250,MATCH(0,COUNTIF($E$300:I328,Month_3!$B$4:$B$250),0)),"")</f>
        <v/>
      </c>
    </row>
    <row r="330" spans="5:9">
      <c r="E330" t="str" cm="1">
        <f t="array" ref="E330">IFERROR(INDEX(Month_3!$D$4:$D$250,MATCH(0,COUNTIF($E$300:E329,Month_3!$D$4:$D$250),0)),"")</f>
        <v/>
      </c>
      <c r="I330" t="str" cm="1">
        <f t="array" ref="I330">IFERROR(INDEX(Month_3!$B$4:$B$250,MATCH(0,COUNTIF($E$300:I329,Month_3!$B$4:$B$250),0)),"")</f>
        <v/>
      </c>
    </row>
    <row r="331" spans="5:9">
      <c r="E331" t="str" cm="1">
        <f t="array" ref="E331">IFERROR(INDEX(Month_3!$D$4:$D$250,MATCH(0,COUNTIF($E$300:E330,Month_3!$D$4:$D$250),0)),"")</f>
        <v/>
      </c>
      <c r="I331" t="str" cm="1">
        <f t="array" ref="I331">IFERROR(INDEX(Month_3!$B$4:$B$250,MATCH(0,COUNTIF($E$300:I330,Month_3!$B$4:$B$250),0)),"")</f>
        <v/>
      </c>
    </row>
    <row r="332" spans="5:9">
      <c r="E332" t="str" cm="1">
        <f t="array" ref="E332">IFERROR(INDEX(Month_3!$D$4:$D$250,MATCH(0,COUNTIF($E$300:E331,Month_3!$D$4:$D$250),0)),"")</f>
        <v/>
      </c>
      <c r="I332" t="str" cm="1">
        <f t="array" ref="I332">IFERROR(INDEX(Month_3!$B$4:$B$250,MATCH(0,COUNTIF($E$300:I331,Month_3!$B$4:$B$250),0)),"")</f>
        <v/>
      </c>
    </row>
    <row r="333" spans="5:9">
      <c r="E333" t="str" cm="1">
        <f t="array" ref="E333">IFERROR(INDEX(Month_3!$D$4:$D$250,MATCH(0,COUNTIF($E$300:E332,Month_3!$D$4:$D$250),0)),"")</f>
        <v/>
      </c>
      <c r="I333" t="str" cm="1">
        <f t="array" ref="I333">IFERROR(INDEX(Month_3!$B$4:$B$250,MATCH(0,COUNTIF($E$300:I332,Month_3!$B$4:$B$250),0)),"")</f>
        <v/>
      </c>
    </row>
    <row r="334" spans="5:9">
      <c r="E334" t="str" cm="1">
        <f t="array" ref="E334">IFERROR(INDEX(Month_3!$D$4:$D$250,MATCH(0,COUNTIF($E$300:E333,Month_3!$D$4:$D$250),0)),"")</f>
        <v/>
      </c>
      <c r="I334" t="str" cm="1">
        <f t="array" ref="I334">IFERROR(INDEX(Month_3!$B$4:$B$250,MATCH(0,COUNTIF($E$300:I333,Month_3!$B$4:$B$250),0)),"")</f>
        <v/>
      </c>
    </row>
    <row r="335" spans="5:9">
      <c r="E335" t="str" cm="1">
        <f t="array" ref="E335">IFERROR(INDEX(Month_3!$D$4:$D$250,MATCH(0,COUNTIF($E$300:E334,Month_3!$D$4:$D$250),0)),"")</f>
        <v/>
      </c>
      <c r="I335" t="str" cm="1">
        <f t="array" ref="I335">IFERROR(INDEX(Month_3!$B$4:$B$250,MATCH(0,COUNTIF($E$300:I334,Month_3!$B$4:$B$250),0)),"")</f>
        <v/>
      </c>
    </row>
    <row r="336" spans="5:9">
      <c r="E336" t="str" cm="1">
        <f t="array" ref="E336">IFERROR(INDEX(Month_3!$D$4:$D$250,MATCH(0,COUNTIF($E$300:E335,Month_3!$D$4:$D$250),0)),"")</f>
        <v/>
      </c>
      <c r="I336" t="str" cm="1">
        <f t="array" ref="I336">IFERROR(INDEX(Month_3!$B$4:$B$250,MATCH(0,COUNTIF($E$300:I335,Month_3!$B$4:$B$250),0)),"")</f>
        <v/>
      </c>
    </row>
    <row r="337" spans="5:9">
      <c r="E337" t="str" cm="1">
        <f t="array" ref="E337">IFERROR(INDEX(Month_3!$D$4:$D$250,MATCH(0,COUNTIF($E$300:E336,Month_3!$D$4:$D$250),0)),"")</f>
        <v/>
      </c>
      <c r="I337" t="str" cm="1">
        <f t="array" ref="I337">IFERROR(INDEX(Month_3!$B$4:$B$250,MATCH(0,COUNTIF($E$300:I336,Month_3!$B$4:$B$250),0)),"")</f>
        <v/>
      </c>
    </row>
    <row r="338" spans="5:9">
      <c r="E338" t="str" cm="1">
        <f t="array" ref="E338">IFERROR(INDEX(Month_3!$D$4:$D$250,MATCH(0,COUNTIF($E$300:E337,Month_3!$D$4:$D$250),0)),"")</f>
        <v/>
      </c>
      <c r="I338" t="str" cm="1">
        <f t="array" ref="I338">IFERROR(INDEX(Month_3!$B$4:$B$250,MATCH(0,COUNTIF($E$300:I337,Month_3!$B$4:$B$250),0)),"")</f>
        <v/>
      </c>
    </row>
    <row r="339" spans="5:9">
      <c r="E339" t="str" cm="1">
        <f t="array" ref="E339">IFERROR(INDEX(Month_3!$D$4:$D$250,MATCH(0,COUNTIF($E$300:E338,Month_3!$D$4:$D$250),0)),"")</f>
        <v/>
      </c>
      <c r="I339" t="str" cm="1">
        <f t="array" ref="I339">IFERROR(INDEX(Month_3!$B$4:$B$250,MATCH(0,COUNTIF($E$300:I338,Month_3!$B$4:$B$250),0)),"")</f>
        <v/>
      </c>
    </row>
    <row r="340" spans="5:9">
      <c r="E340" t="str" cm="1">
        <f t="array" ref="E340">IFERROR(INDEX(Month_3!$D$4:$D$250,MATCH(0,COUNTIF($E$300:E339,Month_3!$D$4:$D$250),0)),"")</f>
        <v/>
      </c>
      <c r="I340" t="str" cm="1">
        <f t="array" ref="I340">IFERROR(INDEX(Month_3!$B$4:$B$250,MATCH(0,COUNTIF($E$300:I339,Month_3!$B$4:$B$250),0)),"")</f>
        <v/>
      </c>
    </row>
    <row r="341" spans="5:9">
      <c r="E341" t="str" cm="1">
        <f t="array" ref="E341">IFERROR(INDEX(Month_3!$D$4:$D$250,MATCH(0,COUNTIF($E$300:E340,Month_3!$D$4:$D$250),0)),"")</f>
        <v/>
      </c>
      <c r="I341" t="str" cm="1">
        <f t="array" ref="I341">IFERROR(INDEX(Month_3!$B$4:$B$250,MATCH(0,COUNTIF($E$300:I340,Month_3!$B$4:$B$250),0)),"")</f>
        <v/>
      </c>
    </row>
    <row r="342" spans="5:9">
      <c r="E342" t="str" cm="1">
        <f t="array" ref="E342">IFERROR(INDEX(Month_3!$D$4:$D$250,MATCH(0,COUNTIF($E$300:E341,Month_3!$D$4:$D$250),0)),"")</f>
        <v/>
      </c>
      <c r="I342" t="str" cm="1">
        <f t="array" ref="I342">IFERROR(INDEX(Month_3!$B$4:$B$250,MATCH(0,COUNTIF($E$300:I341,Month_3!$B$4:$B$250),0)),"")</f>
        <v/>
      </c>
    </row>
    <row r="343" spans="5:9">
      <c r="E343" t="str" cm="1">
        <f t="array" ref="E343">IFERROR(INDEX(Month_3!$D$4:$D$250,MATCH(0,COUNTIF($E$300:E342,Month_3!$D$4:$D$250),0)),"")</f>
        <v/>
      </c>
      <c r="I343" t="str" cm="1">
        <f t="array" ref="I343">IFERROR(INDEX(Month_3!$B$4:$B$250,MATCH(0,COUNTIF($E$300:I342,Month_3!$B$4:$B$250),0)),"")</f>
        <v/>
      </c>
    </row>
    <row r="344" spans="5:9">
      <c r="E344" t="str" cm="1">
        <f t="array" ref="E344">IFERROR(INDEX(Month_3!$D$4:$D$250,MATCH(0,COUNTIF($E$300:E343,Month_3!$D$4:$D$250),0)),"")</f>
        <v/>
      </c>
      <c r="I344" t="str" cm="1">
        <f t="array" ref="I344">IFERROR(INDEX(Month_3!$B$4:$B$250,MATCH(0,COUNTIF($E$300:I343,Month_3!$B$4:$B$250),0)),"")</f>
        <v/>
      </c>
    </row>
    <row r="345" spans="5:9">
      <c r="E345" t="str" cm="1">
        <f t="array" ref="E345">IFERROR(INDEX(Month_3!$D$4:$D$250,MATCH(0,COUNTIF($E$300:E344,Month_3!$D$4:$D$250),0)),"")</f>
        <v/>
      </c>
      <c r="I345" t="str" cm="1">
        <f t="array" ref="I345">IFERROR(INDEX(Month_3!$B$4:$B$250,MATCH(0,COUNTIF($E$300:I344,Month_3!$B$4:$B$250),0)),"")</f>
        <v/>
      </c>
    </row>
    <row r="346" spans="5:9">
      <c r="E346" t="str" cm="1">
        <f t="array" ref="E346">IFERROR(INDEX(Month_3!$D$4:$D$250,MATCH(0,COUNTIF($E$300:E345,Month_3!$D$4:$D$250),0)),"")</f>
        <v/>
      </c>
      <c r="I346" t="str" cm="1">
        <f t="array" ref="I346">IFERROR(INDEX(Month_3!$B$4:$B$250,MATCH(0,COUNTIF($E$300:I345,Month_3!$B$4:$B$250),0)),"")</f>
        <v/>
      </c>
    </row>
    <row r="347" spans="5:9">
      <c r="E347" t="str" cm="1">
        <f t="array" ref="E347">IFERROR(INDEX(Month_3!$D$4:$D$250,MATCH(0,COUNTIF($E$300:E346,Month_3!$D$4:$D$250),0)),"")</f>
        <v/>
      </c>
      <c r="I347" t="str" cm="1">
        <f t="array" ref="I347">IFERROR(INDEX(Month_3!$B$4:$B$250,MATCH(0,COUNTIF($E$300:I346,Month_3!$B$4:$B$250),0)),"")</f>
        <v/>
      </c>
    </row>
    <row r="348" spans="5:9">
      <c r="E348" t="str" cm="1">
        <f t="array" ref="E348">IFERROR(INDEX(Month_3!$D$4:$D$250,MATCH(0,COUNTIF($E$300:E347,Month_3!$D$4:$D$250),0)),"")</f>
        <v/>
      </c>
      <c r="I348" t="str" cm="1">
        <f t="array" ref="I348">IFERROR(INDEX(Month_3!$B$4:$B$250,MATCH(0,COUNTIF($E$300:I347,Month_3!$B$4:$B$250),0)),"")</f>
        <v/>
      </c>
    </row>
    <row r="349" spans="5:9">
      <c r="E349" t="str" cm="1">
        <f t="array" ref="E349">IFERROR(INDEX(Month_3!$D$4:$D$250,MATCH(0,COUNTIF($E$300:E348,Month_3!$D$4:$D$250),0)),"")</f>
        <v/>
      </c>
      <c r="I349" t="str" cm="1">
        <f t="array" ref="I349">IFERROR(INDEX(Month_3!$B$4:$B$250,MATCH(0,COUNTIF($E$300:I348,Month_3!$B$4:$B$250),0)),"")</f>
        <v/>
      </c>
    </row>
    <row r="350" spans="5:9">
      <c r="E350" t="str" cm="1">
        <f t="array" ref="E350">IFERROR(INDEX(Month_3!$D$4:$D$250,MATCH(0,COUNTIF($E$300:E349,Month_3!$D$4:$D$250),0)),"")</f>
        <v/>
      </c>
      <c r="I350" t="str" cm="1">
        <f t="array" ref="I350">IFERROR(INDEX(Month_3!$B$4:$B$250,MATCH(0,COUNTIF($E$300:I349,Month_3!$B$4:$B$250),0)),"")</f>
        <v/>
      </c>
    </row>
    <row r="351" spans="5:9">
      <c r="E351" t="str" cm="1">
        <f t="array" ref="E351">IFERROR(INDEX(Month_3!$D$4:$D$250,MATCH(0,COUNTIF($E$300:E350,Month_3!$D$4:$D$250),0)),"")</f>
        <v/>
      </c>
      <c r="I351" t="str" cm="1">
        <f t="array" ref="I351">IFERROR(INDEX(Month_3!$B$4:$B$250,MATCH(0,COUNTIF($E$300:I350,Month_3!$B$4:$B$250),0)),"")</f>
        <v/>
      </c>
    </row>
    <row r="352" spans="5:9">
      <c r="E352" t="str" cm="1">
        <f t="array" ref="E352">IFERROR(INDEX(Month_3!$D$4:$D$250,MATCH(0,COUNTIF($E$300:E351,Month_3!$D$4:$D$250),0)),"")</f>
        <v/>
      </c>
      <c r="I352" t="str" cm="1">
        <f t="array" ref="I352">IFERROR(INDEX(Month_3!$B$4:$B$250,MATCH(0,COUNTIF($E$300:I351,Month_3!$B$4:$B$250),0)),"")</f>
        <v/>
      </c>
    </row>
    <row r="353" spans="5:9">
      <c r="E353" t="str" cm="1">
        <f t="array" ref="E353">IFERROR(INDEX(Month_3!$D$4:$D$250,MATCH(0,COUNTIF($E$300:E352,Month_3!$D$4:$D$250),0)),"")</f>
        <v/>
      </c>
      <c r="I353" t="str" cm="1">
        <f t="array" ref="I353">IFERROR(INDEX(Month_3!$B$4:$B$250,MATCH(0,COUNTIF($E$300:I352,Month_3!$B$4:$B$250),0)),"")</f>
        <v/>
      </c>
    </row>
    <row r="354" spans="5:9">
      <c r="E354" t="str" cm="1">
        <f t="array" ref="E354">IFERROR(INDEX(Month_3!$D$4:$D$250,MATCH(0,COUNTIF($E$300:E353,Month_3!$D$4:$D$250),0)),"")</f>
        <v/>
      </c>
      <c r="I354" t="str" cm="1">
        <f t="array" ref="I354">IFERROR(INDEX(Month_3!$B$4:$B$250,MATCH(0,COUNTIF($E$300:I353,Month_3!$B$4:$B$250),0)),"")</f>
        <v/>
      </c>
    </row>
    <row r="355" spans="5:9">
      <c r="E355" t="str" cm="1">
        <f t="array" ref="E355">IFERROR(INDEX(Month_3!$D$4:$D$250,MATCH(0,COUNTIF($E$300:E354,Month_3!$D$4:$D$250),0)),"")</f>
        <v/>
      </c>
      <c r="I355" t="str" cm="1">
        <f t="array" ref="I355">IFERROR(INDEX(Month_3!$B$4:$B$250,MATCH(0,COUNTIF($E$300:I354,Month_3!$B$4:$B$250),0)),"")</f>
        <v/>
      </c>
    </row>
    <row r="356" spans="5:9">
      <c r="E356" t="str" cm="1">
        <f t="array" ref="E356">IFERROR(INDEX(Month_3!$D$4:$D$250,MATCH(0,COUNTIF($E$300:E355,Month_3!$D$4:$D$250),0)),"")</f>
        <v/>
      </c>
      <c r="I356" t="str" cm="1">
        <f t="array" ref="I356">IFERROR(INDEX(Month_3!$B$4:$B$250,MATCH(0,COUNTIF($E$300:I355,Month_3!$B$4:$B$250),0)),"")</f>
        <v/>
      </c>
    </row>
    <row r="357" spans="5:9">
      <c r="E357" t="str" cm="1">
        <f t="array" ref="E357">IFERROR(INDEX(Month_3!$D$4:$D$250,MATCH(0,COUNTIF($E$300:E356,Month_3!$D$4:$D$250),0)),"")</f>
        <v/>
      </c>
      <c r="I357" t="str" cm="1">
        <f t="array" ref="I357">IFERROR(INDEX(Month_3!$B$4:$B$250,MATCH(0,COUNTIF($E$300:I356,Month_3!$B$4:$B$250),0)),"")</f>
        <v/>
      </c>
    </row>
    <row r="358" spans="5:9">
      <c r="E358" t="str" cm="1">
        <f t="array" ref="E358">IFERROR(INDEX(Month_3!$D$4:$D$250,MATCH(0,COUNTIF($E$300:E357,Month_3!$D$4:$D$250),0)),"")</f>
        <v/>
      </c>
      <c r="I358" t="str" cm="1">
        <f t="array" ref="I358">IFERROR(INDEX(Month_3!$B$4:$B$250,MATCH(0,COUNTIF($E$300:I357,Month_3!$B$4:$B$250),0)),"")</f>
        <v/>
      </c>
    </row>
    <row r="359" spans="5:9">
      <c r="E359" t="str" cm="1">
        <f t="array" ref="E359">IFERROR(INDEX(Month_3!$D$4:$D$250,MATCH(0,COUNTIF($E$300:E358,Month_3!$D$4:$D$250),0)),"")</f>
        <v/>
      </c>
      <c r="I359" t="str" cm="1">
        <f t="array" ref="I359">IFERROR(INDEX(Month_3!$B$4:$B$250,MATCH(0,COUNTIF($E$300:I358,Month_3!$B$4:$B$250),0)),"")</f>
        <v/>
      </c>
    </row>
    <row r="360" spans="5:9">
      <c r="E360" t="str" cm="1">
        <f t="array" ref="E360">IFERROR(INDEX(Month_3!$D$4:$D$250,MATCH(0,COUNTIF($E$300:E359,Month_3!$D$4:$D$250),0)),"")</f>
        <v/>
      </c>
      <c r="I360" t="str" cm="1">
        <f t="array" ref="I360">IFERROR(INDEX(Month_3!$B$4:$B$250,MATCH(0,COUNTIF($E$300:I359,Month_3!$B$4:$B$250),0)),"")</f>
        <v/>
      </c>
    </row>
    <row r="361" spans="5:9">
      <c r="E361" t="str" cm="1">
        <f t="array" ref="E361">IFERROR(INDEX(Month_3!$D$4:$D$250,MATCH(0,COUNTIF($E$300:E360,Month_3!$D$4:$D$250),0)),"")</f>
        <v/>
      </c>
      <c r="I361" t="str" cm="1">
        <f t="array" ref="I361">IFERROR(INDEX(Month_3!$B$4:$B$250,MATCH(0,COUNTIF($E$300:I360,Month_3!$B$4:$B$250),0)),"")</f>
        <v/>
      </c>
    </row>
    <row r="362" spans="5:9">
      <c r="E362" t="str" cm="1">
        <f t="array" ref="E362">IFERROR(INDEX(Month_3!$D$4:$D$250,MATCH(0,COUNTIF($E$300:E361,Month_3!$D$4:$D$250),0)),"")</f>
        <v/>
      </c>
      <c r="I362" t="str" cm="1">
        <f t="array" ref="I362">IFERROR(INDEX(Month_3!$B$4:$B$250,MATCH(0,COUNTIF($E$300:I361,Month_3!$B$4:$B$250),0)),"")</f>
        <v/>
      </c>
    </row>
    <row r="363" spans="5:9">
      <c r="E363" t="str" cm="1">
        <f t="array" ref="E363">IFERROR(INDEX(Month_3!$D$4:$D$250,MATCH(0,COUNTIF($E$300:E362,Month_3!$D$4:$D$250),0)),"")</f>
        <v/>
      </c>
      <c r="I363" t="str" cm="1">
        <f t="array" ref="I363">IFERROR(INDEX(Month_3!$B$4:$B$250,MATCH(0,COUNTIF($E$300:I362,Month_3!$B$4:$B$250),0)),"")</f>
        <v/>
      </c>
    </row>
    <row r="364" spans="5:9">
      <c r="E364" t="str" cm="1">
        <f t="array" ref="E364">IFERROR(INDEX(Month_3!$D$4:$D$250,MATCH(0,COUNTIF($E$300:E363,Month_3!$D$4:$D$250),0)),"")</f>
        <v/>
      </c>
      <c r="I364" t="str" cm="1">
        <f t="array" ref="I364">IFERROR(INDEX(Month_3!$B$4:$B$250,MATCH(0,COUNTIF($E$300:I363,Month_3!$B$4:$B$250),0)),"")</f>
        <v/>
      </c>
    </row>
    <row r="365" spans="5:9">
      <c r="E365" t="str" cm="1">
        <f t="array" ref="E365">IFERROR(INDEX(Month_3!$D$4:$D$250,MATCH(0,COUNTIF($E$300:E364,Month_3!$D$4:$D$250),0)),"")</f>
        <v/>
      </c>
      <c r="I365" t="str" cm="1">
        <f t="array" ref="I365">IFERROR(INDEX(Month_3!$B$4:$B$250,MATCH(0,COUNTIF($E$300:I364,Month_3!$B$4:$B$250),0)),"")</f>
        <v/>
      </c>
    </row>
    <row r="366" spans="5:9">
      <c r="E366" t="str" cm="1">
        <f t="array" ref="E366">IFERROR(INDEX(Month_3!$D$4:$D$250,MATCH(0,COUNTIF($E$300:E365,Month_3!$D$4:$D$250),0)),"")</f>
        <v/>
      </c>
      <c r="I366" t="str" cm="1">
        <f t="array" ref="I366">IFERROR(INDEX(Month_3!$B$4:$B$250,MATCH(0,COUNTIF($E$300:I365,Month_3!$B$4:$B$250),0)),"")</f>
        <v/>
      </c>
    </row>
    <row r="367" spans="5:9">
      <c r="E367" t="str" cm="1">
        <f t="array" ref="E367">IFERROR(INDEX(Month_3!$D$4:$D$250,MATCH(0,COUNTIF($E$300:E366,Month_3!$D$4:$D$250),0)),"")</f>
        <v/>
      </c>
      <c r="I367" t="str" cm="1">
        <f t="array" ref="I367">IFERROR(INDEX(Month_3!$B$4:$B$250,MATCH(0,COUNTIF($E$300:I366,Month_3!$B$4:$B$250),0)),"")</f>
        <v/>
      </c>
    </row>
    <row r="368" spans="5:9">
      <c r="E368" t="str" cm="1">
        <f t="array" ref="E368">IFERROR(INDEX(Month_3!$D$4:$D$250,MATCH(0,COUNTIF($E$300:E367,Month_3!$D$4:$D$250),0)),"")</f>
        <v/>
      </c>
      <c r="I368" t="str" cm="1">
        <f t="array" ref="I368">IFERROR(INDEX(Month_3!$B$4:$B$250,MATCH(0,COUNTIF($E$300:I367,Month_3!$B$4:$B$250),0)),"")</f>
        <v/>
      </c>
    </row>
    <row r="369" spans="5:9">
      <c r="E369" t="str" cm="1">
        <f t="array" ref="E369">IFERROR(INDEX(Month_3!$D$4:$D$250,MATCH(0,COUNTIF($E$300:E368,Month_3!$D$4:$D$250),0)),"")</f>
        <v/>
      </c>
      <c r="I369" t="str" cm="1">
        <f t="array" ref="I369">IFERROR(INDEX(Month_3!$B$4:$B$250,MATCH(0,COUNTIF($E$300:I368,Month_3!$B$4:$B$250),0)),"")</f>
        <v/>
      </c>
    </row>
    <row r="370" spans="5:9">
      <c r="E370" t="str" cm="1">
        <f t="array" ref="E370">IFERROR(INDEX(Month_3!$D$4:$D$250,MATCH(0,COUNTIF($E$300:E369,Month_3!$D$4:$D$250),0)),"")</f>
        <v/>
      </c>
      <c r="I370" t="str" cm="1">
        <f t="array" ref="I370">IFERROR(INDEX(Month_3!$B$4:$B$250,MATCH(0,COUNTIF($E$300:I369,Month_3!$B$4:$B$250),0)),"")</f>
        <v/>
      </c>
    </row>
    <row r="371" spans="5:9">
      <c r="E371" t="str" cm="1">
        <f t="array" ref="E371">IFERROR(INDEX(Month_3!$D$4:$D$250,MATCH(0,COUNTIF($E$300:E370,Month_3!$D$4:$D$250),0)),"")</f>
        <v/>
      </c>
      <c r="I371" t="str" cm="1">
        <f t="array" ref="I371">IFERROR(INDEX(Month_3!$B$4:$B$250,MATCH(0,COUNTIF($E$300:I370,Month_3!$B$4:$B$250),0)),"")</f>
        <v/>
      </c>
    </row>
    <row r="372" spans="5:9">
      <c r="E372" t="str" cm="1">
        <f t="array" ref="E372">IFERROR(INDEX(Month_3!$D$4:$D$250,MATCH(0,COUNTIF($E$300:E371,Month_3!$D$4:$D$250),0)),"")</f>
        <v/>
      </c>
      <c r="I372" t="str" cm="1">
        <f t="array" ref="I372">IFERROR(INDEX(Month_3!$B$4:$B$250,MATCH(0,COUNTIF($E$300:I371,Month_3!$B$4:$B$250),0)),"")</f>
        <v/>
      </c>
    </row>
    <row r="373" spans="5:9">
      <c r="E373" t="str" cm="1">
        <f t="array" ref="E373">IFERROR(INDEX(Month_3!$D$4:$D$250,MATCH(0,COUNTIF($E$300:E372,Month_3!$D$4:$D$250),0)),"")</f>
        <v/>
      </c>
      <c r="I373" t="str" cm="1">
        <f t="array" ref="I373">IFERROR(INDEX(Month_3!$B$4:$B$250,MATCH(0,COUNTIF($E$300:I372,Month_3!$B$4:$B$250),0)),"")</f>
        <v/>
      </c>
    </row>
    <row r="374" spans="5:9">
      <c r="E374" t="str" cm="1">
        <f t="array" ref="E374">IFERROR(INDEX(Month_3!$D$4:$D$250,MATCH(0,COUNTIF($E$300:E373,Month_3!$D$4:$D$250),0)),"")</f>
        <v/>
      </c>
      <c r="I374" t="str" cm="1">
        <f t="array" ref="I374">IFERROR(INDEX(Month_3!$B$4:$B$250,MATCH(0,COUNTIF($E$300:I373,Month_3!$B$4:$B$250),0)),"")</f>
        <v/>
      </c>
    </row>
    <row r="375" spans="5:9">
      <c r="E375" t="str" cm="1">
        <f t="array" ref="E375">IFERROR(INDEX(Month_3!$D$4:$D$250,MATCH(0,COUNTIF($E$300:E374,Month_3!$D$4:$D$250),0)),"")</f>
        <v/>
      </c>
      <c r="I375" t="str" cm="1">
        <f t="array" ref="I375">IFERROR(INDEX(Month_3!$B$4:$B$250,MATCH(0,COUNTIF($E$300:I374,Month_3!$B$4:$B$250),0)),"")</f>
        <v/>
      </c>
    </row>
    <row r="376" spans="5:9">
      <c r="E376" t="str" cm="1">
        <f t="array" ref="E376">IFERROR(INDEX(Month_3!$D$4:$D$250,MATCH(0,COUNTIF($E$300:E375,Month_3!$D$4:$D$250),0)),"")</f>
        <v/>
      </c>
      <c r="I376" t="str" cm="1">
        <f t="array" ref="I376">IFERROR(INDEX(Month_3!$B$4:$B$250,MATCH(0,COUNTIF($E$300:I375,Month_3!$B$4:$B$250),0)),"")</f>
        <v/>
      </c>
    </row>
    <row r="377" spans="5:9">
      <c r="E377" t="str" cm="1">
        <f t="array" ref="E377">IFERROR(INDEX(Month_3!$D$4:$D$250,MATCH(0,COUNTIF($E$300:E376,Month_3!$D$4:$D$250),0)),"")</f>
        <v/>
      </c>
      <c r="I377" t="str" cm="1">
        <f t="array" ref="I377">IFERROR(INDEX(Month_3!$B$4:$B$250,MATCH(0,COUNTIF($E$300:I376,Month_3!$B$4:$B$250),0)),"")</f>
        <v/>
      </c>
    </row>
    <row r="378" spans="5:9">
      <c r="E378" t="str" cm="1">
        <f t="array" ref="E378">IFERROR(INDEX(Month_3!$D$4:$D$250,MATCH(0,COUNTIF($E$300:E377,Month_3!$D$4:$D$250),0)),"")</f>
        <v/>
      </c>
      <c r="I378" t="str" cm="1">
        <f t="array" ref="I378">IFERROR(INDEX(Month_3!$B$4:$B$250,MATCH(0,COUNTIF($E$300:I377,Month_3!$B$4:$B$250),0)),"")</f>
        <v/>
      </c>
    </row>
    <row r="379" spans="5:9">
      <c r="E379" t="str" cm="1">
        <f t="array" ref="E379">IFERROR(INDEX(Month_3!$D$4:$D$250,MATCH(0,COUNTIF($E$300:E378,Month_3!$D$4:$D$250),0)),"")</f>
        <v/>
      </c>
      <c r="I379" t="str" cm="1">
        <f t="array" ref="I379">IFERROR(INDEX(Month_3!$B$4:$B$250,MATCH(0,COUNTIF($E$300:I378,Month_3!$B$4:$B$250),0)),"")</f>
        <v/>
      </c>
    </row>
    <row r="380" spans="5:9">
      <c r="E380" t="str" cm="1">
        <f t="array" ref="E380">IFERROR(INDEX(Month_3!$D$4:$D$250,MATCH(0,COUNTIF($E$300:E379,Month_3!$D$4:$D$250),0)),"")</f>
        <v/>
      </c>
      <c r="I380" t="str" cm="1">
        <f t="array" ref="I380">IFERROR(INDEX(Month_3!$B$4:$B$250,MATCH(0,COUNTIF($E$300:I379,Month_3!$B$4:$B$250),0)),"")</f>
        <v/>
      </c>
    </row>
    <row r="381" spans="5:9">
      <c r="E381" t="str" cm="1">
        <f t="array" ref="E381">IFERROR(INDEX(Month_3!$D$4:$D$250,MATCH(0,COUNTIF($E$300:E380,Month_3!$D$4:$D$250),0)),"")</f>
        <v/>
      </c>
      <c r="I381" t="str" cm="1">
        <f t="array" ref="I381">IFERROR(INDEX(Month_3!$B$4:$B$250,MATCH(0,COUNTIF($E$300:I380,Month_3!$B$4:$B$250),0)),"")</f>
        <v/>
      </c>
    </row>
    <row r="382" spans="5:9">
      <c r="E382" t="str" cm="1">
        <f t="array" ref="E382">IFERROR(INDEX(Month_3!$D$4:$D$250,MATCH(0,COUNTIF($E$300:E381,Month_3!$D$4:$D$250),0)),"")</f>
        <v/>
      </c>
      <c r="I382" t="str" cm="1">
        <f t="array" ref="I382">IFERROR(INDEX(Month_3!$B$4:$B$250,MATCH(0,COUNTIF($E$300:I381,Month_3!$B$4:$B$250),0)),"")</f>
        <v/>
      </c>
    </row>
    <row r="383" spans="5:9">
      <c r="E383" t="str" cm="1">
        <f t="array" ref="E383">IFERROR(INDEX(Month_3!$D$4:$D$250,MATCH(0,COUNTIF($E$300:E382,Month_3!$D$4:$D$250),0)),"")</f>
        <v/>
      </c>
      <c r="I383" t="str" cm="1">
        <f t="array" ref="I383">IFERROR(INDEX(Month_3!$B$4:$B$250,MATCH(0,COUNTIF($E$300:I382,Month_3!$B$4:$B$250),0)),"")</f>
        <v/>
      </c>
    </row>
    <row r="384" spans="5:9">
      <c r="E384" t="str" cm="1">
        <f t="array" ref="E384">IFERROR(INDEX(Month_3!$D$4:$D$250,MATCH(0,COUNTIF($E$300:E383,Month_3!$D$4:$D$250),0)),"")</f>
        <v/>
      </c>
      <c r="I384" t="str" cm="1">
        <f t="array" ref="I384">IFERROR(INDEX(Month_3!$B$4:$B$250,MATCH(0,COUNTIF($E$300:I383,Month_3!$B$4:$B$250),0)),"")</f>
        <v/>
      </c>
    </row>
    <row r="385" spans="5:9">
      <c r="E385" t="str" cm="1">
        <f t="array" ref="E385">IFERROR(INDEX(Month_3!$D$4:$D$250,MATCH(0,COUNTIF($E$300:E384,Month_3!$D$4:$D$250),0)),"")</f>
        <v/>
      </c>
      <c r="I385" t="str" cm="1">
        <f t="array" ref="I385">IFERROR(INDEX(Month_3!$B$4:$B$250,MATCH(0,COUNTIF($E$300:I384,Month_3!$B$4:$B$250),0)),"")</f>
        <v/>
      </c>
    </row>
    <row r="386" spans="5:9">
      <c r="E386" t="str" cm="1">
        <f t="array" ref="E386">IFERROR(INDEX(Month_3!$D$4:$D$250,MATCH(0,COUNTIF($E$300:E385,Month_3!$D$4:$D$250),0)),"")</f>
        <v/>
      </c>
      <c r="I386" t="str" cm="1">
        <f t="array" ref="I386">IFERROR(INDEX(Month_3!$B$4:$B$250,MATCH(0,COUNTIF($E$300:I385,Month_3!$B$4:$B$250),0)),"")</f>
        <v/>
      </c>
    </row>
    <row r="387" spans="5:9">
      <c r="E387" t="str" cm="1">
        <f t="array" ref="E387">IFERROR(INDEX(Month_3!$D$4:$D$250,MATCH(0,COUNTIF($E$300:E386,Month_3!$D$4:$D$250),0)),"")</f>
        <v/>
      </c>
      <c r="I387" t="str" cm="1">
        <f t="array" ref="I387">IFERROR(INDEX(Month_3!$B$4:$B$250,MATCH(0,COUNTIF($E$300:I386,Month_3!$B$4:$B$250),0)),"")</f>
        <v/>
      </c>
    </row>
    <row r="388" spans="5:9">
      <c r="E388" t="str" cm="1">
        <f t="array" ref="E388">IFERROR(INDEX(Month_3!$D$4:$D$250,MATCH(0,COUNTIF($E$300:E387,Month_3!$D$4:$D$250),0)),"")</f>
        <v/>
      </c>
      <c r="I388" t="str" cm="1">
        <f t="array" ref="I388">IFERROR(INDEX(Month_3!$B$4:$B$250,MATCH(0,COUNTIF($E$300:I387,Month_3!$B$4:$B$250),0)),"")</f>
        <v/>
      </c>
    </row>
    <row r="389" spans="5:9">
      <c r="E389" t="str" cm="1">
        <f t="array" ref="E389">IFERROR(INDEX(Month_3!$D$4:$D$250,MATCH(0,COUNTIF($E$300:E388,Month_3!$D$4:$D$250),0)),"")</f>
        <v/>
      </c>
      <c r="I389" t="str" cm="1">
        <f t="array" ref="I389">IFERROR(INDEX(Month_3!$B$4:$B$250,MATCH(0,COUNTIF($E$300:I388,Month_3!$B$4:$B$250),0)),"")</f>
        <v/>
      </c>
    </row>
    <row r="390" spans="5:9">
      <c r="E390" t="str" cm="1">
        <f t="array" ref="E390">IFERROR(INDEX(Month_3!$D$4:$D$250,MATCH(0,COUNTIF($E$300:E389,Month_3!$D$4:$D$250),0)),"")</f>
        <v/>
      </c>
      <c r="I390" t="str" cm="1">
        <f t="array" ref="I390">IFERROR(INDEX(Month_3!$B$4:$B$250,MATCH(0,COUNTIF($E$300:I389,Month_3!$B$4:$B$250),0)),"")</f>
        <v/>
      </c>
    </row>
    <row r="391" spans="5:9">
      <c r="E391" t="str" cm="1">
        <f t="array" ref="E391">IFERROR(INDEX(Month_3!$D$4:$D$250,MATCH(0,COUNTIF($E$300:E390,Month_3!$D$4:$D$250),0)),"")</f>
        <v/>
      </c>
      <c r="I391" t="str" cm="1">
        <f t="array" ref="I391">IFERROR(INDEX(Month_3!$B$4:$B$250,MATCH(0,COUNTIF($E$300:I390,Month_3!$B$4:$B$250),0)),"")</f>
        <v/>
      </c>
    </row>
    <row r="392" spans="5:9">
      <c r="E392" t="str" cm="1">
        <f t="array" ref="E392">IFERROR(INDEX(Month_3!$D$4:$D$250,MATCH(0,COUNTIF($E$300:E391,Month_3!$D$4:$D$250),0)),"")</f>
        <v/>
      </c>
      <c r="I392" t="str" cm="1">
        <f t="array" ref="I392">IFERROR(INDEX(Month_3!$B$4:$B$250,MATCH(0,COUNTIF($E$300:I391,Month_3!$B$4:$B$250),0)),"")</f>
        <v/>
      </c>
    </row>
    <row r="393" spans="5:9">
      <c r="E393" t="str" cm="1">
        <f t="array" ref="E393">IFERROR(INDEX(Month_3!$D$4:$D$250,MATCH(0,COUNTIF($E$300:E392,Month_3!$D$4:$D$250),0)),"")</f>
        <v/>
      </c>
      <c r="I393" t="str" cm="1">
        <f t="array" ref="I393">IFERROR(INDEX(Month_3!$B$4:$B$250,MATCH(0,COUNTIF($E$300:I392,Month_3!$B$4:$B$250),0)),"")</f>
        <v/>
      </c>
    </row>
    <row r="394" spans="5:9">
      <c r="E394" t="str" cm="1">
        <f t="array" ref="E394">IFERROR(INDEX(Month_3!$D$4:$D$250,MATCH(0,COUNTIF($E$300:E393,Month_3!$D$4:$D$250),0)),"")</f>
        <v/>
      </c>
      <c r="I394" t="str" cm="1">
        <f t="array" ref="I394">IFERROR(INDEX(Month_3!$B$4:$B$250,MATCH(0,COUNTIF($E$300:I393,Month_3!$B$4:$B$250),0)),"")</f>
        <v/>
      </c>
    </row>
    <row r="395" spans="5:9">
      <c r="E395" t="str" cm="1">
        <f t="array" ref="E395">IFERROR(INDEX(Month_3!$D$4:$D$250,MATCH(0,COUNTIF($E$300:E394,Month_3!$D$4:$D$250),0)),"")</f>
        <v/>
      </c>
      <c r="I395" t="str" cm="1">
        <f t="array" ref="I395">IFERROR(INDEX(Month_3!$B$4:$B$250,MATCH(0,COUNTIF($E$300:I394,Month_3!$B$4:$B$250),0)),"")</f>
        <v/>
      </c>
    </row>
    <row r="396" spans="5:9">
      <c r="E396" t="str" cm="1">
        <f t="array" ref="E396">IFERROR(INDEX(Month_3!$D$4:$D$250,MATCH(0,COUNTIF($E$300:E395,Month_3!$D$4:$D$250),0)),"")</f>
        <v/>
      </c>
      <c r="I396" t="str" cm="1">
        <f t="array" ref="I396">IFERROR(INDEX(Month_3!$B$4:$B$250,MATCH(0,COUNTIF($E$300:I395,Month_3!$B$4:$B$250),0)),"")</f>
        <v/>
      </c>
    </row>
    <row r="397" spans="5:9">
      <c r="E397" t="str" cm="1">
        <f t="array" ref="E397">IFERROR(INDEX(Month_3!$D$4:$D$250,MATCH(0,COUNTIF($E$300:E396,Month_3!$D$4:$D$250),0)),"")</f>
        <v/>
      </c>
      <c r="I397" t="str" cm="1">
        <f t="array" ref="I397">IFERROR(INDEX(Month_3!$B$4:$B$250,MATCH(0,COUNTIF($E$300:I396,Month_3!$B$4:$B$250),0)),"")</f>
        <v/>
      </c>
    </row>
    <row r="398" spans="5:9">
      <c r="E398" t="str" cm="1">
        <f t="array" ref="E398">IFERROR(INDEX(Month_3!$D$4:$D$250,MATCH(0,COUNTIF($E$300:E397,Month_3!$D$4:$D$250),0)),"")</f>
        <v/>
      </c>
      <c r="I398" t="str" cm="1">
        <f t="array" ref="I398">IFERROR(INDEX(Month_3!$B$4:$B$250,MATCH(0,COUNTIF($E$300:I397,Month_3!$B$4:$B$250),0)),"")</f>
        <v/>
      </c>
    </row>
    <row r="399" spans="5:9">
      <c r="E399" t="str" cm="1">
        <f t="array" ref="E399">IFERROR(INDEX(Month_3!$D$4:$D$250,MATCH(0,COUNTIF($E$300:E398,Month_3!$D$4:$D$250),0)),"")</f>
        <v/>
      </c>
      <c r="I399" t="str" cm="1">
        <f t="array" ref="I399">IFERROR(INDEX(Month_3!$B$4:$B$250,MATCH(0,COUNTIF($E$300:I398,Month_3!$B$4:$B$250),0)),"")</f>
        <v/>
      </c>
    </row>
    <row r="400" spans="5:9">
      <c r="E400" t="str" cm="1">
        <f t="array" ref="E400">IFERROR(INDEX(Month_3!$D$4:$D$250,MATCH(0,COUNTIF($E$300:E399,Month_3!$D$4:$D$250),0)),"")</f>
        <v/>
      </c>
      <c r="I400" t="str" cm="1">
        <f t="array" ref="I400">IFERROR(INDEX(Month_3!$B$4:$B$250,MATCH(0,COUNTIF($E$300:I399,Month_3!$B$4:$B$250),0)),"")</f>
        <v/>
      </c>
    </row>
    <row r="401" spans="5:9">
      <c r="E401" t="str" cm="1">
        <f t="array" ref="E401">IFERROR(INDEX(Month_3!$D$4:$D$250,MATCH(0,COUNTIF($E$300:E400,Month_3!$D$4:$D$250),0)),"")</f>
        <v/>
      </c>
      <c r="I401" t="str" cm="1">
        <f t="array" ref="I401">IFERROR(INDEX(Month_3!$B$4:$B$250,MATCH(0,COUNTIF($E$300:I400,Month_3!$B$4:$B$250),0)),"")</f>
        <v/>
      </c>
    </row>
    <row r="402" spans="5:9">
      <c r="E402" t="str" cm="1">
        <f t="array" ref="E402">IFERROR(INDEX(Month_3!$D$4:$D$250,MATCH(0,COUNTIF($E$300:E401,Month_3!$D$4:$D$250),0)),"")</f>
        <v/>
      </c>
      <c r="I402" t="str" cm="1">
        <f t="array" ref="I402">IFERROR(INDEX(Month_3!$B$4:$B$250,MATCH(0,COUNTIF($E$300:I401,Month_3!$B$4:$B$250),0)),"")</f>
        <v/>
      </c>
    </row>
    <row r="403" spans="5:9">
      <c r="E403" t="str" cm="1">
        <f t="array" ref="E403">IFERROR(INDEX(Month_3!$D$4:$D$250,MATCH(0,COUNTIF($E$300:E402,Month_3!$D$4:$D$250),0)),"")</f>
        <v/>
      </c>
      <c r="I403" t="str" cm="1">
        <f t="array" ref="I403">IFERROR(INDEX(Month_3!$B$4:$B$250,MATCH(0,COUNTIF($E$300:I402,Month_3!$B$4:$B$250),0)),"")</f>
        <v/>
      </c>
    </row>
    <row r="404" spans="5:9">
      <c r="E404" t="str" cm="1">
        <f t="array" ref="E404">IFERROR(INDEX(Month_3!$D$4:$D$250,MATCH(0,COUNTIF($E$300:E403,Month_3!$D$4:$D$250),0)),"")</f>
        <v/>
      </c>
      <c r="I404" t="str" cm="1">
        <f t="array" ref="I404">IFERROR(INDEX(Month_3!$B$4:$B$250,MATCH(0,COUNTIF($E$300:I403,Month_3!$B$4:$B$250),0)),"")</f>
        <v/>
      </c>
    </row>
    <row r="405" spans="5:9">
      <c r="E405" t="str" cm="1">
        <f t="array" ref="E405">IFERROR(INDEX(Month_3!$D$4:$D$250,MATCH(0,COUNTIF($E$300:E404,Month_3!$D$4:$D$250),0)),"")</f>
        <v/>
      </c>
      <c r="I405" t="str" cm="1">
        <f t="array" ref="I405">IFERROR(INDEX(Month_3!$B$4:$B$250,MATCH(0,COUNTIF($E$300:I404,Month_3!$B$4:$B$250),0)),"")</f>
        <v/>
      </c>
    </row>
    <row r="406" spans="5:9">
      <c r="E406" t="str" cm="1">
        <f t="array" ref="E406">IFERROR(INDEX(Month_3!$D$4:$D$250,MATCH(0,COUNTIF($E$300:E405,Month_3!$D$4:$D$250),0)),"")</f>
        <v/>
      </c>
      <c r="I406" t="str" cm="1">
        <f t="array" ref="I406">IFERROR(INDEX(Month_3!$B$4:$B$250,MATCH(0,COUNTIF($E$300:I405,Month_3!$B$4:$B$250),0)),"")</f>
        <v/>
      </c>
    </row>
    <row r="407" spans="5:9">
      <c r="E407" t="str" cm="1">
        <f t="array" ref="E407">IFERROR(INDEX(Month_3!$D$4:$D$250,MATCH(0,COUNTIF($E$300:E406,Month_3!$D$4:$D$250),0)),"")</f>
        <v/>
      </c>
      <c r="I407" t="str" cm="1">
        <f t="array" ref="I407">IFERROR(INDEX(Month_3!$B$4:$B$250,MATCH(0,COUNTIF($E$300:I406,Month_3!$B$4:$B$250),0)),"")</f>
        <v/>
      </c>
    </row>
    <row r="408" spans="5:9">
      <c r="E408" t="str" cm="1">
        <f t="array" ref="E408">IFERROR(INDEX(Month_3!$D$4:$D$250,MATCH(0,COUNTIF($E$300:E407,Month_3!$D$4:$D$250),0)),"")</f>
        <v/>
      </c>
      <c r="I408" t="str" cm="1">
        <f t="array" ref="I408">IFERROR(INDEX(Month_3!$B$4:$B$250,MATCH(0,COUNTIF($E$300:I407,Month_3!$B$4:$B$250),0)),"")</f>
        <v/>
      </c>
    </row>
    <row r="409" spans="5:9">
      <c r="E409" t="str" cm="1">
        <f t="array" ref="E409">IFERROR(INDEX(Month_3!$D$4:$D$250,MATCH(0,COUNTIF($E$300:E408,Month_3!$D$4:$D$250),0)),"")</f>
        <v/>
      </c>
      <c r="I409" t="str" cm="1">
        <f t="array" ref="I409">IFERROR(INDEX(Month_3!$B$4:$B$250,MATCH(0,COUNTIF($E$300:I408,Month_3!$B$4:$B$250),0)),"")</f>
        <v/>
      </c>
    </row>
    <row r="410" spans="5:9">
      <c r="E410" t="str" cm="1">
        <f t="array" ref="E410">IFERROR(INDEX(Month_3!$D$4:$D$250,MATCH(0,COUNTIF($E$300:E409,Month_3!$D$4:$D$250),0)),"")</f>
        <v/>
      </c>
      <c r="I410" t="str" cm="1">
        <f t="array" ref="I410">IFERROR(INDEX(Month_3!$B$4:$B$250,MATCH(0,COUNTIF($E$300:I409,Month_3!$B$4:$B$250),0)),"")</f>
        <v/>
      </c>
    </row>
    <row r="411" spans="5:9">
      <c r="E411" t="str" cm="1">
        <f t="array" ref="E411">IFERROR(INDEX(Month_3!$D$4:$D$250,MATCH(0,COUNTIF($E$300:E410,Month_3!$D$4:$D$250),0)),"")</f>
        <v/>
      </c>
      <c r="I411" t="str" cm="1">
        <f t="array" ref="I411">IFERROR(INDEX(Month_3!$B$4:$B$250,MATCH(0,COUNTIF($E$300:I410,Month_3!$B$4:$B$250),0)),"")</f>
        <v/>
      </c>
    </row>
    <row r="412" spans="5:9">
      <c r="E412" t="str" cm="1">
        <f t="array" ref="E412">IFERROR(INDEX(Month_3!$D$4:$D$250,MATCH(0,COUNTIF($E$300:E411,Month_3!$D$4:$D$250),0)),"")</f>
        <v/>
      </c>
      <c r="I412" t="str" cm="1">
        <f t="array" ref="I412">IFERROR(INDEX(Month_3!$B$4:$B$250,MATCH(0,COUNTIF($E$300:I411,Month_3!$B$4:$B$250),0)),"")</f>
        <v/>
      </c>
    </row>
    <row r="413" spans="5:9">
      <c r="E413" t="str" cm="1">
        <f t="array" ref="E413">IFERROR(INDEX(Month_3!$D$4:$D$250,MATCH(0,COUNTIF($E$300:E412,Month_3!$D$4:$D$250),0)),"")</f>
        <v/>
      </c>
      <c r="I413" t="str" cm="1">
        <f t="array" ref="I413">IFERROR(INDEX(Month_3!$B$4:$B$250,MATCH(0,COUNTIF($E$300:I412,Month_3!$B$4:$B$250),0)),"")</f>
        <v/>
      </c>
    </row>
    <row r="414" spans="5:9">
      <c r="E414" t="str" cm="1">
        <f t="array" ref="E414">IFERROR(INDEX(Month_3!$D$4:$D$250,MATCH(0,COUNTIF($E$300:E413,Month_3!$D$4:$D$250),0)),"")</f>
        <v/>
      </c>
      <c r="I414" t="str" cm="1">
        <f t="array" ref="I414">IFERROR(INDEX(Month_3!$B$4:$B$250,MATCH(0,COUNTIF($E$300:I413,Month_3!$B$4:$B$250),0)),"")</f>
        <v/>
      </c>
    </row>
    <row r="415" spans="5:9">
      <c r="E415" t="str" cm="1">
        <f t="array" ref="E415">IFERROR(INDEX(Month_3!$D$4:$D$250,MATCH(0,COUNTIF($E$300:E414,Month_3!$D$4:$D$250),0)),"")</f>
        <v/>
      </c>
      <c r="I415" t="str" cm="1">
        <f t="array" ref="I415">IFERROR(INDEX(Month_3!$B$4:$B$250,MATCH(0,COUNTIF($E$300:I414,Month_3!$B$4:$B$250),0)),"")</f>
        <v/>
      </c>
    </row>
    <row r="416" spans="5:9">
      <c r="E416" t="str" cm="1">
        <f t="array" ref="E416">IFERROR(INDEX(Month_3!$D$4:$D$250,MATCH(0,COUNTIF($E$300:E415,Month_3!$D$4:$D$250),0)),"")</f>
        <v/>
      </c>
      <c r="I416" t="str" cm="1">
        <f t="array" ref="I416">IFERROR(INDEX(Month_3!$B$4:$B$250,MATCH(0,COUNTIF($E$300:I415,Month_3!$B$4:$B$250),0)),"")</f>
        <v/>
      </c>
    </row>
    <row r="417" spans="5:9">
      <c r="E417" t="str" cm="1">
        <f t="array" ref="E417">IFERROR(INDEX(Month_3!$D$4:$D$250,MATCH(0,COUNTIF($E$300:E416,Month_3!$D$4:$D$250),0)),"")</f>
        <v/>
      </c>
      <c r="I417" t="str" cm="1">
        <f t="array" ref="I417">IFERROR(INDEX(Month_3!$B$4:$B$250,MATCH(0,COUNTIF($E$300:I416,Month_3!$B$4:$B$250),0)),"")</f>
        <v/>
      </c>
    </row>
    <row r="418" spans="5:9">
      <c r="E418" t="str" cm="1">
        <f t="array" ref="E418">IFERROR(INDEX(Month_3!$D$4:$D$250,MATCH(0,COUNTIF($E$300:E417,Month_3!$D$4:$D$250),0)),"")</f>
        <v/>
      </c>
      <c r="I418" t="str" cm="1">
        <f t="array" ref="I418">IFERROR(INDEX(Month_3!$B$4:$B$250,MATCH(0,COUNTIF($E$300:I417,Month_3!$B$4:$B$250),0)),"")</f>
        <v/>
      </c>
    </row>
    <row r="419" spans="5:9">
      <c r="E419" t="str" cm="1">
        <f t="array" ref="E419">IFERROR(INDEX(Month_3!$D$4:$D$250,MATCH(0,COUNTIF($E$300:E418,Month_3!$D$4:$D$250),0)),"")</f>
        <v/>
      </c>
      <c r="I419" t="str" cm="1">
        <f t="array" ref="I419">IFERROR(INDEX(Month_3!$B$4:$B$250,MATCH(0,COUNTIF($E$300:I418,Month_3!$B$4:$B$250),0)),"")</f>
        <v/>
      </c>
    </row>
    <row r="420" spans="5:9">
      <c r="E420" t="str" cm="1">
        <f t="array" ref="E420">IFERROR(INDEX(Month_3!$D$4:$D$250,MATCH(0,COUNTIF($E$300:E419,Month_3!$D$4:$D$250),0)),"")</f>
        <v/>
      </c>
      <c r="I420" t="str" cm="1">
        <f t="array" ref="I420">IFERROR(INDEX(Month_3!$B$4:$B$250,MATCH(0,COUNTIF($E$300:I419,Month_3!$B$4:$B$250),0)),"")</f>
        <v/>
      </c>
    </row>
    <row r="421" spans="5:9">
      <c r="E421" t="str" cm="1">
        <f t="array" ref="E421">IFERROR(INDEX(Month_3!$D$4:$D$250,MATCH(0,COUNTIF($E$300:E420,Month_3!$D$4:$D$250),0)),"")</f>
        <v/>
      </c>
      <c r="I421" t="str" cm="1">
        <f t="array" ref="I421">IFERROR(INDEX(Month_3!$B$4:$B$250,MATCH(0,COUNTIF($E$300:I420,Month_3!$B$4:$B$250),0)),"")</f>
        <v/>
      </c>
    </row>
    <row r="422" spans="5:9">
      <c r="E422" t="str" cm="1">
        <f t="array" ref="E422">IFERROR(INDEX(Month_3!$D$4:$D$250,MATCH(0,COUNTIF($E$300:E421,Month_3!$D$4:$D$250),0)),"")</f>
        <v/>
      </c>
      <c r="I422" t="str" cm="1">
        <f t="array" ref="I422">IFERROR(INDEX(Month_3!$B$4:$B$250,MATCH(0,COUNTIF($E$300:I421,Month_3!$B$4:$B$250),0)),"")</f>
        <v/>
      </c>
    </row>
    <row r="423" spans="5:9">
      <c r="E423" t="str" cm="1">
        <f t="array" ref="E423">IFERROR(INDEX(Month_3!$D$4:$D$250,MATCH(0,COUNTIF($E$300:E422,Month_3!$D$4:$D$250),0)),"")</f>
        <v/>
      </c>
      <c r="I423" t="str" cm="1">
        <f t="array" ref="I423">IFERROR(INDEX(Month_3!$B$4:$B$250,MATCH(0,COUNTIF($E$300:I422,Month_3!$B$4:$B$250),0)),"")</f>
        <v/>
      </c>
    </row>
    <row r="424" spans="5:9">
      <c r="E424" t="str" cm="1">
        <f t="array" ref="E424">IFERROR(INDEX(Month_3!$D$4:$D$250,MATCH(0,COUNTIF($E$300:E423,Month_3!$D$4:$D$250),0)),"")</f>
        <v/>
      </c>
      <c r="I424" t="str" cm="1">
        <f t="array" ref="I424">IFERROR(INDEX(Month_3!$B$4:$B$250,MATCH(0,COUNTIF($E$300:I423,Month_3!$B$4:$B$250),0)),"")</f>
        <v/>
      </c>
    </row>
    <row r="425" spans="5:9">
      <c r="E425" t="str" cm="1">
        <f t="array" ref="E425">IFERROR(INDEX(Month_3!$D$4:$D$250,MATCH(0,COUNTIF($E$300:E424,Month_3!$D$4:$D$250),0)),"")</f>
        <v/>
      </c>
      <c r="I425" t="str" cm="1">
        <f t="array" ref="I425">IFERROR(INDEX(Month_3!$B$4:$B$250,MATCH(0,COUNTIF($E$300:I424,Month_3!$B$4:$B$250),0)),"")</f>
        <v/>
      </c>
    </row>
    <row r="426" spans="5:9">
      <c r="E426" t="str" cm="1">
        <f t="array" ref="E426">IFERROR(INDEX(Month_3!$D$4:$D$250,MATCH(0,COUNTIF($E$300:E425,Month_3!$D$4:$D$250),0)),"")</f>
        <v/>
      </c>
      <c r="I426" t="str" cm="1">
        <f t="array" ref="I426">IFERROR(INDEX(Month_3!$B$4:$B$250,MATCH(0,COUNTIF($E$300:I425,Month_3!$B$4:$B$250),0)),"")</f>
        <v/>
      </c>
    </row>
    <row r="427" spans="5:9">
      <c r="E427" t="str" cm="1">
        <f t="array" ref="E427">IFERROR(INDEX(Month_3!$D$4:$D$250,MATCH(0,COUNTIF($E$300:E426,Month_3!$D$4:$D$250),0)),"")</f>
        <v/>
      </c>
      <c r="I427" t="str" cm="1">
        <f t="array" ref="I427">IFERROR(INDEX(Month_3!$B$4:$B$250,MATCH(0,COUNTIF($E$300:I426,Month_3!$B$4:$B$250),0)),"")</f>
        <v/>
      </c>
    </row>
    <row r="428" spans="5:9">
      <c r="E428" t="str" cm="1">
        <f t="array" ref="E428">IFERROR(INDEX(Month_3!$D$4:$D$250,MATCH(0,COUNTIF($E$300:E427,Month_3!$D$4:$D$250),0)),"")</f>
        <v/>
      </c>
      <c r="I428" t="str" cm="1">
        <f t="array" ref="I428">IFERROR(INDEX(Month_3!$B$4:$B$250,MATCH(0,COUNTIF($E$300:I427,Month_3!$B$4:$B$250),0)),"")</f>
        <v/>
      </c>
    </row>
    <row r="429" spans="5:9">
      <c r="E429" t="str" cm="1">
        <f t="array" ref="E429">IFERROR(INDEX(Month_3!$D$4:$D$250,MATCH(0,COUNTIF($E$300:E428,Month_3!$D$4:$D$250),0)),"")</f>
        <v/>
      </c>
      <c r="I429" t="str" cm="1">
        <f t="array" ref="I429">IFERROR(INDEX(Month_3!$B$4:$B$250,MATCH(0,COUNTIF($E$300:I428,Month_3!$B$4:$B$250),0)),"")</f>
        <v/>
      </c>
    </row>
    <row r="430" spans="5:9">
      <c r="E430" t="str" cm="1">
        <f t="array" ref="E430">IFERROR(INDEX(Month_3!$D$4:$D$250,MATCH(0,COUNTIF($E$300:E429,Month_3!$D$4:$D$250),0)),"")</f>
        <v/>
      </c>
      <c r="I430" t="str" cm="1">
        <f t="array" ref="I430">IFERROR(INDEX(Month_3!$B$4:$B$250,MATCH(0,COUNTIF($E$300:I429,Month_3!$B$4:$B$250),0)),"")</f>
        <v/>
      </c>
    </row>
    <row r="431" spans="5:9">
      <c r="E431" t="str" cm="1">
        <f t="array" ref="E431">IFERROR(INDEX(Month_3!$D$4:$D$250,MATCH(0,COUNTIF($E$300:E430,Month_3!$D$4:$D$250),0)),"")</f>
        <v/>
      </c>
      <c r="I431" t="str" cm="1">
        <f t="array" ref="I431">IFERROR(INDEX(Month_3!$B$4:$B$250,MATCH(0,COUNTIF($E$300:I430,Month_3!$B$4:$B$250),0)),"")</f>
        <v/>
      </c>
    </row>
    <row r="432" spans="5:9">
      <c r="E432" t="str" cm="1">
        <f t="array" ref="E432">IFERROR(INDEX(Month_3!$D$4:$D$250,MATCH(0,COUNTIF($E$300:E431,Month_3!$D$4:$D$250),0)),"")</f>
        <v/>
      </c>
      <c r="I432" t="str" cm="1">
        <f t="array" ref="I432">IFERROR(INDEX(Month_3!$B$4:$B$250,MATCH(0,COUNTIF($E$300:I431,Month_3!$B$4:$B$250),0)),"")</f>
        <v/>
      </c>
    </row>
    <row r="433" spans="5:9">
      <c r="E433" t="str" cm="1">
        <f t="array" ref="E433">IFERROR(INDEX(Month_3!$D$4:$D$250,MATCH(0,COUNTIF($E$300:E432,Month_3!$D$4:$D$250),0)),"")</f>
        <v/>
      </c>
      <c r="I433" t="str" cm="1">
        <f t="array" ref="I433">IFERROR(INDEX(Month_3!$B$4:$B$250,MATCH(0,COUNTIF($E$300:I432,Month_3!$B$4:$B$250),0)),"")</f>
        <v/>
      </c>
    </row>
    <row r="434" spans="5:9">
      <c r="E434" t="str" cm="1">
        <f t="array" ref="E434">IFERROR(INDEX(Month_3!$D$4:$D$250,MATCH(0,COUNTIF($E$300:E433,Month_3!$D$4:$D$250),0)),"")</f>
        <v/>
      </c>
      <c r="I434" t="str" cm="1">
        <f t="array" ref="I434">IFERROR(INDEX(Month_3!$B$4:$B$250,MATCH(0,COUNTIF($E$300:I433,Month_3!$B$4:$B$250),0)),"")</f>
        <v/>
      </c>
    </row>
    <row r="435" spans="5:9">
      <c r="E435" t="str" cm="1">
        <f t="array" ref="E435">IFERROR(INDEX(Month_3!$D$4:$D$250,MATCH(0,COUNTIF($E$300:E434,Month_3!$D$4:$D$250),0)),"")</f>
        <v/>
      </c>
      <c r="I435" t="str" cm="1">
        <f t="array" ref="I435">IFERROR(INDEX(Month_3!$B$4:$B$250,MATCH(0,COUNTIF($E$300:I434,Month_3!$B$4:$B$250),0)),"")</f>
        <v/>
      </c>
    </row>
    <row r="436" spans="5:9">
      <c r="E436" t="str" cm="1">
        <f t="array" ref="E436">IFERROR(INDEX(Month_3!$D$4:$D$250,MATCH(0,COUNTIF($E$300:E435,Month_3!$D$4:$D$250),0)),"")</f>
        <v/>
      </c>
      <c r="I436" t="str" cm="1">
        <f t="array" ref="I436">IFERROR(INDEX(Month_3!$B$4:$B$250,MATCH(0,COUNTIF($E$300:I435,Month_3!$B$4:$B$250),0)),"")</f>
        <v/>
      </c>
    </row>
    <row r="437" spans="5:9">
      <c r="E437" t="str" cm="1">
        <f t="array" ref="E437">IFERROR(INDEX(Month_3!$D$4:$D$250,MATCH(0,COUNTIF($E$300:E436,Month_3!$D$4:$D$250),0)),"")</f>
        <v/>
      </c>
      <c r="I437" t="str" cm="1">
        <f t="array" ref="I437">IFERROR(INDEX(Month_3!$B$4:$B$250,MATCH(0,COUNTIF($E$300:I436,Month_3!$B$4:$B$250),0)),"")</f>
        <v/>
      </c>
    </row>
    <row r="438" spans="5:9">
      <c r="E438" t="str" cm="1">
        <f t="array" ref="E438">IFERROR(INDEX(Month_3!$D$4:$D$250,MATCH(0,COUNTIF($E$300:E437,Month_3!$D$4:$D$250),0)),"")</f>
        <v/>
      </c>
      <c r="I438" t="str" cm="1">
        <f t="array" ref="I438">IFERROR(INDEX(Month_3!$B$4:$B$250,MATCH(0,COUNTIF($E$300:I437,Month_3!$B$4:$B$250),0)),"")</f>
        <v/>
      </c>
    </row>
    <row r="439" spans="5:9">
      <c r="E439" t="str" cm="1">
        <f t="array" ref="E439">IFERROR(INDEX(Month_3!$D$4:$D$250,MATCH(0,COUNTIF($E$300:E438,Month_3!$D$4:$D$250),0)),"")</f>
        <v/>
      </c>
      <c r="I439" t="str" cm="1">
        <f t="array" ref="I439">IFERROR(INDEX(Month_3!$B$4:$B$250,MATCH(0,COUNTIF($E$300:I438,Month_3!$B$4:$B$250),0)),"")</f>
        <v/>
      </c>
    </row>
    <row r="440" spans="5:9">
      <c r="E440" t="str" cm="1">
        <f t="array" ref="E440">IFERROR(INDEX(Month_3!$D$4:$D$250,MATCH(0,COUNTIF($E$300:E439,Month_3!$D$4:$D$250),0)),"")</f>
        <v/>
      </c>
      <c r="I440" t="str" cm="1">
        <f t="array" ref="I440">IFERROR(INDEX(Month_3!$B$4:$B$250,MATCH(0,COUNTIF($E$300:I439,Month_3!$B$4:$B$250),0)),"")</f>
        <v/>
      </c>
    </row>
    <row r="441" spans="5:9">
      <c r="E441" t="str" cm="1">
        <f t="array" ref="E441">IFERROR(INDEX(Month_3!$D$4:$D$250,MATCH(0,COUNTIF($E$300:E440,Month_3!$D$4:$D$250),0)),"")</f>
        <v/>
      </c>
      <c r="I441" t="str" cm="1">
        <f t="array" ref="I441">IFERROR(INDEX(Month_3!$B$4:$B$250,MATCH(0,COUNTIF($E$300:I440,Month_3!$B$4:$B$250),0)),"")</f>
        <v/>
      </c>
    </row>
    <row r="442" spans="5:9">
      <c r="E442" t="str" cm="1">
        <f t="array" ref="E442">IFERROR(INDEX(Month_3!$D$4:$D$250,MATCH(0,COUNTIF($E$300:E441,Month_3!$D$4:$D$250),0)),"")</f>
        <v/>
      </c>
      <c r="I442" t="str" cm="1">
        <f t="array" ref="I442">IFERROR(INDEX(Month_3!$B$4:$B$250,MATCH(0,COUNTIF($E$300:I441,Month_3!$B$4:$B$250),0)),"")</f>
        <v/>
      </c>
    </row>
    <row r="443" spans="5:9">
      <c r="E443" t="str" cm="1">
        <f t="array" ref="E443">IFERROR(INDEX(Month_3!$D$4:$D$250,MATCH(0,COUNTIF($E$300:E442,Month_3!$D$4:$D$250),0)),"")</f>
        <v/>
      </c>
      <c r="I443" t="str" cm="1">
        <f t="array" ref="I443">IFERROR(INDEX(Month_3!$B$4:$B$250,MATCH(0,COUNTIF($E$300:I442,Month_3!$B$4:$B$250),0)),"")</f>
        <v/>
      </c>
    </row>
    <row r="444" spans="5:9">
      <c r="E444" t="str" cm="1">
        <f t="array" ref="E444">IFERROR(INDEX(Month_3!$D$4:$D$250,MATCH(0,COUNTIF($E$300:E443,Month_3!$D$4:$D$250),0)),"")</f>
        <v/>
      </c>
      <c r="I444" t="str" cm="1">
        <f t="array" ref="I444">IFERROR(INDEX(Month_3!$B$4:$B$250,MATCH(0,COUNTIF($E$300:I443,Month_3!$B$4:$B$250),0)),"")</f>
        <v/>
      </c>
    </row>
    <row r="445" spans="5:9">
      <c r="E445" t="str" cm="1">
        <f t="array" ref="E445">IFERROR(INDEX(Month_3!$D$4:$D$250,MATCH(0,COUNTIF($E$300:E444,Month_3!$D$4:$D$250),0)),"")</f>
        <v/>
      </c>
      <c r="I445" t="str" cm="1">
        <f t="array" ref="I445">IFERROR(INDEX(Month_3!$B$4:$B$250,MATCH(0,COUNTIF($E$300:I444,Month_3!$B$4:$B$250),0)),"")</f>
        <v/>
      </c>
    </row>
    <row r="446" spans="5:9">
      <c r="E446" t="str" cm="1">
        <f t="array" ref="E446">IFERROR(INDEX(Month_3!$D$4:$D$250,MATCH(0,COUNTIF($E$300:E445,Month_3!$D$4:$D$250),0)),"")</f>
        <v/>
      </c>
      <c r="I446" t="str" cm="1">
        <f t="array" ref="I446">IFERROR(INDEX(Month_3!$B$4:$B$250,MATCH(0,COUNTIF($E$300:I445,Month_3!$B$4:$B$250),0)),"")</f>
        <v/>
      </c>
    </row>
    <row r="447" spans="5:9">
      <c r="E447" t="str" cm="1">
        <f t="array" ref="E447">IFERROR(INDEX(Month_3!$D$4:$D$250,MATCH(0,COUNTIF($E$300:E446,Month_3!$D$4:$D$250),0)),"")</f>
        <v/>
      </c>
      <c r="I447" t="str" cm="1">
        <f t="array" ref="I447">IFERROR(INDEX(Month_3!$B$4:$B$250,MATCH(0,COUNTIF($E$300:I446,Month_3!$B$4:$B$250),0)),"")</f>
        <v/>
      </c>
    </row>
    <row r="448" spans="5:9">
      <c r="E448" t="str" cm="1">
        <f t="array" ref="E448">IFERROR(INDEX(Month_3!$D$4:$D$250,MATCH(0,COUNTIF($E$300:E447,Month_3!$D$4:$D$250),0)),"")</f>
        <v/>
      </c>
      <c r="I448" t="str" cm="1">
        <f t="array" ref="I448">IFERROR(INDEX(Month_3!$B$4:$B$250,MATCH(0,COUNTIF($E$300:I447,Month_3!$B$4:$B$250),0)),"")</f>
        <v/>
      </c>
    </row>
    <row r="449" spans="5:9">
      <c r="E449" t="str" cm="1">
        <f t="array" ref="E449">IFERROR(INDEX(Month_3!$D$4:$D$250,MATCH(0,COUNTIF($E$300:E448,Month_3!$D$4:$D$250),0)),"")</f>
        <v/>
      </c>
      <c r="I449" t="str" cm="1">
        <f t="array" ref="I449">IFERROR(INDEX(Month_3!$B$4:$B$250,MATCH(0,COUNTIF($E$300:I448,Month_3!$B$4:$B$250),0)),"")</f>
        <v/>
      </c>
    </row>
    <row r="450" spans="5:9">
      <c r="E450" t="str" cm="1">
        <f t="array" ref="E450">IFERROR(INDEX(Month_3!$D$4:$D$250,MATCH(0,COUNTIF($E$300:E449,Month_3!$D$4:$D$250),0)),"")</f>
        <v/>
      </c>
      <c r="I450" t="str" cm="1">
        <f t="array" ref="I450">IFERROR(INDEX(Month_3!$B$4:$B$250,MATCH(0,COUNTIF($E$300:I449,Month_3!$B$4:$B$250),0)),"")</f>
        <v/>
      </c>
    </row>
    <row r="451" spans="5:9">
      <c r="E451" cm="1">
        <f t="array" ref="E451">IFERROR(INDEX(Month_4!$D$4:$D$250,MATCH(0,COUNTIF($E$450:E450,Month_4!$D$4:$D$250),0)),"")</f>
        <v>0</v>
      </c>
      <c r="I451" cm="1">
        <f t="array" ref="I451">IFERROR(INDEX(Month_4!$B$4:$B$250,MATCH(0,COUNTIF($E$450:I450,Month_4!$B$4:$B$250),0)),"")</f>
        <v>0</v>
      </c>
    </row>
    <row r="452" spans="5:9">
      <c r="E452" t="str" cm="1">
        <f t="array" ref="E452">IFERROR(INDEX(Month_4!$D$4:$D$250,MATCH(0,COUNTIF($E$450:E451,Month_4!$D$4:$D$250),0)),"")</f>
        <v/>
      </c>
      <c r="I452" t="str" cm="1">
        <f t="array" ref="I452">IFERROR(INDEX(Month_4!$B$4:$B$250,MATCH(0,COUNTIF($E$450:I451,Month_4!$B$4:$B$250),0)),"")</f>
        <v/>
      </c>
    </row>
    <row r="453" spans="5:9">
      <c r="E453" t="str" cm="1">
        <f t="array" ref="E453">IFERROR(INDEX(Month_4!$D$4:$D$250,MATCH(0,COUNTIF($E$450:E452,Month_4!$D$4:$D$250),0)),"")</f>
        <v/>
      </c>
      <c r="I453" t="str" cm="1">
        <f t="array" ref="I453">IFERROR(INDEX(Month_4!$B$4:$B$250,MATCH(0,COUNTIF($E$450:I452,Month_4!$B$4:$B$250),0)),"")</f>
        <v/>
      </c>
    </row>
    <row r="454" spans="5:9">
      <c r="E454" t="str" cm="1">
        <f t="array" ref="E454">IFERROR(INDEX(Month_4!$D$4:$D$250,MATCH(0,COUNTIF($E$450:E453,Month_4!$D$4:$D$250),0)),"")</f>
        <v/>
      </c>
      <c r="I454" t="str" cm="1">
        <f t="array" ref="I454">IFERROR(INDEX(Month_4!$B$4:$B$250,MATCH(0,COUNTIF($E$450:I453,Month_4!$B$4:$B$250),0)),"")</f>
        <v/>
      </c>
    </row>
    <row r="455" spans="5:9">
      <c r="E455" t="str" cm="1">
        <f t="array" ref="E455">IFERROR(INDEX(Month_4!$D$4:$D$250,MATCH(0,COUNTIF($E$450:E454,Month_4!$D$4:$D$250),0)),"")</f>
        <v/>
      </c>
      <c r="I455" t="str" cm="1">
        <f t="array" ref="I455">IFERROR(INDEX(Month_4!$B$4:$B$250,MATCH(0,COUNTIF($E$450:I454,Month_4!$B$4:$B$250),0)),"")</f>
        <v/>
      </c>
    </row>
    <row r="456" spans="5:9">
      <c r="E456" t="str" cm="1">
        <f t="array" ref="E456">IFERROR(INDEX(Month_4!$D$4:$D$250,MATCH(0,COUNTIF($E$450:E455,Month_4!$D$4:$D$250),0)),"")</f>
        <v/>
      </c>
      <c r="I456" t="str" cm="1">
        <f t="array" ref="I456">IFERROR(INDEX(Month_4!$B$4:$B$250,MATCH(0,COUNTIF($E$450:I455,Month_4!$B$4:$B$250),0)),"")</f>
        <v/>
      </c>
    </row>
    <row r="457" spans="5:9">
      <c r="E457" t="str" cm="1">
        <f t="array" ref="E457">IFERROR(INDEX(Month_4!$D$4:$D$250,MATCH(0,COUNTIF($E$450:E456,Month_4!$D$4:$D$250),0)),"")</f>
        <v/>
      </c>
      <c r="I457" t="str" cm="1">
        <f t="array" ref="I457">IFERROR(INDEX(Month_4!$B$4:$B$250,MATCH(0,COUNTIF($E$450:I456,Month_4!$B$4:$B$250),0)),"")</f>
        <v/>
      </c>
    </row>
    <row r="458" spans="5:9">
      <c r="E458" t="str" cm="1">
        <f t="array" ref="E458">IFERROR(INDEX(Month_4!$D$4:$D$250,MATCH(0,COUNTIF($E$450:E457,Month_4!$D$4:$D$250),0)),"")</f>
        <v/>
      </c>
      <c r="I458" t="str" cm="1">
        <f t="array" ref="I458">IFERROR(INDEX(Month_4!$B$4:$B$250,MATCH(0,COUNTIF($E$450:I457,Month_4!$B$4:$B$250),0)),"")</f>
        <v/>
      </c>
    </row>
    <row r="459" spans="5:9">
      <c r="E459" t="str" cm="1">
        <f t="array" ref="E459">IFERROR(INDEX(Month_4!$D$4:$D$250,MATCH(0,COUNTIF($E$450:E458,Month_4!$D$4:$D$250),0)),"")</f>
        <v/>
      </c>
      <c r="I459" t="str" cm="1">
        <f t="array" ref="I459">IFERROR(INDEX(Month_4!$B$4:$B$250,MATCH(0,COUNTIF($E$450:I458,Month_4!$B$4:$B$250),0)),"")</f>
        <v/>
      </c>
    </row>
    <row r="460" spans="5:9">
      <c r="E460" t="str" cm="1">
        <f t="array" ref="E460">IFERROR(INDEX(Month_4!$D$4:$D$250,MATCH(0,COUNTIF($E$450:E459,Month_4!$D$4:$D$250),0)),"")</f>
        <v/>
      </c>
      <c r="I460" t="str" cm="1">
        <f t="array" ref="I460">IFERROR(INDEX(Month_4!$B$4:$B$250,MATCH(0,COUNTIF($E$450:I459,Month_4!$B$4:$B$250),0)),"")</f>
        <v/>
      </c>
    </row>
    <row r="461" spans="5:9">
      <c r="E461" t="str" cm="1">
        <f t="array" ref="E461">IFERROR(INDEX(Month_4!$D$4:$D$250,MATCH(0,COUNTIF($E$450:E460,Month_4!$D$4:$D$250),0)),"")</f>
        <v/>
      </c>
      <c r="I461" t="str" cm="1">
        <f t="array" ref="I461">IFERROR(INDEX(Month_4!$B$4:$B$250,MATCH(0,COUNTIF($E$450:I460,Month_4!$B$4:$B$250),0)),"")</f>
        <v/>
      </c>
    </row>
    <row r="462" spans="5:9">
      <c r="E462" t="str" cm="1">
        <f t="array" ref="E462">IFERROR(INDEX(Month_4!$D$4:$D$250,MATCH(0,COUNTIF($E$450:E461,Month_4!$D$4:$D$250),0)),"")</f>
        <v/>
      </c>
      <c r="I462" t="str" cm="1">
        <f t="array" ref="I462">IFERROR(INDEX(Month_4!$B$4:$B$250,MATCH(0,COUNTIF($E$450:I461,Month_4!$B$4:$B$250),0)),"")</f>
        <v/>
      </c>
    </row>
    <row r="463" spans="5:9">
      <c r="E463" t="str" cm="1">
        <f t="array" ref="E463">IFERROR(INDEX(Month_4!$D$4:$D$250,MATCH(0,COUNTIF($E$450:E462,Month_4!$D$4:$D$250),0)),"")</f>
        <v/>
      </c>
      <c r="I463" t="str" cm="1">
        <f t="array" ref="I463">IFERROR(INDEX(Month_4!$B$4:$B$250,MATCH(0,COUNTIF($E$450:I462,Month_4!$B$4:$B$250),0)),"")</f>
        <v/>
      </c>
    </row>
    <row r="464" spans="5:9">
      <c r="E464" t="str" cm="1">
        <f t="array" ref="E464">IFERROR(INDEX(Month_4!$D$4:$D$250,MATCH(0,COUNTIF($E$450:E463,Month_4!$D$4:$D$250),0)),"")</f>
        <v/>
      </c>
      <c r="I464" t="str" cm="1">
        <f t="array" ref="I464">IFERROR(INDEX(Month_4!$B$4:$B$250,MATCH(0,COUNTIF($E$450:I463,Month_4!$B$4:$B$250),0)),"")</f>
        <v/>
      </c>
    </row>
    <row r="465" spans="5:9">
      <c r="E465" t="str" cm="1">
        <f t="array" ref="E465">IFERROR(INDEX(Month_4!$D$4:$D$250,MATCH(0,COUNTIF($E$450:E464,Month_4!$D$4:$D$250),0)),"")</f>
        <v/>
      </c>
      <c r="I465" t="str" cm="1">
        <f t="array" ref="I465">IFERROR(INDEX(Month_4!$B$4:$B$250,MATCH(0,COUNTIF($E$450:I464,Month_4!$B$4:$B$250),0)),"")</f>
        <v/>
      </c>
    </row>
    <row r="466" spans="5:9">
      <c r="E466" t="str" cm="1">
        <f t="array" ref="E466">IFERROR(INDEX(Month_4!$D$4:$D$250,MATCH(0,COUNTIF($E$450:E465,Month_4!$D$4:$D$250),0)),"")</f>
        <v/>
      </c>
      <c r="I466" t="str" cm="1">
        <f t="array" ref="I466">IFERROR(INDEX(Month_4!$B$4:$B$250,MATCH(0,COUNTIF($E$450:I465,Month_4!$B$4:$B$250),0)),"")</f>
        <v/>
      </c>
    </row>
    <row r="467" spans="5:9">
      <c r="E467" t="str" cm="1">
        <f t="array" ref="E467">IFERROR(INDEX(Month_4!$D$4:$D$250,MATCH(0,COUNTIF($E$450:E466,Month_4!$D$4:$D$250),0)),"")</f>
        <v/>
      </c>
      <c r="I467" t="str" cm="1">
        <f t="array" ref="I467">IFERROR(INDEX(Month_4!$B$4:$B$250,MATCH(0,COUNTIF($E$450:I466,Month_4!$B$4:$B$250),0)),"")</f>
        <v/>
      </c>
    </row>
    <row r="468" spans="5:9">
      <c r="E468" t="str" cm="1">
        <f t="array" ref="E468">IFERROR(INDEX(Month_4!$D$4:$D$250,MATCH(0,COUNTIF($E$450:E467,Month_4!$D$4:$D$250),0)),"")</f>
        <v/>
      </c>
      <c r="I468" t="str" cm="1">
        <f t="array" ref="I468">IFERROR(INDEX(Month_4!$B$4:$B$250,MATCH(0,COUNTIF($E$450:I467,Month_4!$B$4:$B$250),0)),"")</f>
        <v/>
      </c>
    </row>
    <row r="469" spans="5:9">
      <c r="E469" t="str" cm="1">
        <f t="array" ref="E469">IFERROR(INDEX(Month_4!$D$4:$D$250,MATCH(0,COUNTIF($E$450:E468,Month_4!$D$4:$D$250),0)),"")</f>
        <v/>
      </c>
      <c r="I469" t="str" cm="1">
        <f t="array" ref="I469">IFERROR(INDEX(Month_4!$B$4:$B$250,MATCH(0,COUNTIF($E$450:I468,Month_4!$B$4:$B$250),0)),"")</f>
        <v/>
      </c>
    </row>
    <row r="470" spans="5:9">
      <c r="E470" t="str" cm="1">
        <f t="array" ref="E470">IFERROR(INDEX(Month_4!$D$4:$D$250,MATCH(0,COUNTIF($E$450:E469,Month_4!$D$4:$D$250),0)),"")</f>
        <v/>
      </c>
      <c r="I470" t="str" cm="1">
        <f t="array" ref="I470">IFERROR(INDEX(Month_4!$B$4:$B$250,MATCH(0,COUNTIF($E$450:I469,Month_4!$B$4:$B$250),0)),"")</f>
        <v/>
      </c>
    </row>
    <row r="471" spans="5:9">
      <c r="E471" t="str" cm="1">
        <f t="array" ref="E471">IFERROR(INDEX(Month_4!$D$4:$D$250,MATCH(0,COUNTIF($E$450:E470,Month_4!$D$4:$D$250),0)),"")</f>
        <v/>
      </c>
      <c r="I471" t="str" cm="1">
        <f t="array" ref="I471">IFERROR(INDEX(Month_4!$B$4:$B$250,MATCH(0,COUNTIF($E$450:I470,Month_4!$B$4:$B$250),0)),"")</f>
        <v/>
      </c>
    </row>
    <row r="472" spans="5:9">
      <c r="E472" t="str" cm="1">
        <f t="array" ref="E472">IFERROR(INDEX(Month_4!$D$4:$D$250,MATCH(0,COUNTIF($E$450:E471,Month_4!$D$4:$D$250),0)),"")</f>
        <v/>
      </c>
      <c r="I472" t="str" cm="1">
        <f t="array" ref="I472">IFERROR(INDEX(Month_4!$B$4:$B$250,MATCH(0,COUNTIF($E$450:I471,Month_4!$B$4:$B$250),0)),"")</f>
        <v/>
      </c>
    </row>
    <row r="473" spans="5:9">
      <c r="E473" t="str" cm="1">
        <f t="array" ref="E473">IFERROR(INDEX(Month_4!$D$4:$D$250,MATCH(0,COUNTIF($E$450:E472,Month_4!$D$4:$D$250),0)),"")</f>
        <v/>
      </c>
      <c r="I473" t="str" cm="1">
        <f t="array" ref="I473">IFERROR(INDEX(Month_4!$B$4:$B$250,MATCH(0,COUNTIF($E$450:I472,Month_4!$B$4:$B$250),0)),"")</f>
        <v/>
      </c>
    </row>
    <row r="474" spans="5:9">
      <c r="E474" t="str" cm="1">
        <f t="array" ref="E474">IFERROR(INDEX(Month_4!$D$4:$D$250,MATCH(0,COUNTIF($E$450:E473,Month_4!$D$4:$D$250),0)),"")</f>
        <v/>
      </c>
      <c r="I474" t="str" cm="1">
        <f t="array" ref="I474">IFERROR(INDEX(Month_4!$B$4:$B$250,MATCH(0,COUNTIF($E$450:I473,Month_4!$B$4:$B$250),0)),"")</f>
        <v/>
      </c>
    </row>
    <row r="475" spans="5:9">
      <c r="E475" t="str" cm="1">
        <f t="array" ref="E475">IFERROR(INDEX(Month_4!$D$4:$D$250,MATCH(0,COUNTIF($E$450:E474,Month_4!$D$4:$D$250),0)),"")</f>
        <v/>
      </c>
      <c r="I475" t="str" cm="1">
        <f t="array" ref="I475">IFERROR(INDEX(Month_4!$B$4:$B$250,MATCH(0,COUNTIF($E$450:I474,Month_4!$B$4:$B$250),0)),"")</f>
        <v/>
      </c>
    </row>
    <row r="476" spans="5:9">
      <c r="E476" t="str" cm="1">
        <f t="array" ref="E476">IFERROR(INDEX(Month_4!$D$4:$D$250,MATCH(0,COUNTIF($E$450:E475,Month_4!$D$4:$D$250),0)),"")</f>
        <v/>
      </c>
      <c r="I476" t="str" cm="1">
        <f t="array" ref="I476">IFERROR(INDEX(Month_4!$B$4:$B$250,MATCH(0,COUNTIF($E$450:I475,Month_4!$B$4:$B$250),0)),"")</f>
        <v/>
      </c>
    </row>
    <row r="477" spans="5:9">
      <c r="E477" t="str" cm="1">
        <f t="array" ref="E477">IFERROR(INDEX(Month_4!$D$4:$D$250,MATCH(0,COUNTIF($E$450:E476,Month_4!$D$4:$D$250),0)),"")</f>
        <v/>
      </c>
      <c r="I477" t="str" cm="1">
        <f t="array" ref="I477">IFERROR(INDEX(Month_4!$B$4:$B$250,MATCH(0,COUNTIF($E$450:I476,Month_4!$B$4:$B$250),0)),"")</f>
        <v/>
      </c>
    </row>
    <row r="478" spans="5:9">
      <c r="E478" t="str" cm="1">
        <f t="array" ref="E478">IFERROR(INDEX(Month_4!$D$4:$D$250,MATCH(0,COUNTIF($E$450:E477,Month_4!$D$4:$D$250),0)),"")</f>
        <v/>
      </c>
      <c r="I478" t="str" cm="1">
        <f t="array" ref="I478">IFERROR(INDEX(Month_4!$B$4:$B$250,MATCH(0,COUNTIF($E$450:I477,Month_4!$B$4:$B$250),0)),"")</f>
        <v/>
      </c>
    </row>
    <row r="479" spans="5:9">
      <c r="E479" t="str" cm="1">
        <f t="array" ref="E479">IFERROR(INDEX(Month_4!$D$4:$D$250,MATCH(0,COUNTIF($E$450:E478,Month_4!$D$4:$D$250),0)),"")</f>
        <v/>
      </c>
      <c r="I479" t="str" cm="1">
        <f t="array" ref="I479">IFERROR(INDEX(Month_4!$B$4:$B$250,MATCH(0,COUNTIF($E$450:I478,Month_4!$B$4:$B$250),0)),"")</f>
        <v/>
      </c>
    </row>
    <row r="480" spans="5:9">
      <c r="E480" t="str" cm="1">
        <f t="array" ref="E480">IFERROR(INDEX(Month_4!$D$4:$D$250,MATCH(0,COUNTIF($E$450:E479,Month_4!$D$4:$D$250),0)),"")</f>
        <v/>
      </c>
      <c r="I480" t="str" cm="1">
        <f t="array" ref="I480">IFERROR(INDEX(Month_4!$B$4:$B$250,MATCH(0,COUNTIF($E$450:I479,Month_4!$B$4:$B$250),0)),"")</f>
        <v/>
      </c>
    </row>
    <row r="481" spans="5:9">
      <c r="E481" t="str" cm="1">
        <f t="array" ref="E481">IFERROR(INDEX(Month_4!$D$4:$D$250,MATCH(0,COUNTIF($E$450:E480,Month_4!$D$4:$D$250),0)),"")</f>
        <v/>
      </c>
      <c r="I481" t="str" cm="1">
        <f t="array" ref="I481">IFERROR(INDEX(Month_4!$B$4:$B$250,MATCH(0,COUNTIF($E$450:I480,Month_4!$B$4:$B$250),0)),"")</f>
        <v/>
      </c>
    </row>
    <row r="482" spans="5:9">
      <c r="E482" t="str" cm="1">
        <f t="array" ref="E482">IFERROR(INDEX(Month_4!$D$4:$D$250,MATCH(0,COUNTIF($E$450:E481,Month_4!$D$4:$D$250),0)),"")</f>
        <v/>
      </c>
      <c r="I482" t="str" cm="1">
        <f t="array" ref="I482">IFERROR(INDEX(Month_4!$B$4:$B$250,MATCH(0,COUNTIF($E$450:I481,Month_4!$B$4:$B$250),0)),"")</f>
        <v/>
      </c>
    </row>
    <row r="483" spans="5:9">
      <c r="E483" t="str" cm="1">
        <f t="array" ref="E483">IFERROR(INDEX(Month_4!$D$4:$D$250,MATCH(0,COUNTIF($E$450:E482,Month_4!$D$4:$D$250),0)),"")</f>
        <v/>
      </c>
      <c r="I483" t="str" cm="1">
        <f t="array" ref="I483">IFERROR(INDEX(Month_4!$B$4:$B$250,MATCH(0,COUNTIF($E$450:I482,Month_4!$B$4:$B$250),0)),"")</f>
        <v/>
      </c>
    </row>
    <row r="484" spans="5:9">
      <c r="E484" t="str" cm="1">
        <f t="array" ref="E484">IFERROR(INDEX(Month_4!$D$4:$D$250,MATCH(0,COUNTIF($E$450:E483,Month_4!$D$4:$D$250),0)),"")</f>
        <v/>
      </c>
      <c r="I484" t="str" cm="1">
        <f t="array" ref="I484">IFERROR(INDEX(Month_4!$B$4:$B$250,MATCH(0,COUNTIF($E$450:I483,Month_4!$B$4:$B$250),0)),"")</f>
        <v/>
      </c>
    </row>
    <row r="485" spans="5:9">
      <c r="E485" t="str" cm="1">
        <f t="array" ref="E485">IFERROR(INDEX(Month_4!$D$4:$D$250,MATCH(0,COUNTIF($E$450:E484,Month_4!$D$4:$D$250),0)),"")</f>
        <v/>
      </c>
      <c r="I485" t="str" cm="1">
        <f t="array" ref="I485">IFERROR(INDEX(Month_4!$B$4:$B$250,MATCH(0,COUNTIF($E$450:I484,Month_4!$B$4:$B$250),0)),"")</f>
        <v/>
      </c>
    </row>
    <row r="486" spans="5:9">
      <c r="E486" t="str" cm="1">
        <f t="array" ref="E486">IFERROR(INDEX(Month_4!$D$4:$D$250,MATCH(0,COUNTIF($E$450:E485,Month_4!$D$4:$D$250),0)),"")</f>
        <v/>
      </c>
      <c r="I486" t="str" cm="1">
        <f t="array" ref="I486">IFERROR(INDEX(Month_4!$B$4:$B$250,MATCH(0,COUNTIF($E$450:I485,Month_4!$B$4:$B$250),0)),"")</f>
        <v/>
      </c>
    </row>
    <row r="487" spans="5:9">
      <c r="E487" t="str" cm="1">
        <f t="array" ref="E487">IFERROR(INDEX(Month_4!$D$4:$D$250,MATCH(0,COUNTIF($E$450:E486,Month_4!$D$4:$D$250),0)),"")</f>
        <v/>
      </c>
      <c r="I487" t="str" cm="1">
        <f t="array" ref="I487">IFERROR(INDEX(Month_4!$B$4:$B$250,MATCH(0,COUNTIF($E$450:I486,Month_4!$B$4:$B$250),0)),"")</f>
        <v/>
      </c>
    </row>
    <row r="488" spans="5:9">
      <c r="E488" t="str" cm="1">
        <f t="array" ref="E488">IFERROR(INDEX(Month_4!$D$4:$D$250,MATCH(0,COUNTIF($E$450:E487,Month_4!$D$4:$D$250),0)),"")</f>
        <v/>
      </c>
      <c r="I488" t="str" cm="1">
        <f t="array" ref="I488">IFERROR(INDEX(Month_4!$B$4:$B$250,MATCH(0,COUNTIF($E$450:I487,Month_4!$B$4:$B$250),0)),"")</f>
        <v/>
      </c>
    </row>
    <row r="489" spans="5:9">
      <c r="E489" t="str" cm="1">
        <f t="array" ref="E489">IFERROR(INDEX(Month_4!$D$4:$D$250,MATCH(0,COUNTIF($E$450:E488,Month_4!$D$4:$D$250),0)),"")</f>
        <v/>
      </c>
      <c r="I489" t="str" cm="1">
        <f t="array" ref="I489">IFERROR(INDEX(Month_4!$B$4:$B$250,MATCH(0,COUNTIF($E$450:I488,Month_4!$B$4:$B$250),0)),"")</f>
        <v/>
      </c>
    </row>
    <row r="490" spans="5:9">
      <c r="E490" t="str" cm="1">
        <f t="array" ref="E490">IFERROR(INDEX(Month_4!$D$4:$D$250,MATCH(0,COUNTIF($E$450:E489,Month_4!$D$4:$D$250),0)),"")</f>
        <v/>
      </c>
      <c r="I490" t="str" cm="1">
        <f t="array" ref="I490">IFERROR(INDEX(Month_4!$B$4:$B$250,MATCH(0,COUNTIF($E$450:I489,Month_4!$B$4:$B$250),0)),"")</f>
        <v/>
      </c>
    </row>
    <row r="491" spans="5:9">
      <c r="E491" t="str" cm="1">
        <f t="array" ref="E491">IFERROR(INDEX(Month_4!$D$4:$D$250,MATCH(0,COUNTIF($E$450:E490,Month_4!$D$4:$D$250),0)),"")</f>
        <v/>
      </c>
      <c r="I491" t="str" cm="1">
        <f t="array" ref="I491">IFERROR(INDEX(Month_4!$B$4:$B$250,MATCH(0,COUNTIF($E$450:I490,Month_4!$B$4:$B$250),0)),"")</f>
        <v/>
      </c>
    </row>
    <row r="492" spans="5:9">
      <c r="E492" t="str" cm="1">
        <f t="array" ref="E492">IFERROR(INDEX(Month_4!$D$4:$D$250,MATCH(0,COUNTIF($E$450:E491,Month_4!$D$4:$D$250),0)),"")</f>
        <v/>
      </c>
      <c r="I492" t="str" cm="1">
        <f t="array" ref="I492">IFERROR(INDEX(Month_4!$B$4:$B$250,MATCH(0,COUNTIF($E$450:I491,Month_4!$B$4:$B$250),0)),"")</f>
        <v/>
      </c>
    </row>
    <row r="493" spans="5:9">
      <c r="E493" t="str" cm="1">
        <f t="array" ref="E493">IFERROR(INDEX(Month_4!$D$4:$D$250,MATCH(0,COUNTIF($E$450:E492,Month_4!$D$4:$D$250),0)),"")</f>
        <v/>
      </c>
      <c r="I493" t="str" cm="1">
        <f t="array" ref="I493">IFERROR(INDEX(Month_4!$B$4:$B$250,MATCH(0,COUNTIF($E$450:I492,Month_4!$B$4:$B$250),0)),"")</f>
        <v/>
      </c>
    </row>
    <row r="494" spans="5:9">
      <c r="E494" t="str" cm="1">
        <f t="array" ref="E494">IFERROR(INDEX(Month_4!$D$4:$D$250,MATCH(0,COUNTIF($E$450:E493,Month_4!$D$4:$D$250),0)),"")</f>
        <v/>
      </c>
      <c r="I494" t="str" cm="1">
        <f t="array" ref="I494">IFERROR(INDEX(Month_4!$B$4:$B$250,MATCH(0,COUNTIF($E$450:I493,Month_4!$B$4:$B$250),0)),"")</f>
        <v/>
      </c>
    </row>
    <row r="495" spans="5:9">
      <c r="E495" t="str" cm="1">
        <f t="array" ref="E495">IFERROR(INDEX(Month_4!$D$4:$D$250,MATCH(0,COUNTIF($E$450:E494,Month_4!$D$4:$D$250),0)),"")</f>
        <v/>
      </c>
      <c r="I495" t="str" cm="1">
        <f t="array" ref="I495">IFERROR(INDEX(Month_4!$B$4:$B$250,MATCH(0,COUNTIF($E$450:I494,Month_4!$B$4:$B$250),0)),"")</f>
        <v/>
      </c>
    </row>
    <row r="496" spans="5:9">
      <c r="E496" t="str" cm="1">
        <f t="array" ref="E496">IFERROR(INDEX(Month_4!$D$4:$D$250,MATCH(0,COUNTIF($E$450:E495,Month_4!$D$4:$D$250),0)),"")</f>
        <v/>
      </c>
      <c r="I496" t="str" cm="1">
        <f t="array" ref="I496">IFERROR(INDEX(Month_4!$B$4:$B$250,MATCH(0,COUNTIF($E$450:I495,Month_4!$B$4:$B$250),0)),"")</f>
        <v/>
      </c>
    </row>
    <row r="497" spans="5:9">
      <c r="E497" t="str" cm="1">
        <f t="array" ref="E497">IFERROR(INDEX(Month_4!$D$4:$D$250,MATCH(0,COUNTIF($E$450:E496,Month_4!$D$4:$D$250),0)),"")</f>
        <v/>
      </c>
      <c r="I497" t="str" cm="1">
        <f t="array" ref="I497">IFERROR(INDEX(Month_4!$B$4:$B$250,MATCH(0,COUNTIF($E$450:I496,Month_4!$B$4:$B$250),0)),"")</f>
        <v/>
      </c>
    </row>
    <row r="498" spans="5:9">
      <c r="E498" t="str" cm="1">
        <f t="array" ref="E498">IFERROR(INDEX(Month_4!$D$4:$D$250,MATCH(0,COUNTIF($E$450:E497,Month_4!$D$4:$D$250),0)),"")</f>
        <v/>
      </c>
      <c r="I498" t="str" cm="1">
        <f t="array" ref="I498">IFERROR(INDEX(Month_4!$B$4:$B$250,MATCH(0,COUNTIF($E$450:I497,Month_4!$B$4:$B$250),0)),"")</f>
        <v/>
      </c>
    </row>
    <row r="499" spans="5:9">
      <c r="E499" t="str" cm="1">
        <f t="array" ref="E499">IFERROR(INDEX(Month_4!$D$4:$D$250,MATCH(0,COUNTIF($E$450:E498,Month_4!$D$4:$D$250),0)),"")</f>
        <v/>
      </c>
      <c r="I499" t="str" cm="1">
        <f t="array" ref="I499">IFERROR(INDEX(Month_4!$B$4:$B$250,MATCH(0,COUNTIF($E$450:I498,Month_4!$B$4:$B$250),0)),"")</f>
        <v/>
      </c>
    </row>
    <row r="500" spans="5:9">
      <c r="E500" t="str" cm="1">
        <f t="array" ref="E500">IFERROR(INDEX(Month_4!$D$4:$D$250,MATCH(0,COUNTIF($E$450:E499,Month_4!$D$4:$D$250),0)),"")</f>
        <v/>
      </c>
      <c r="I500" t="str" cm="1">
        <f t="array" ref="I500">IFERROR(INDEX(Month_4!$B$4:$B$250,MATCH(0,COUNTIF($E$450:I499,Month_4!$B$4:$B$250),0)),"")</f>
        <v/>
      </c>
    </row>
    <row r="501" spans="5:9">
      <c r="E501" t="str" cm="1">
        <f t="array" ref="E501">IFERROR(INDEX(Month_4!$D$4:$D$250,MATCH(0,COUNTIF($E$450:E500,Month_4!$D$4:$D$250),0)),"")</f>
        <v/>
      </c>
      <c r="I501" t="str" cm="1">
        <f t="array" ref="I501">IFERROR(INDEX(Month_4!$B$4:$B$250,MATCH(0,COUNTIF($E$450:I500,Month_4!$B$4:$B$250),0)),"")</f>
        <v/>
      </c>
    </row>
    <row r="502" spans="5:9">
      <c r="E502" t="str" cm="1">
        <f t="array" ref="E502">IFERROR(INDEX(Month_4!$D$4:$D$250,MATCH(0,COUNTIF($E$450:E501,Month_4!$D$4:$D$250),0)),"")</f>
        <v/>
      </c>
      <c r="I502" t="str" cm="1">
        <f t="array" ref="I502">IFERROR(INDEX(Month_4!$B$4:$B$250,MATCH(0,COUNTIF($E$450:I501,Month_4!$B$4:$B$250),0)),"")</f>
        <v/>
      </c>
    </row>
    <row r="503" spans="5:9">
      <c r="E503" t="str" cm="1">
        <f t="array" ref="E503">IFERROR(INDEX(Month_4!$D$4:$D$250,MATCH(0,COUNTIF($E$450:E502,Month_4!$D$4:$D$250),0)),"")</f>
        <v/>
      </c>
      <c r="I503" t="str" cm="1">
        <f t="array" ref="I503">IFERROR(INDEX(Month_4!$B$4:$B$250,MATCH(0,COUNTIF($E$450:I502,Month_4!$B$4:$B$250),0)),"")</f>
        <v/>
      </c>
    </row>
    <row r="504" spans="5:9">
      <c r="E504" t="str" cm="1">
        <f t="array" ref="E504">IFERROR(INDEX(Month_4!$D$4:$D$250,MATCH(0,COUNTIF($E$450:E503,Month_4!$D$4:$D$250),0)),"")</f>
        <v/>
      </c>
      <c r="I504" t="str" cm="1">
        <f t="array" ref="I504">IFERROR(INDEX(Month_4!$B$4:$B$250,MATCH(0,COUNTIF($E$450:I503,Month_4!$B$4:$B$250),0)),"")</f>
        <v/>
      </c>
    </row>
    <row r="505" spans="5:9">
      <c r="E505" t="str" cm="1">
        <f t="array" ref="E505">IFERROR(INDEX(Month_4!$D$4:$D$250,MATCH(0,COUNTIF($E$450:E504,Month_4!$D$4:$D$250),0)),"")</f>
        <v/>
      </c>
      <c r="I505" t="str" cm="1">
        <f t="array" ref="I505">IFERROR(INDEX(Month_4!$B$4:$B$250,MATCH(0,COUNTIF($E$450:I504,Month_4!$B$4:$B$250),0)),"")</f>
        <v/>
      </c>
    </row>
    <row r="506" spans="5:9">
      <c r="E506" t="str" cm="1">
        <f t="array" ref="E506">IFERROR(INDEX(Month_4!$D$4:$D$250,MATCH(0,COUNTIF($E$450:E505,Month_4!$D$4:$D$250),0)),"")</f>
        <v/>
      </c>
      <c r="I506" t="str" cm="1">
        <f t="array" ref="I506">IFERROR(INDEX(Month_4!$B$4:$B$250,MATCH(0,COUNTIF($E$450:I505,Month_4!$B$4:$B$250),0)),"")</f>
        <v/>
      </c>
    </row>
    <row r="507" spans="5:9">
      <c r="E507" t="str" cm="1">
        <f t="array" ref="E507">IFERROR(INDEX(Month_4!$D$4:$D$250,MATCH(0,COUNTIF($E$450:E506,Month_4!$D$4:$D$250),0)),"")</f>
        <v/>
      </c>
      <c r="I507" t="str" cm="1">
        <f t="array" ref="I507">IFERROR(INDEX(Month_4!$B$4:$B$250,MATCH(0,COUNTIF($E$450:I506,Month_4!$B$4:$B$250),0)),"")</f>
        <v/>
      </c>
    </row>
    <row r="508" spans="5:9">
      <c r="E508" t="str" cm="1">
        <f t="array" ref="E508">IFERROR(INDEX(Month_4!$D$4:$D$250,MATCH(0,COUNTIF($E$450:E507,Month_4!$D$4:$D$250),0)),"")</f>
        <v/>
      </c>
      <c r="I508" t="str" cm="1">
        <f t="array" ref="I508">IFERROR(INDEX(Month_4!$B$4:$B$250,MATCH(0,COUNTIF($E$450:I507,Month_4!$B$4:$B$250),0)),"")</f>
        <v/>
      </c>
    </row>
    <row r="509" spans="5:9">
      <c r="E509" t="str" cm="1">
        <f t="array" ref="E509">IFERROR(INDEX(Month_4!$D$4:$D$250,MATCH(0,COUNTIF($E$450:E508,Month_4!$D$4:$D$250),0)),"")</f>
        <v/>
      </c>
      <c r="I509" t="str" cm="1">
        <f t="array" ref="I509">IFERROR(INDEX(Month_4!$B$4:$B$250,MATCH(0,COUNTIF($E$450:I508,Month_4!$B$4:$B$250),0)),"")</f>
        <v/>
      </c>
    </row>
    <row r="510" spans="5:9">
      <c r="E510" t="str" cm="1">
        <f t="array" ref="E510">IFERROR(INDEX(Month_4!$D$4:$D$250,MATCH(0,COUNTIF($E$450:E509,Month_4!$D$4:$D$250),0)),"")</f>
        <v/>
      </c>
      <c r="I510" t="str" cm="1">
        <f t="array" ref="I510">IFERROR(INDEX(Month_4!$B$4:$B$250,MATCH(0,COUNTIF($E$450:I509,Month_4!$B$4:$B$250),0)),"")</f>
        <v/>
      </c>
    </row>
    <row r="511" spans="5:9">
      <c r="E511" t="str" cm="1">
        <f t="array" ref="E511">IFERROR(INDEX(Month_4!$D$4:$D$250,MATCH(0,COUNTIF($E$450:E510,Month_4!$D$4:$D$250),0)),"")</f>
        <v/>
      </c>
      <c r="I511" t="str" cm="1">
        <f t="array" ref="I511">IFERROR(INDEX(Month_4!$B$4:$B$250,MATCH(0,COUNTIF($E$450:I510,Month_4!$B$4:$B$250),0)),"")</f>
        <v/>
      </c>
    </row>
    <row r="512" spans="5:9">
      <c r="E512" t="str" cm="1">
        <f t="array" ref="E512">IFERROR(INDEX(Month_4!$D$4:$D$250,MATCH(0,COUNTIF($E$450:E511,Month_4!$D$4:$D$250),0)),"")</f>
        <v/>
      </c>
      <c r="I512" t="str" cm="1">
        <f t="array" ref="I512">IFERROR(INDEX(Month_4!$B$4:$B$250,MATCH(0,COUNTIF($E$450:I511,Month_4!$B$4:$B$250),0)),"")</f>
        <v/>
      </c>
    </row>
    <row r="513" spans="5:9">
      <c r="E513" t="str" cm="1">
        <f t="array" ref="E513">IFERROR(INDEX(Month_4!$D$4:$D$250,MATCH(0,COUNTIF($E$450:E512,Month_4!$D$4:$D$250),0)),"")</f>
        <v/>
      </c>
      <c r="I513" t="str" cm="1">
        <f t="array" ref="I513">IFERROR(INDEX(Month_4!$B$4:$B$250,MATCH(0,COUNTIF($E$450:I512,Month_4!$B$4:$B$250),0)),"")</f>
        <v/>
      </c>
    </row>
    <row r="514" spans="5:9">
      <c r="E514" t="str" cm="1">
        <f t="array" ref="E514">IFERROR(INDEX(Month_4!$D$4:$D$250,MATCH(0,COUNTIF($E$450:E513,Month_4!$D$4:$D$250),0)),"")</f>
        <v/>
      </c>
      <c r="I514" t="str" cm="1">
        <f t="array" ref="I514">IFERROR(INDEX(Month_4!$B$4:$B$250,MATCH(0,COUNTIF($E$450:I513,Month_4!$B$4:$B$250),0)),"")</f>
        <v/>
      </c>
    </row>
    <row r="515" spans="5:9">
      <c r="E515" t="str" cm="1">
        <f t="array" ref="E515">IFERROR(INDEX(Month_4!$D$4:$D$250,MATCH(0,COUNTIF($E$450:E514,Month_4!$D$4:$D$250),0)),"")</f>
        <v/>
      </c>
      <c r="I515" t="str" cm="1">
        <f t="array" ref="I515">IFERROR(INDEX(Month_4!$B$4:$B$250,MATCH(0,COUNTIF($E$450:I514,Month_4!$B$4:$B$250),0)),"")</f>
        <v/>
      </c>
    </row>
    <row r="516" spans="5:9">
      <c r="E516" t="str" cm="1">
        <f t="array" ref="E516">IFERROR(INDEX(Month_4!$D$4:$D$250,MATCH(0,COUNTIF($E$450:E515,Month_4!$D$4:$D$250),0)),"")</f>
        <v/>
      </c>
      <c r="I516" t="str" cm="1">
        <f t="array" ref="I516">IFERROR(INDEX(Month_4!$B$4:$B$250,MATCH(0,COUNTIF($E$450:I515,Month_4!$B$4:$B$250),0)),"")</f>
        <v/>
      </c>
    </row>
    <row r="517" spans="5:9">
      <c r="E517" t="str" cm="1">
        <f t="array" ref="E517">IFERROR(INDEX(Month_4!$D$4:$D$250,MATCH(0,COUNTIF($E$450:E516,Month_4!$D$4:$D$250),0)),"")</f>
        <v/>
      </c>
      <c r="I517" t="str" cm="1">
        <f t="array" ref="I517">IFERROR(INDEX(Month_4!$B$4:$B$250,MATCH(0,COUNTIF($E$450:I516,Month_4!$B$4:$B$250),0)),"")</f>
        <v/>
      </c>
    </row>
    <row r="518" spans="5:9">
      <c r="E518" t="str" cm="1">
        <f t="array" ref="E518">IFERROR(INDEX(Month_4!$D$4:$D$250,MATCH(0,COUNTIF($E$450:E517,Month_4!$D$4:$D$250),0)),"")</f>
        <v/>
      </c>
      <c r="I518" t="str" cm="1">
        <f t="array" ref="I518">IFERROR(INDEX(Month_4!$B$4:$B$250,MATCH(0,COUNTIF($E$450:I517,Month_4!$B$4:$B$250),0)),"")</f>
        <v/>
      </c>
    </row>
    <row r="519" spans="5:9">
      <c r="E519" t="str" cm="1">
        <f t="array" ref="E519">IFERROR(INDEX(Month_4!$D$4:$D$250,MATCH(0,COUNTIF($E$450:E518,Month_4!$D$4:$D$250),0)),"")</f>
        <v/>
      </c>
      <c r="I519" t="str" cm="1">
        <f t="array" ref="I519">IFERROR(INDEX(Month_4!$B$4:$B$250,MATCH(0,COUNTIF($E$450:I518,Month_4!$B$4:$B$250),0)),"")</f>
        <v/>
      </c>
    </row>
    <row r="520" spans="5:9">
      <c r="E520" t="str" cm="1">
        <f t="array" ref="E520">IFERROR(INDEX(Month_4!$D$4:$D$250,MATCH(0,COUNTIF($E$450:E519,Month_4!$D$4:$D$250),0)),"")</f>
        <v/>
      </c>
      <c r="I520" t="str" cm="1">
        <f t="array" ref="I520">IFERROR(INDEX(Month_4!$B$4:$B$250,MATCH(0,COUNTIF($E$450:I519,Month_4!$B$4:$B$250),0)),"")</f>
        <v/>
      </c>
    </row>
    <row r="521" spans="5:9">
      <c r="E521" t="str" cm="1">
        <f t="array" ref="E521">IFERROR(INDEX(Month_4!$D$4:$D$250,MATCH(0,COUNTIF($E$450:E520,Month_4!$D$4:$D$250),0)),"")</f>
        <v/>
      </c>
      <c r="I521" t="str" cm="1">
        <f t="array" ref="I521">IFERROR(INDEX(Month_4!$B$4:$B$250,MATCH(0,COUNTIF($E$450:I520,Month_4!$B$4:$B$250),0)),"")</f>
        <v/>
      </c>
    </row>
    <row r="522" spans="5:9">
      <c r="E522" t="str" cm="1">
        <f t="array" ref="E522">IFERROR(INDEX(Month_4!$D$4:$D$250,MATCH(0,COUNTIF($E$450:E521,Month_4!$D$4:$D$250),0)),"")</f>
        <v/>
      </c>
      <c r="I522" t="str" cm="1">
        <f t="array" ref="I522">IFERROR(INDEX(Month_4!$B$4:$B$250,MATCH(0,COUNTIF($E$450:I521,Month_4!$B$4:$B$250),0)),"")</f>
        <v/>
      </c>
    </row>
    <row r="523" spans="5:9">
      <c r="E523" t="str" cm="1">
        <f t="array" ref="E523">IFERROR(INDEX(Month_4!$D$4:$D$250,MATCH(0,COUNTIF($E$450:E522,Month_4!$D$4:$D$250),0)),"")</f>
        <v/>
      </c>
      <c r="I523" t="str" cm="1">
        <f t="array" ref="I523">IFERROR(INDEX(Month_4!$B$4:$B$250,MATCH(0,COUNTIF($E$450:I522,Month_4!$B$4:$B$250),0)),"")</f>
        <v/>
      </c>
    </row>
    <row r="524" spans="5:9">
      <c r="E524" t="str" cm="1">
        <f t="array" ref="E524">IFERROR(INDEX(Month_4!$D$4:$D$250,MATCH(0,COUNTIF($E$450:E523,Month_4!$D$4:$D$250),0)),"")</f>
        <v/>
      </c>
      <c r="I524" t="str" cm="1">
        <f t="array" ref="I524">IFERROR(INDEX(Month_4!$B$4:$B$250,MATCH(0,COUNTIF($E$450:I523,Month_4!$B$4:$B$250),0)),"")</f>
        <v/>
      </c>
    </row>
    <row r="525" spans="5:9">
      <c r="E525" t="str" cm="1">
        <f t="array" ref="E525">IFERROR(INDEX(Month_4!$D$4:$D$250,MATCH(0,COUNTIF($E$450:E524,Month_4!$D$4:$D$250),0)),"")</f>
        <v/>
      </c>
      <c r="I525" t="str" cm="1">
        <f t="array" ref="I525">IFERROR(INDEX(Month_4!$B$4:$B$250,MATCH(0,COUNTIF($E$450:I524,Month_4!$B$4:$B$250),0)),"")</f>
        <v/>
      </c>
    </row>
    <row r="526" spans="5:9">
      <c r="E526" t="str" cm="1">
        <f t="array" ref="E526">IFERROR(INDEX(Month_4!$D$4:$D$250,MATCH(0,COUNTIF($E$450:E525,Month_4!$D$4:$D$250),0)),"")</f>
        <v/>
      </c>
      <c r="I526" t="str" cm="1">
        <f t="array" ref="I526">IFERROR(INDEX(Month_4!$B$4:$B$250,MATCH(0,COUNTIF($E$450:I525,Month_4!$B$4:$B$250),0)),"")</f>
        <v/>
      </c>
    </row>
    <row r="527" spans="5:9">
      <c r="E527" t="str" cm="1">
        <f t="array" ref="E527">IFERROR(INDEX(Month_4!$D$4:$D$250,MATCH(0,COUNTIF($E$450:E526,Month_4!$D$4:$D$250),0)),"")</f>
        <v/>
      </c>
      <c r="I527" t="str" cm="1">
        <f t="array" ref="I527">IFERROR(INDEX(Month_4!$B$4:$B$250,MATCH(0,COUNTIF($E$450:I526,Month_4!$B$4:$B$250),0)),"")</f>
        <v/>
      </c>
    </row>
    <row r="528" spans="5:9">
      <c r="E528" t="str" cm="1">
        <f t="array" ref="E528">IFERROR(INDEX(Month_4!$D$4:$D$250,MATCH(0,COUNTIF($E$450:E527,Month_4!$D$4:$D$250),0)),"")</f>
        <v/>
      </c>
      <c r="I528" t="str" cm="1">
        <f t="array" ref="I528">IFERROR(INDEX(Month_4!$B$4:$B$250,MATCH(0,COUNTIF($E$450:I527,Month_4!$B$4:$B$250),0)),"")</f>
        <v/>
      </c>
    </row>
    <row r="529" spans="5:9">
      <c r="E529" t="str" cm="1">
        <f t="array" ref="E529">IFERROR(INDEX(Month_4!$D$4:$D$250,MATCH(0,COUNTIF($E$450:E528,Month_4!$D$4:$D$250),0)),"")</f>
        <v/>
      </c>
      <c r="I529" t="str" cm="1">
        <f t="array" ref="I529">IFERROR(INDEX(Month_4!$B$4:$B$250,MATCH(0,COUNTIF($E$450:I528,Month_4!$B$4:$B$250),0)),"")</f>
        <v/>
      </c>
    </row>
    <row r="530" spans="5:9">
      <c r="E530" t="str" cm="1">
        <f t="array" ref="E530">IFERROR(INDEX(Month_4!$D$4:$D$250,MATCH(0,COUNTIF($E$450:E529,Month_4!$D$4:$D$250),0)),"")</f>
        <v/>
      </c>
      <c r="I530" t="str" cm="1">
        <f t="array" ref="I530">IFERROR(INDEX(Month_4!$B$4:$B$250,MATCH(0,COUNTIF($E$450:I529,Month_4!$B$4:$B$250),0)),"")</f>
        <v/>
      </c>
    </row>
    <row r="531" spans="5:9">
      <c r="E531" t="str" cm="1">
        <f t="array" ref="E531">IFERROR(INDEX(Month_4!$D$4:$D$250,MATCH(0,COUNTIF($E$450:E530,Month_4!$D$4:$D$250),0)),"")</f>
        <v/>
      </c>
      <c r="I531" t="str" cm="1">
        <f t="array" ref="I531">IFERROR(INDEX(Month_4!$B$4:$B$250,MATCH(0,COUNTIF($E$450:I530,Month_4!$B$4:$B$250),0)),"")</f>
        <v/>
      </c>
    </row>
    <row r="532" spans="5:9">
      <c r="E532" t="str" cm="1">
        <f t="array" ref="E532">IFERROR(INDEX(Month_4!$D$4:$D$250,MATCH(0,COUNTIF($E$450:E531,Month_4!$D$4:$D$250),0)),"")</f>
        <v/>
      </c>
      <c r="I532" t="str" cm="1">
        <f t="array" ref="I532">IFERROR(INDEX(Month_4!$B$4:$B$250,MATCH(0,COUNTIF($E$450:I531,Month_4!$B$4:$B$250),0)),"")</f>
        <v/>
      </c>
    </row>
    <row r="533" spans="5:9">
      <c r="E533" t="str" cm="1">
        <f t="array" ref="E533">IFERROR(INDEX(Month_4!$D$4:$D$250,MATCH(0,COUNTIF($E$450:E532,Month_4!$D$4:$D$250),0)),"")</f>
        <v/>
      </c>
      <c r="I533" t="str" cm="1">
        <f t="array" ref="I533">IFERROR(INDEX(Month_4!$B$4:$B$250,MATCH(0,COUNTIF($E$450:I532,Month_4!$B$4:$B$250),0)),"")</f>
        <v/>
      </c>
    </row>
    <row r="534" spans="5:9">
      <c r="E534" t="str" cm="1">
        <f t="array" ref="E534">IFERROR(INDEX(Month_4!$D$4:$D$250,MATCH(0,COUNTIF($E$450:E533,Month_4!$D$4:$D$250),0)),"")</f>
        <v/>
      </c>
      <c r="I534" t="str" cm="1">
        <f t="array" ref="I534">IFERROR(INDEX(Month_4!$B$4:$B$250,MATCH(0,COUNTIF($E$450:I533,Month_4!$B$4:$B$250),0)),"")</f>
        <v/>
      </c>
    </row>
    <row r="535" spans="5:9">
      <c r="E535" t="str" cm="1">
        <f t="array" ref="E535">IFERROR(INDEX(Month_4!$D$4:$D$250,MATCH(0,COUNTIF($E$450:E534,Month_4!$D$4:$D$250),0)),"")</f>
        <v/>
      </c>
      <c r="I535" t="str" cm="1">
        <f t="array" ref="I535">IFERROR(INDEX(Month_4!$B$4:$B$250,MATCH(0,COUNTIF($E$450:I534,Month_4!$B$4:$B$250),0)),"")</f>
        <v/>
      </c>
    </row>
    <row r="536" spans="5:9">
      <c r="E536" t="str" cm="1">
        <f t="array" ref="E536">IFERROR(INDEX(Month_4!$D$4:$D$250,MATCH(0,COUNTIF($E$450:E535,Month_4!$D$4:$D$250),0)),"")</f>
        <v/>
      </c>
      <c r="I536" t="str" cm="1">
        <f t="array" ref="I536">IFERROR(INDEX(Month_4!$B$4:$B$250,MATCH(0,COUNTIF($E$450:I535,Month_4!$B$4:$B$250),0)),"")</f>
        <v/>
      </c>
    </row>
    <row r="537" spans="5:9">
      <c r="E537" t="str" cm="1">
        <f t="array" ref="E537">IFERROR(INDEX(Month_4!$D$4:$D$250,MATCH(0,COUNTIF($E$450:E536,Month_4!$D$4:$D$250),0)),"")</f>
        <v/>
      </c>
      <c r="I537" t="str" cm="1">
        <f t="array" ref="I537">IFERROR(INDEX(Month_4!$B$4:$B$250,MATCH(0,COUNTIF($E$450:I536,Month_4!$B$4:$B$250),0)),"")</f>
        <v/>
      </c>
    </row>
    <row r="538" spans="5:9">
      <c r="E538" t="str" cm="1">
        <f t="array" ref="E538">IFERROR(INDEX(Month_4!$D$4:$D$250,MATCH(0,COUNTIF($E$450:E537,Month_4!$D$4:$D$250),0)),"")</f>
        <v/>
      </c>
      <c r="I538" t="str" cm="1">
        <f t="array" ref="I538">IFERROR(INDEX(Month_4!$B$4:$B$250,MATCH(0,COUNTIF($E$450:I537,Month_4!$B$4:$B$250),0)),"")</f>
        <v/>
      </c>
    </row>
    <row r="539" spans="5:9">
      <c r="E539" t="str" cm="1">
        <f t="array" ref="E539">IFERROR(INDEX(Month_4!$D$4:$D$250,MATCH(0,COUNTIF($E$450:E538,Month_4!$D$4:$D$250),0)),"")</f>
        <v/>
      </c>
      <c r="I539" t="str" cm="1">
        <f t="array" ref="I539">IFERROR(INDEX(Month_4!$B$4:$B$250,MATCH(0,COUNTIF($E$450:I538,Month_4!$B$4:$B$250),0)),"")</f>
        <v/>
      </c>
    </row>
    <row r="540" spans="5:9">
      <c r="E540" t="str" cm="1">
        <f t="array" ref="E540">IFERROR(INDEX(Month_4!$D$4:$D$250,MATCH(0,COUNTIF($E$450:E539,Month_4!$D$4:$D$250),0)),"")</f>
        <v/>
      </c>
      <c r="I540" t="str" cm="1">
        <f t="array" ref="I540">IFERROR(INDEX(Month_4!$B$4:$B$250,MATCH(0,COUNTIF($E$450:I539,Month_4!$B$4:$B$250),0)),"")</f>
        <v/>
      </c>
    </row>
    <row r="541" spans="5:9">
      <c r="E541" t="str" cm="1">
        <f t="array" ref="E541">IFERROR(INDEX(Month_4!$D$4:$D$250,MATCH(0,COUNTIF($E$450:E540,Month_4!$D$4:$D$250),0)),"")</f>
        <v/>
      </c>
      <c r="I541" t="str" cm="1">
        <f t="array" ref="I541">IFERROR(INDEX(Month_4!$B$4:$B$250,MATCH(0,COUNTIF($E$450:I540,Month_4!$B$4:$B$250),0)),"")</f>
        <v/>
      </c>
    </row>
    <row r="542" spans="5:9">
      <c r="E542" t="str" cm="1">
        <f t="array" ref="E542">IFERROR(INDEX(Month_4!$D$4:$D$250,MATCH(0,COUNTIF($E$450:E541,Month_4!$D$4:$D$250),0)),"")</f>
        <v/>
      </c>
      <c r="I542" t="str" cm="1">
        <f t="array" ref="I542">IFERROR(INDEX(Month_4!$B$4:$B$250,MATCH(0,COUNTIF($E$450:I541,Month_4!$B$4:$B$250),0)),"")</f>
        <v/>
      </c>
    </row>
    <row r="543" spans="5:9">
      <c r="E543" t="str" cm="1">
        <f t="array" ref="E543">IFERROR(INDEX(Month_4!$D$4:$D$250,MATCH(0,COUNTIF($E$450:E542,Month_4!$D$4:$D$250),0)),"")</f>
        <v/>
      </c>
      <c r="I543" t="str" cm="1">
        <f t="array" ref="I543">IFERROR(INDEX(Month_4!$B$4:$B$250,MATCH(0,COUNTIF($E$450:I542,Month_4!$B$4:$B$250),0)),"")</f>
        <v/>
      </c>
    </row>
    <row r="544" spans="5:9">
      <c r="E544" t="str" cm="1">
        <f t="array" ref="E544">IFERROR(INDEX(Month_4!$D$4:$D$250,MATCH(0,COUNTIF($E$450:E543,Month_4!$D$4:$D$250),0)),"")</f>
        <v/>
      </c>
      <c r="I544" t="str" cm="1">
        <f t="array" ref="I544">IFERROR(INDEX(Month_4!$B$4:$B$250,MATCH(0,COUNTIF($E$450:I543,Month_4!$B$4:$B$250),0)),"")</f>
        <v/>
      </c>
    </row>
    <row r="545" spans="5:9">
      <c r="E545" t="str" cm="1">
        <f t="array" ref="E545">IFERROR(INDEX(Month_4!$D$4:$D$250,MATCH(0,COUNTIF($E$450:E544,Month_4!$D$4:$D$250),0)),"")</f>
        <v/>
      </c>
      <c r="I545" t="str" cm="1">
        <f t="array" ref="I545">IFERROR(INDEX(Month_4!$B$4:$B$250,MATCH(0,COUNTIF($E$450:I544,Month_4!$B$4:$B$250),0)),"")</f>
        <v/>
      </c>
    </row>
    <row r="546" spans="5:9">
      <c r="E546" t="str" cm="1">
        <f t="array" ref="E546">IFERROR(INDEX(Month_4!$D$4:$D$250,MATCH(0,COUNTIF($E$450:E545,Month_4!$D$4:$D$250),0)),"")</f>
        <v/>
      </c>
      <c r="I546" t="str" cm="1">
        <f t="array" ref="I546">IFERROR(INDEX(Month_4!$B$4:$B$250,MATCH(0,COUNTIF($E$450:I545,Month_4!$B$4:$B$250),0)),"")</f>
        <v/>
      </c>
    </row>
    <row r="547" spans="5:9">
      <c r="E547" t="str" cm="1">
        <f t="array" ref="E547">IFERROR(INDEX(Month_4!$D$4:$D$250,MATCH(0,COUNTIF($E$450:E546,Month_4!$D$4:$D$250),0)),"")</f>
        <v/>
      </c>
      <c r="I547" t="str" cm="1">
        <f t="array" ref="I547">IFERROR(INDEX(Month_4!$B$4:$B$250,MATCH(0,COUNTIF($E$450:I546,Month_4!$B$4:$B$250),0)),"")</f>
        <v/>
      </c>
    </row>
    <row r="548" spans="5:9">
      <c r="E548" t="str" cm="1">
        <f t="array" ref="E548">IFERROR(INDEX(Month_4!$D$4:$D$250,MATCH(0,COUNTIF($E$450:E547,Month_4!$D$4:$D$250),0)),"")</f>
        <v/>
      </c>
      <c r="I548" t="str" cm="1">
        <f t="array" ref="I548">IFERROR(INDEX(Month_4!$B$4:$B$250,MATCH(0,COUNTIF($E$450:I547,Month_4!$B$4:$B$250),0)),"")</f>
        <v/>
      </c>
    </row>
    <row r="549" spans="5:9">
      <c r="E549" t="str" cm="1">
        <f t="array" ref="E549">IFERROR(INDEX(Month_4!$D$4:$D$250,MATCH(0,COUNTIF($E$450:E548,Month_4!$D$4:$D$250),0)),"")</f>
        <v/>
      </c>
      <c r="I549" t="str" cm="1">
        <f t="array" ref="I549">IFERROR(INDEX(Month_4!$B$4:$B$250,MATCH(0,COUNTIF($E$450:I548,Month_4!$B$4:$B$250),0)),"")</f>
        <v/>
      </c>
    </row>
    <row r="550" spans="5:9">
      <c r="E550" t="str" cm="1">
        <f t="array" ref="E550">IFERROR(INDEX(Month_4!$D$4:$D$250,MATCH(0,COUNTIF($E$450:E549,Month_4!$D$4:$D$250),0)),"")</f>
        <v/>
      </c>
      <c r="I550" t="str" cm="1">
        <f t="array" ref="I550">IFERROR(INDEX(Month_4!$B$4:$B$250,MATCH(0,COUNTIF($E$450:I549,Month_4!$B$4:$B$250),0)),"")</f>
        <v/>
      </c>
    </row>
    <row r="551" spans="5:9">
      <c r="E551" t="str" cm="1">
        <f t="array" ref="E551">IFERROR(INDEX(Month_4!$D$4:$D$250,MATCH(0,COUNTIF($E$450:E550,Month_4!$D$4:$D$250),0)),"")</f>
        <v/>
      </c>
      <c r="I551" t="str" cm="1">
        <f t="array" ref="I551">IFERROR(INDEX(Month_4!$B$4:$B$250,MATCH(0,COUNTIF($E$450:I550,Month_4!$B$4:$B$250),0)),"")</f>
        <v/>
      </c>
    </row>
    <row r="552" spans="5:9">
      <c r="E552" t="str" cm="1">
        <f t="array" ref="E552">IFERROR(INDEX(Month_4!$D$4:$D$250,MATCH(0,COUNTIF($E$450:E551,Month_4!$D$4:$D$250),0)),"")</f>
        <v/>
      </c>
      <c r="I552" t="str" cm="1">
        <f t="array" ref="I552">IFERROR(INDEX(Month_4!$B$4:$B$250,MATCH(0,COUNTIF($E$450:I551,Month_4!$B$4:$B$250),0)),"")</f>
        <v/>
      </c>
    </row>
    <row r="553" spans="5:9">
      <c r="E553" t="str" cm="1">
        <f t="array" ref="E553">IFERROR(INDEX(Month_4!$D$4:$D$250,MATCH(0,COUNTIF($E$450:E552,Month_4!$D$4:$D$250),0)),"")</f>
        <v/>
      </c>
      <c r="I553" t="str" cm="1">
        <f t="array" ref="I553">IFERROR(INDEX(Month_4!$B$4:$B$250,MATCH(0,COUNTIF($E$450:I552,Month_4!$B$4:$B$250),0)),"")</f>
        <v/>
      </c>
    </row>
    <row r="554" spans="5:9">
      <c r="E554" t="str" cm="1">
        <f t="array" ref="E554">IFERROR(INDEX(Month_4!$D$4:$D$250,MATCH(0,COUNTIF($E$450:E553,Month_4!$D$4:$D$250),0)),"")</f>
        <v/>
      </c>
      <c r="I554" t="str" cm="1">
        <f t="array" ref="I554">IFERROR(INDEX(Month_4!$B$4:$B$250,MATCH(0,COUNTIF($E$450:I553,Month_4!$B$4:$B$250),0)),"")</f>
        <v/>
      </c>
    </row>
    <row r="555" spans="5:9">
      <c r="E555" t="str" cm="1">
        <f t="array" ref="E555">IFERROR(INDEX(Month_4!$D$4:$D$250,MATCH(0,COUNTIF($E$450:E554,Month_4!$D$4:$D$250),0)),"")</f>
        <v/>
      </c>
      <c r="I555" t="str" cm="1">
        <f t="array" ref="I555">IFERROR(INDEX(Month_4!$B$4:$B$250,MATCH(0,COUNTIF($E$450:I554,Month_4!$B$4:$B$250),0)),"")</f>
        <v/>
      </c>
    </row>
    <row r="556" spans="5:9">
      <c r="E556" t="str" cm="1">
        <f t="array" ref="E556">IFERROR(INDEX(Month_4!$D$4:$D$250,MATCH(0,COUNTIF($E$450:E555,Month_4!$D$4:$D$250),0)),"")</f>
        <v/>
      </c>
      <c r="I556" t="str" cm="1">
        <f t="array" ref="I556">IFERROR(INDEX(Month_4!$B$4:$B$250,MATCH(0,COUNTIF($E$450:I555,Month_4!$B$4:$B$250),0)),"")</f>
        <v/>
      </c>
    </row>
    <row r="557" spans="5:9">
      <c r="E557" t="str" cm="1">
        <f t="array" ref="E557">IFERROR(INDEX(Month_4!$D$4:$D$250,MATCH(0,COUNTIF($E$450:E556,Month_4!$D$4:$D$250),0)),"")</f>
        <v/>
      </c>
      <c r="I557" t="str" cm="1">
        <f t="array" ref="I557">IFERROR(INDEX(Month_4!$B$4:$B$250,MATCH(0,COUNTIF($E$450:I556,Month_4!$B$4:$B$250),0)),"")</f>
        <v/>
      </c>
    </row>
    <row r="558" spans="5:9">
      <c r="E558" t="str" cm="1">
        <f t="array" ref="E558">IFERROR(INDEX(Month_4!$D$4:$D$250,MATCH(0,COUNTIF($E$450:E557,Month_4!$D$4:$D$250),0)),"")</f>
        <v/>
      </c>
      <c r="I558" t="str" cm="1">
        <f t="array" ref="I558">IFERROR(INDEX(Month_4!$B$4:$B$250,MATCH(0,COUNTIF($E$450:I557,Month_4!$B$4:$B$250),0)),"")</f>
        <v/>
      </c>
    </row>
    <row r="559" spans="5:9">
      <c r="E559" t="str" cm="1">
        <f t="array" ref="E559">IFERROR(INDEX(Month_4!$D$4:$D$250,MATCH(0,COUNTIF($E$450:E558,Month_4!$D$4:$D$250),0)),"")</f>
        <v/>
      </c>
      <c r="I559" t="str" cm="1">
        <f t="array" ref="I559">IFERROR(INDEX(Month_4!$B$4:$B$250,MATCH(0,COUNTIF($E$450:I558,Month_4!$B$4:$B$250),0)),"")</f>
        <v/>
      </c>
    </row>
    <row r="560" spans="5:9">
      <c r="E560" t="str" cm="1">
        <f t="array" ref="E560">IFERROR(INDEX(Month_4!$D$4:$D$250,MATCH(0,COUNTIF($E$450:E559,Month_4!$D$4:$D$250),0)),"")</f>
        <v/>
      </c>
      <c r="I560" t="str" cm="1">
        <f t="array" ref="I560">IFERROR(INDEX(Month_4!$B$4:$B$250,MATCH(0,COUNTIF($E$450:I559,Month_4!$B$4:$B$250),0)),"")</f>
        <v/>
      </c>
    </row>
    <row r="561" spans="5:9">
      <c r="E561" t="str" cm="1">
        <f t="array" ref="E561">IFERROR(INDEX(Month_4!$D$4:$D$250,MATCH(0,COUNTIF($E$450:E560,Month_4!$D$4:$D$250),0)),"")</f>
        <v/>
      </c>
      <c r="I561" t="str" cm="1">
        <f t="array" ref="I561">IFERROR(INDEX(Month_4!$B$4:$B$250,MATCH(0,COUNTIF($E$450:I560,Month_4!$B$4:$B$250),0)),"")</f>
        <v/>
      </c>
    </row>
    <row r="562" spans="5:9">
      <c r="E562" t="str" cm="1">
        <f t="array" ref="E562">IFERROR(INDEX(Month_4!$D$4:$D$250,MATCH(0,COUNTIF($E$450:E561,Month_4!$D$4:$D$250),0)),"")</f>
        <v/>
      </c>
      <c r="I562" t="str" cm="1">
        <f t="array" ref="I562">IFERROR(INDEX(Month_4!$B$4:$B$250,MATCH(0,COUNTIF($E$450:I561,Month_4!$B$4:$B$250),0)),"")</f>
        <v/>
      </c>
    </row>
    <row r="563" spans="5:9">
      <c r="E563" t="str" cm="1">
        <f t="array" ref="E563">IFERROR(INDEX(Month_4!$D$4:$D$250,MATCH(0,COUNTIF($E$450:E562,Month_4!$D$4:$D$250),0)),"")</f>
        <v/>
      </c>
      <c r="I563" t="str" cm="1">
        <f t="array" ref="I563">IFERROR(INDEX(Month_4!$B$4:$B$250,MATCH(0,COUNTIF($E$450:I562,Month_4!$B$4:$B$250),0)),"")</f>
        <v/>
      </c>
    </row>
    <row r="564" spans="5:9">
      <c r="E564" t="str" cm="1">
        <f t="array" ref="E564">IFERROR(INDEX(Month_4!$D$4:$D$250,MATCH(0,COUNTIF($E$450:E563,Month_4!$D$4:$D$250),0)),"")</f>
        <v/>
      </c>
      <c r="I564" t="str" cm="1">
        <f t="array" ref="I564">IFERROR(INDEX(Month_4!$B$4:$B$250,MATCH(0,COUNTIF($E$450:I563,Month_4!$B$4:$B$250),0)),"")</f>
        <v/>
      </c>
    </row>
    <row r="565" spans="5:9">
      <c r="E565" t="str" cm="1">
        <f t="array" ref="E565">IFERROR(INDEX(Month_4!$D$4:$D$250,MATCH(0,COUNTIF($E$450:E564,Month_4!$D$4:$D$250),0)),"")</f>
        <v/>
      </c>
      <c r="I565" t="str" cm="1">
        <f t="array" ref="I565">IFERROR(INDEX(Month_4!$B$4:$B$250,MATCH(0,COUNTIF($E$450:I564,Month_4!$B$4:$B$250),0)),"")</f>
        <v/>
      </c>
    </row>
    <row r="566" spans="5:9">
      <c r="E566" t="str" cm="1">
        <f t="array" ref="E566">IFERROR(INDEX(Month_4!$D$4:$D$250,MATCH(0,COUNTIF($E$450:E565,Month_4!$D$4:$D$250),0)),"")</f>
        <v/>
      </c>
      <c r="I566" t="str" cm="1">
        <f t="array" ref="I566">IFERROR(INDEX(Month_4!$B$4:$B$250,MATCH(0,COUNTIF($E$450:I565,Month_4!$B$4:$B$250),0)),"")</f>
        <v/>
      </c>
    </row>
    <row r="567" spans="5:9">
      <c r="E567" t="str" cm="1">
        <f t="array" ref="E567">IFERROR(INDEX(Month_4!$D$4:$D$250,MATCH(0,COUNTIF($E$450:E566,Month_4!$D$4:$D$250),0)),"")</f>
        <v/>
      </c>
      <c r="I567" t="str" cm="1">
        <f t="array" ref="I567">IFERROR(INDEX(Month_4!$B$4:$B$250,MATCH(0,COUNTIF($E$450:I566,Month_4!$B$4:$B$250),0)),"")</f>
        <v/>
      </c>
    </row>
    <row r="568" spans="5:9">
      <c r="E568" t="str" cm="1">
        <f t="array" ref="E568">IFERROR(INDEX(Month_4!$D$4:$D$250,MATCH(0,COUNTIF($E$450:E567,Month_4!$D$4:$D$250),0)),"")</f>
        <v/>
      </c>
      <c r="I568" t="str" cm="1">
        <f t="array" ref="I568">IFERROR(INDEX(Month_4!$B$4:$B$250,MATCH(0,COUNTIF($E$450:I567,Month_4!$B$4:$B$250),0)),"")</f>
        <v/>
      </c>
    </row>
    <row r="569" spans="5:9">
      <c r="E569" t="str" cm="1">
        <f t="array" ref="E569">IFERROR(INDEX(Month_4!$D$4:$D$250,MATCH(0,COUNTIF($E$450:E568,Month_4!$D$4:$D$250),0)),"")</f>
        <v/>
      </c>
      <c r="I569" t="str" cm="1">
        <f t="array" ref="I569">IFERROR(INDEX(Month_4!$B$4:$B$250,MATCH(0,COUNTIF($E$450:I568,Month_4!$B$4:$B$250),0)),"")</f>
        <v/>
      </c>
    </row>
    <row r="570" spans="5:9">
      <c r="E570" t="str" cm="1">
        <f t="array" ref="E570">IFERROR(INDEX(Month_4!$D$4:$D$250,MATCH(0,COUNTIF($E$450:E569,Month_4!$D$4:$D$250),0)),"")</f>
        <v/>
      </c>
      <c r="I570" t="str" cm="1">
        <f t="array" ref="I570">IFERROR(INDEX(Month_4!$B$4:$B$250,MATCH(0,COUNTIF($E$450:I569,Month_4!$B$4:$B$250),0)),"")</f>
        <v/>
      </c>
    </row>
    <row r="571" spans="5:9">
      <c r="E571" t="str" cm="1">
        <f t="array" ref="E571">IFERROR(INDEX(Month_4!$D$4:$D$250,MATCH(0,COUNTIF($E$450:E570,Month_4!$D$4:$D$250),0)),"")</f>
        <v/>
      </c>
      <c r="I571" t="str" cm="1">
        <f t="array" ref="I571">IFERROR(INDEX(Month_4!$B$4:$B$250,MATCH(0,COUNTIF($E$450:I570,Month_4!$B$4:$B$250),0)),"")</f>
        <v/>
      </c>
    </row>
    <row r="572" spans="5:9">
      <c r="E572" t="str" cm="1">
        <f t="array" ref="E572">IFERROR(INDEX(Month_4!$D$4:$D$250,MATCH(0,COUNTIF($E$450:E571,Month_4!$D$4:$D$250),0)),"")</f>
        <v/>
      </c>
      <c r="I572" t="str" cm="1">
        <f t="array" ref="I572">IFERROR(INDEX(Month_4!$B$4:$B$250,MATCH(0,COUNTIF($E$450:I571,Month_4!$B$4:$B$250),0)),"")</f>
        <v/>
      </c>
    </row>
    <row r="573" spans="5:9">
      <c r="E573" t="str" cm="1">
        <f t="array" ref="E573">IFERROR(INDEX(Month_4!$D$4:$D$250,MATCH(0,COUNTIF($E$450:E572,Month_4!$D$4:$D$250),0)),"")</f>
        <v/>
      </c>
      <c r="I573" t="str" cm="1">
        <f t="array" ref="I573">IFERROR(INDEX(Month_4!$B$4:$B$250,MATCH(0,COUNTIF($E$450:I572,Month_4!$B$4:$B$250),0)),"")</f>
        <v/>
      </c>
    </row>
    <row r="574" spans="5:9">
      <c r="E574" t="str" cm="1">
        <f t="array" ref="E574">IFERROR(INDEX(Month_4!$D$4:$D$250,MATCH(0,COUNTIF($E$450:E573,Month_4!$D$4:$D$250),0)),"")</f>
        <v/>
      </c>
      <c r="I574" t="str" cm="1">
        <f t="array" ref="I574">IFERROR(INDEX(Month_4!$B$4:$B$250,MATCH(0,COUNTIF($E$450:I573,Month_4!$B$4:$B$250),0)),"")</f>
        <v/>
      </c>
    </row>
    <row r="575" spans="5:9">
      <c r="E575" t="str" cm="1">
        <f t="array" ref="E575">IFERROR(INDEX(Month_4!$D$4:$D$250,MATCH(0,COUNTIF($E$450:E574,Month_4!$D$4:$D$250),0)),"")</f>
        <v/>
      </c>
      <c r="I575" t="str" cm="1">
        <f t="array" ref="I575">IFERROR(INDEX(Month_4!$B$4:$B$250,MATCH(0,COUNTIF($E$450:I574,Month_4!$B$4:$B$250),0)),"")</f>
        <v/>
      </c>
    </row>
    <row r="576" spans="5:9">
      <c r="E576" t="str" cm="1">
        <f t="array" ref="E576">IFERROR(INDEX(Month_4!$D$4:$D$250,MATCH(0,COUNTIF($E$450:E575,Month_4!$D$4:$D$250),0)),"")</f>
        <v/>
      </c>
      <c r="I576" t="str" cm="1">
        <f t="array" ref="I576">IFERROR(INDEX(Month_4!$B$4:$B$250,MATCH(0,COUNTIF($E$450:I575,Month_4!$B$4:$B$250),0)),"")</f>
        <v/>
      </c>
    </row>
    <row r="577" spans="5:9">
      <c r="E577" t="str" cm="1">
        <f t="array" ref="E577">IFERROR(INDEX(Month_4!$D$4:$D$250,MATCH(0,COUNTIF($E$450:E576,Month_4!$D$4:$D$250),0)),"")</f>
        <v/>
      </c>
      <c r="I577" t="str" cm="1">
        <f t="array" ref="I577">IFERROR(INDEX(Month_4!$B$4:$B$250,MATCH(0,COUNTIF($E$450:I576,Month_4!$B$4:$B$250),0)),"")</f>
        <v/>
      </c>
    </row>
    <row r="578" spans="5:9">
      <c r="E578" t="str" cm="1">
        <f t="array" ref="E578">IFERROR(INDEX(Month_4!$D$4:$D$250,MATCH(0,COUNTIF($E$450:E577,Month_4!$D$4:$D$250),0)),"")</f>
        <v/>
      </c>
      <c r="I578" t="str" cm="1">
        <f t="array" ref="I578">IFERROR(INDEX(Month_4!$B$4:$B$250,MATCH(0,COUNTIF($E$450:I577,Month_4!$B$4:$B$250),0)),"")</f>
        <v/>
      </c>
    </row>
    <row r="579" spans="5:9">
      <c r="E579" t="str" cm="1">
        <f t="array" ref="E579">IFERROR(INDEX(Month_4!$D$4:$D$250,MATCH(0,COUNTIF($E$450:E578,Month_4!$D$4:$D$250),0)),"")</f>
        <v/>
      </c>
      <c r="I579" t="str" cm="1">
        <f t="array" ref="I579">IFERROR(INDEX(Month_4!$B$4:$B$250,MATCH(0,COUNTIF($E$450:I578,Month_4!$B$4:$B$250),0)),"")</f>
        <v/>
      </c>
    </row>
    <row r="580" spans="5:9">
      <c r="E580" t="str" cm="1">
        <f t="array" ref="E580">IFERROR(INDEX(Month_4!$D$4:$D$250,MATCH(0,COUNTIF($E$450:E579,Month_4!$D$4:$D$250),0)),"")</f>
        <v/>
      </c>
      <c r="I580" t="str" cm="1">
        <f t="array" ref="I580">IFERROR(INDEX(Month_4!$B$4:$B$250,MATCH(0,COUNTIF($E$450:I579,Month_4!$B$4:$B$250),0)),"")</f>
        <v/>
      </c>
    </row>
    <row r="581" spans="5:9">
      <c r="E581" t="str" cm="1">
        <f t="array" ref="E581">IFERROR(INDEX(Month_4!$D$4:$D$250,MATCH(0,COUNTIF($E$450:E580,Month_4!$D$4:$D$250),0)),"")</f>
        <v/>
      </c>
      <c r="I581" t="str" cm="1">
        <f t="array" ref="I581">IFERROR(INDEX(Month_4!$B$4:$B$250,MATCH(0,COUNTIF($E$450:I580,Month_4!$B$4:$B$250),0)),"")</f>
        <v/>
      </c>
    </row>
    <row r="582" spans="5:9">
      <c r="E582" t="str" cm="1">
        <f t="array" ref="E582">IFERROR(INDEX(Month_4!$D$4:$D$250,MATCH(0,COUNTIF($E$450:E581,Month_4!$D$4:$D$250),0)),"")</f>
        <v/>
      </c>
      <c r="I582" t="str" cm="1">
        <f t="array" ref="I582">IFERROR(INDEX(Month_4!$B$4:$B$250,MATCH(0,COUNTIF($E$450:I581,Month_4!$B$4:$B$250),0)),"")</f>
        <v/>
      </c>
    </row>
    <row r="583" spans="5:9">
      <c r="E583" t="str" cm="1">
        <f t="array" ref="E583">IFERROR(INDEX(Month_4!$D$4:$D$250,MATCH(0,COUNTIF($E$450:E582,Month_4!$D$4:$D$250),0)),"")</f>
        <v/>
      </c>
      <c r="I583" t="str" cm="1">
        <f t="array" ref="I583">IFERROR(INDEX(Month_4!$B$4:$B$250,MATCH(0,COUNTIF($E$450:I582,Month_4!$B$4:$B$250),0)),"")</f>
        <v/>
      </c>
    </row>
    <row r="584" spans="5:9">
      <c r="E584" t="str" cm="1">
        <f t="array" ref="E584">IFERROR(INDEX(Month_4!$D$4:$D$250,MATCH(0,COUNTIF($E$450:E583,Month_4!$D$4:$D$250),0)),"")</f>
        <v/>
      </c>
      <c r="I584" t="str" cm="1">
        <f t="array" ref="I584">IFERROR(INDEX(Month_4!$B$4:$B$250,MATCH(0,COUNTIF($E$450:I583,Month_4!$B$4:$B$250),0)),"")</f>
        <v/>
      </c>
    </row>
    <row r="585" spans="5:9">
      <c r="E585" t="str" cm="1">
        <f t="array" ref="E585">IFERROR(INDEX(Month_4!$D$4:$D$250,MATCH(0,COUNTIF($E$450:E584,Month_4!$D$4:$D$250),0)),"")</f>
        <v/>
      </c>
      <c r="I585" t="str" cm="1">
        <f t="array" ref="I585">IFERROR(INDEX(Month_4!$B$4:$B$250,MATCH(0,COUNTIF($E$450:I584,Month_4!$B$4:$B$250),0)),"")</f>
        <v/>
      </c>
    </row>
    <row r="586" spans="5:9">
      <c r="E586" t="str" cm="1">
        <f t="array" ref="E586">IFERROR(INDEX(Month_4!$D$4:$D$250,MATCH(0,COUNTIF($E$450:E585,Month_4!$D$4:$D$250),0)),"")</f>
        <v/>
      </c>
      <c r="I586" t="str" cm="1">
        <f t="array" ref="I586">IFERROR(INDEX(Month_4!$B$4:$B$250,MATCH(0,COUNTIF($E$450:I585,Month_4!$B$4:$B$250),0)),"")</f>
        <v/>
      </c>
    </row>
    <row r="587" spans="5:9">
      <c r="E587" t="str" cm="1">
        <f t="array" ref="E587">IFERROR(INDEX(Month_4!$D$4:$D$250,MATCH(0,COUNTIF($E$450:E586,Month_4!$D$4:$D$250),0)),"")</f>
        <v/>
      </c>
      <c r="I587" t="str" cm="1">
        <f t="array" ref="I587">IFERROR(INDEX(Month_4!$B$4:$B$250,MATCH(0,COUNTIF($E$450:I586,Month_4!$B$4:$B$250),0)),"")</f>
        <v/>
      </c>
    </row>
    <row r="588" spans="5:9">
      <c r="E588" t="str" cm="1">
        <f t="array" ref="E588">IFERROR(INDEX(Month_4!$D$4:$D$250,MATCH(0,COUNTIF($E$450:E587,Month_4!$D$4:$D$250),0)),"")</f>
        <v/>
      </c>
      <c r="I588" t="str" cm="1">
        <f t="array" ref="I588">IFERROR(INDEX(Month_4!$B$4:$B$250,MATCH(0,COUNTIF($E$450:I587,Month_4!$B$4:$B$250),0)),"")</f>
        <v/>
      </c>
    </row>
    <row r="589" spans="5:9">
      <c r="E589" t="str" cm="1">
        <f t="array" ref="E589">IFERROR(INDEX(Month_4!$D$4:$D$250,MATCH(0,COUNTIF($E$450:E588,Month_4!$D$4:$D$250),0)),"")</f>
        <v/>
      </c>
      <c r="I589" t="str" cm="1">
        <f t="array" ref="I589">IFERROR(INDEX(Month_4!$B$4:$B$250,MATCH(0,COUNTIF($E$450:I588,Month_4!$B$4:$B$250),0)),"")</f>
        <v/>
      </c>
    </row>
    <row r="590" spans="5:9">
      <c r="E590" t="str" cm="1">
        <f t="array" ref="E590">IFERROR(INDEX(Month_4!$D$4:$D$250,MATCH(0,COUNTIF($E$450:E589,Month_4!$D$4:$D$250),0)),"")</f>
        <v/>
      </c>
      <c r="I590" t="str" cm="1">
        <f t="array" ref="I590">IFERROR(INDEX(Month_4!$B$4:$B$250,MATCH(0,COUNTIF($E$450:I589,Month_4!$B$4:$B$250),0)),"")</f>
        <v/>
      </c>
    </row>
    <row r="591" spans="5:9">
      <c r="E591" t="str" cm="1">
        <f t="array" ref="E591">IFERROR(INDEX(Month_4!$D$4:$D$250,MATCH(0,COUNTIF($E$450:E590,Month_4!$D$4:$D$250),0)),"")</f>
        <v/>
      </c>
      <c r="I591" t="str" cm="1">
        <f t="array" ref="I591">IFERROR(INDEX(Month_4!$B$4:$B$250,MATCH(0,COUNTIF($E$450:I590,Month_4!$B$4:$B$250),0)),"")</f>
        <v/>
      </c>
    </row>
    <row r="592" spans="5:9">
      <c r="E592" t="str" cm="1">
        <f t="array" ref="E592">IFERROR(INDEX(Month_4!$D$4:$D$250,MATCH(0,COUNTIF($E$450:E591,Month_4!$D$4:$D$250),0)),"")</f>
        <v/>
      </c>
      <c r="I592" t="str" cm="1">
        <f t="array" ref="I592">IFERROR(INDEX(Month_4!$B$4:$B$250,MATCH(0,COUNTIF($E$450:I591,Month_4!$B$4:$B$250),0)),"")</f>
        <v/>
      </c>
    </row>
    <row r="593" spans="5:9">
      <c r="E593" t="str" cm="1">
        <f t="array" ref="E593">IFERROR(INDEX(Month_4!$D$4:$D$250,MATCH(0,COUNTIF($E$450:E592,Month_4!$D$4:$D$250),0)),"")</f>
        <v/>
      </c>
      <c r="I593" t="str" cm="1">
        <f t="array" ref="I593">IFERROR(INDEX(Month_4!$B$4:$B$250,MATCH(0,COUNTIF($E$450:I592,Month_4!$B$4:$B$250),0)),"")</f>
        <v/>
      </c>
    </row>
    <row r="594" spans="5:9">
      <c r="E594" t="str" cm="1">
        <f t="array" ref="E594">IFERROR(INDEX(Month_4!$D$4:$D$250,MATCH(0,COUNTIF($E$450:E593,Month_4!$D$4:$D$250),0)),"")</f>
        <v/>
      </c>
      <c r="I594" t="str" cm="1">
        <f t="array" ref="I594">IFERROR(INDEX(Month_4!$B$4:$B$250,MATCH(0,COUNTIF($E$450:I593,Month_4!$B$4:$B$250),0)),"")</f>
        <v/>
      </c>
    </row>
    <row r="595" spans="5:9">
      <c r="E595" t="str" cm="1">
        <f t="array" ref="E595">IFERROR(INDEX(Month_4!$D$4:$D$250,MATCH(0,COUNTIF($E$450:E594,Month_4!$D$4:$D$250),0)),"")</f>
        <v/>
      </c>
      <c r="I595" t="str" cm="1">
        <f t="array" ref="I595">IFERROR(INDEX(Month_4!$B$4:$B$250,MATCH(0,COUNTIF($E$450:I594,Month_4!$B$4:$B$250),0)),"")</f>
        <v/>
      </c>
    </row>
    <row r="596" spans="5:9">
      <c r="E596" t="str" cm="1">
        <f t="array" ref="E596">IFERROR(INDEX(Month_4!$D$4:$D$250,MATCH(0,COUNTIF($E$450:E595,Month_4!$D$4:$D$250),0)),"")</f>
        <v/>
      </c>
      <c r="I596" t="str" cm="1">
        <f t="array" ref="I596">IFERROR(INDEX(Month_4!$B$4:$B$250,MATCH(0,COUNTIF($E$450:I595,Month_4!$B$4:$B$250),0)),"")</f>
        <v/>
      </c>
    </row>
    <row r="597" spans="5:9">
      <c r="E597" t="str" cm="1">
        <f t="array" ref="E597">IFERROR(INDEX(Month_4!$D$4:$D$250,MATCH(0,COUNTIF($E$450:E596,Month_4!$D$4:$D$250),0)),"")</f>
        <v/>
      </c>
      <c r="I597" t="str" cm="1">
        <f t="array" ref="I597">IFERROR(INDEX(Month_4!$B$4:$B$250,MATCH(0,COUNTIF($E$450:I596,Month_4!$B$4:$B$250),0)),"")</f>
        <v/>
      </c>
    </row>
    <row r="598" spans="5:9">
      <c r="E598" t="str" cm="1">
        <f t="array" ref="E598">IFERROR(INDEX(Month_4!$D$4:$D$250,MATCH(0,COUNTIF($E$450:E597,Month_4!$D$4:$D$250),0)),"")</f>
        <v/>
      </c>
      <c r="I598" t="str" cm="1">
        <f t="array" ref="I598">IFERROR(INDEX(Month_4!$B$4:$B$250,MATCH(0,COUNTIF($E$450:I597,Month_4!$B$4:$B$250),0)),"")</f>
        <v/>
      </c>
    </row>
    <row r="599" spans="5:9">
      <c r="E599" t="str" cm="1">
        <f t="array" ref="E599">IFERROR(INDEX(Month_4!$D$4:$D$250,MATCH(0,COUNTIF($E$450:E598,Month_4!$D$4:$D$250),0)),"")</f>
        <v/>
      </c>
      <c r="I599" t="str" cm="1">
        <f t="array" ref="I599">IFERROR(INDEX(Month_4!$B$4:$B$250,MATCH(0,COUNTIF($E$450:I598,Month_4!$B$4:$B$250),0)),"")</f>
        <v/>
      </c>
    </row>
    <row r="600" spans="5:9">
      <c r="E600" t="str" cm="1">
        <f t="array" ref="E600">IFERROR(INDEX(Month_4!$D$4:$D$250,MATCH(0,COUNTIF($E$450:E599,Month_4!$D$4:$D$250),0)),"")</f>
        <v/>
      </c>
      <c r="I600" t="str" cm="1">
        <f t="array" ref="I600">IFERROR(INDEX(Month_4!$B$4:$B$250,MATCH(0,COUNTIF($E$450:I599,Month_4!$B$4:$B$250),0)),"")</f>
        <v/>
      </c>
    </row>
    <row r="601" spans="5:9">
      <c r="E601" cm="1">
        <f t="array" ref="E601">IFERROR(INDEX(Month_5!$D$4:$D$250,MATCH(0,COUNTIF($E$600:E600,Month_5!$D$4:$D$250),0)),"")</f>
        <v>0</v>
      </c>
      <c r="I601" cm="1">
        <f t="array" ref="I601">IFERROR(INDEX(Month_5!$B$4:$B$250,MATCH(0,COUNTIF($E$600:I600,Month_5!$B$4:$B$250),0)),"")</f>
        <v>0</v>
      </c>
    </row>
    <row r="602" spans="5:9">
      <c r="E602" t="str" cm="1">
        <f t="array" ref="E602">IFERROR(INDEX(Month_5!$D$4:$D$250,MATCH(0,COUNTIF($E$600:E601,Month_5!$D$4:$D$250),0)),"")</f>
        <v/>
      </c>
      <c r="I602" t="str" cm="1">
        <f t="array" ref="I602">IFERROR(INDEX(Month_5!$B$4:$B$250,MATCH(0,COUNTIF($E$600:I601,Month_5!$B$4:$B$250),0)),"")</f>
        <v/>
      </c>
    </row>
    <row r="603" spans="5:9">
      <c r="E603" t="str" cm="1">
        <f t="array" ref="E603">IFERROR(INDEX(Month_5!$D$4:$D$250,MATCH(0,COUNTIF($E$600:E602,Month_5!$D$4:$D$250),0)),"")</f>
        <v/>
      </c>
      <c r="I603" t="str" cm="1">
        <f t="array" ref="I603">IFERROR(INDEX(Month_5!$B$4:$B$250,MATCH(0,COUNTIF($E$600:I602,Month_5!$B$4:$B$250),0)),"")</f>
        <v/>
      </c>
    </row>
    <row r="604" spans="5:9">
      <c r="E604" t="str" cm="1">
        <f t="array" ref="E604">IFERROR(INDEX(Month_5!$D$4:$D$250,MATCH(0,COUNTIF($E$600:E603,Month_5!$D$4:$D$250),0)),"")</f>
        <v/>
      </c>
      <c r="I604" t="str" cm="1">
        <f t="array" ref="I604">IFERROR(INDEX(Month_5!$B$4:$B$250,MATCH(0,COUNTIF($E$600:I603,Month_5!$B$4:$B$250),0)),"")</f>
        <v/>
      </c>
    </row>
    <row r="605" spans="5:9">
      <c r="E605" t="str" cm="1">
        <f t="array" ref="E605">IFERROR(INDEX(Month_5!$D$4:$D$250,MATCH(0,COUNTIF($E$600:E604,Month_5!$D$4:$D$250),0)),"")</f>
        <v/>
      </c>
      <c r="I605" t="str" cm="1">
        <f t="array" ref="I605">IFERROR(INDEX(Month_5!$B$4:$B$250,MATCH(0,COUNTIF($E$600:I604,Month_5!$B$4:$B$250),0)),"")</f>
        <v/>
      </c>
    </row>
    <row r="606" spans="5:9">
      <c r="E606" t="str" cm="1">
        <f t="array" ref="E606">IFERROR(INDEX(Month_5!$D$4:$D$250,MATCH(0,COUNTIF($E$600:E605,Month_5!$D$4:$D$250),0)),"")</f>
        <v/>
      </c>
      <c r="I606" t="str" cm="1">
        <f t="array" ref="I606">IFERROR(INDEX(Month_5!$B$4:$B$250,MATCH(0,COUNTIF($E$600:I605,Month_5!$B$4:$B$250),0)),"")</f>
        <v/>
      </c>
    </row>
    <row r="607" spans="5:9">
      <c r="E607" t="str" cm="1">
        <f t="array" ref="E607">IFERROR(INDEX(Month_5!$D$4:$D$250,MATCH(0,COUNTIF($E$600:E606,Month_5!$D$4:$D$250),0)),"")</f>
        <v/>
      </c>
      <c r="I607" t="str" cm="1">
        <f t="array" ref="I607">IFERROR(INDEX(Month_5!$B$4:$B$250,MATCH(0,COUNTIF($E$600:I606,Month_5!$B$4:$B$250),0)),"")</f>
        <v/>
      </c>
    </row>
    <row r="608" spans="5:9">
      <c r="E608" t="str" cm="1">
        <f t="array" ref="E608">IFERROR(INDEX(Month_5!$D$4:$D$250,MATCH(0,COUNTIF($E$600:E607,Month_5!$D$4:$D$250),0)),"")</f>
        <v/>
      </c>
      <c r="I608" t="str" cm="1">
        <f t="array" ref="I608">IFERROR(INDEX(Month_5!$B$4:$B$250,MATCH(0,COUNTIF($E$600:I607,Month_5!$B$4:$B$250),0)),"")</f>
        <v/>
      </c>
    </row>
    <row r="609" spans="5:9">
      <c r="E609" t="str" cm="1">
        <f t="array" ref="E609">IFERROR(INDEX(Month_5!$D$4:$D$250,MATCH(0,COUNTIF($E$600:E608,Month_5!$D$4:$D$250),0)),"")</f>
        <v/>
      </c>
      <c r="I609" t="str" cm="1">
        <f t="array" ref="I609">IFERROR(INDEX(Month_5!$B$4:$B$250,MATCH(0,COUNTIF($E$600:I608,Month_5!$B$4:$B$250),0)),"")</f>
        <v/>
      </c>
    </row>
    <row r="610" spans="5:9">
      <c r="E610" t="str" cm="1">
        <f t="array" ref="E610">IFERROR(INDEX(Month_5!$D$4:$D$250,MATCH(0,COUNTIF($E$600:E609,Month_5!$D$4:$D$250),0)),"")</f>
        <v/>
      </c>
      <c r="I610" t="str" cm="1">
        <f t="array" ref="I610">IFERROR(INDEX(Month_5!$B$4:$B$250,MATCH(0,COUNTIF($E$600:I609,Month_5!$B$4:$B$250),0)),"")</f>
        <v/>
      </c>
    </row>
    <row r="611" spans="5:9">
      <c r="E611" t="str" cm="1">
        <f t="array" ref="E611">IFERROR(INDEX(Month_5!$D$4:$D$250,MATCH(0,COUNTIF($E$600:E610,Month_5!$D$4:$D$250),0)),"")</f>
        <v/>
      </c>
      <c r="I611" t="str" cm="1">
        <f t="array" ref="I611">IFERROR(INDEX(Month_5!$B$4:$B$250,MATCH(0,COUNTIF($E$600:I610,Month_5!$B$4:$B$250),0)),"")</f>
        <v/>
      </c>
    </row>
    <row r="612" spans="5:9">
      <c r="E612" t="str" cm="1">
        <f t="array" ref="E612">IFERROR(INDEX(Month_5!$D$4:$D$250,MATCH(0,COUNTIF($E$600:E611,Month_5!$D$4:$D$250),0)),"")</f>
        <v/>
      </c>
      <c r="I612" t="str" cm="1">
        <f t="array" ref="I612">IFERROR(INDEX(Month_5!$B$4:$B$250,MATCH(0,COUNTIF($E$600:I611,Month_5!$B$4:$B$250),0)),"")</f>
        <v/>
      </c>
    </row>
    <row r="613" spans="5:9">
      <c r="E613" t="str" cm="1">
        <f t="array" ref="E613">IFERROR(INDEX(Month_5!$D$4:$D$250,MATCH(0,COUNTIF($E$600:E612,Month_5!$D$4:$D$250),0)),"")</f>
        <v/>
      </c>
      <c r="I613" t="str" cm="1">
        <f t="array" ref="I613">IFERROR(INDEX(Month_5!$B$4:$B$250,MATCH(0,COUNTIF($E$600:I612,Month_5!$B$4:$B$250),0)),"")</f>
        <v/>
      </c>
    </row>
    <row r="614" spans="5:9">
      <c r="E614" t="str" cm="1">
        <f t="array" ref="E614">IFERROR(INDEX(Month_5!$D$4:$D$250,MATCH(0,COUNTIF($E$600:E613,Month_5!$D$4:$D$250),0)),"")</f>
        <v/>
      </c>
      <c r="I614" t="str" cm="1">
        <f t="array" ref="I614">IFERROR(INDEX(Month_5!$B$4:$B$250,MATCH(0,COUNTIF($E$600:I613,Month_5!$B$4:$B$250),0)),"")</f>
        <v/>
      </c>
    </row>
    <row r="615" spans="5:9">
      <c r="E615" t="str" cm="1">
        <f t="array" ref="E615">IFERROR(INDEX(Month_5!$D$4:$D$250,MATCH(0,COUNTIF($E$600:E614,Month_5!$D$4:$D$250),0)),"")</f>
        <v/>
      </c>
      <c r="I615" t="str" cm="1">
        <f t="array" ref="I615">IFERROR(INDEX(Month_5!$B$4:$B$250,MATCH(0,COUNTIF($E$600:I614,Month_5!$B$4:$B$250),0)),"")</f>
        <v/>
      </c>
    </row>
    <row r="616" spans="5:9">
      <c r="E616" t="str" cm="1">
        <f t="array" ref="E616">IFERROR(INDEX(Month_5!$D$4:$D$250,MATCH(0,COUNTIF($E$600:E615,Month_5!$D$4:$D$250),0)),"")</f>
        <v/>
      </c>
      <c r="I616" t="str" cm="1">
        <f t="array" ref="I616">IFERROR(INDEX(Month_5!$B$4:$B$250,MATCH(0,COUNTIF($E$600:I615,Month_5!$B$4:$B$250),0)),"")</f>
        <v/>
      </c>
    </row>
    <row r="617" spans="5:9">
      <c r="E617" t="str" cm="1">
        <f t="array" ref="E617">IFERROR(INDEX(Month_5!$D$4:$D$250,MATCH(0,COUNTIF($E$600:E616,Month_5!$D$4:$D$250),0)),"")</f>
        <v/>
      </c>
      <c r="I617" t="str" cm="1">
        <f t="array" ref="I617">IFERROR(INDEX(Month_5!$B$4:$B$250,MATCH(0,COUNTIF($E$600:I616,Month_5!$B$4:$B$250),0)),"")</f>
        <v/>
      </c>
    </row>
    <row r="618" spans="5:9">
      <c r="E618" t="str" cm="1">
        <f t="array" ref="E618">IFERROR(INDEX(Month_5!$D$4:$D$250,MATCH(0,COUNTIF($E$600:E617,Month_5!$D$4:$D$250),0)),"")</f>
        <v/>
      </c>
      <c r="I618" t="str" cm="1">
        <f t="array" ref="I618">IFERROR(INDEX(Month_5!$B$4:$B$250,MATCH(0,COUNTIF($E$600:I617,Month_5!$B$4:$B$250),0)),"")</f>
        <v/>
      </c>
    </row>
    <row r="619" spans="5:9">
      <c r="E619" t="str" cm="1">
        <f t="array" ref="E619">IFERROR(INDEX(Month_5!$D$4:$D$250,MATCH(0,COUNTIF($E$600:E618,Month_5!$D$4:$D$250),0)),"")</f>
        <v/>
      </c>
      <c r="I619" t="str" cm="1">
        <f t="array" ref="I619">IFERROR(INDEX(Month_5!$B$4:$B$250,MATCH(0,COUNTIF($E$600:I618,Month_5!$B$4:$B$250),0)),"")</f>
        <v/>
      </c>
    </row>
    <row r="620" spans="5:9">
      <c r="E620" t="str" cm="1">
        <f t="array" ref="E620">IFERROR(INDEX(Month_5!$D$4:$D$250,MATCH(0,COUNTIF($E$600:E619,Month_5!$D$4:$D$250),0)),"")</f>
        <v/>
      </c>
      <c r="I620" t="str" cm="1">
        <f t="array" ref="I620">IFERROR(INDEX(Month_5!$B$4:$B$250,MATCH(0,COUNTIF($E$600:I619,Month_5!$B$4:$B$250),0)),"")</f>
        <v/>
      </c>
    </row>
    <row r="621" spans="5:9">
      <c r="E621" t="str" cm="1">
        <f t="array" ref="E621">IFERROR(INDEX(Month_5!$D$4:$D$250,MATCH(0,COUNTIF($E$600:E620,Month_5!$D$4:$D$250),0)),"")</f>
        <v/>
      </c>
      <c r="I621" t="str" cm="1">
        <f t="array" ref="I621">IFERROR(INDEX(Month_5!$B$4:$B$250,MATCH(0,COUNTIF($E$600:I620,Month_5!$B$4:$B$250),0)),"")</f>
        <v/>
      </c>
    </row>
    <row r="622" spans="5:9">
      <c r="E622" t="str" cm="1">
        <f t="array" ref="E622">IFERROR(INDEX(Month_5!$D$4:$D$250,MATCH(0,COUNTIF($E$600:E621,Month_5!$D$4:$D$250),0)),"")</f>
        <v/>
      </c>
      <c r="I622" t="str" cm="1">
        <f t="array" ref="I622">IFERROR(INDEX(Month_5!$B$4:$B$250,MATCH(0,COUNTIF($E$600:I621,Month_5!$B$4:$B$250),0)),"")</f>
        <v/>
      </c>
    </row>
    <row r="623" spans="5:9">
      <c r="E623" t="str" cm="1">
        <f t="array" ref="E623">IFERROR(INDEX(Month_5!$D$4:$D$250,MATCH(0,COUNTIF($E$600:E622,Month_5!$D$4:$D$250),0)),"")</f>
        <v/>
      </c>
      <c r="I623" t="str" cm="1">
        <f t="array" ref="I623">IFERROR(INDEX(Month_5!$B$4:$B$250,MATCH(0,COUNTIF($E$600:I622,Month_5!$B$4:$B$250),0)),"")</f>
        <v/>
      </c>
    </row>
    <row r="624" spans="5:9">
      <c r="E624" t="str" cm="1">
        <f t="array" ref="E624">IFERROR(INDEX(Month_5!$D$4:$D$250,MATCH(0,COUNTIF($E$600:E623,Month_5!$D$4:$D$250),0)),"")</f>
        <v/>
      </c>
      <c r="I624" t="str" cm="1">
        <f t="array" ref="I624">IFERROR(INDEX(Month_5!$B$4:$B$250,MATCH(0,COUNTIF($E$600:I623,Month_5!$B$4:$B$250),0)),"")</f>
        <v/>
      </c>
    </row>
    <row r="625" spans="5:9">
      <c r="E625" t="str" cm="1">
        <f t="array" ref="E625">IFERROR(INDEX(Month_5!$D$4:$D$250,MATCH(0,COUNTIF($E$600:E624,Month_5!$D$4:$D$250),0)),"")</f>
        <v/>
      </c>
      <c r="I625" t="str" cm="1">
        <f t="array" ref="I625">IFERROR(INDEX(Month_5!$B$4:$B$250,MATCH(0,COUNTIF($E$600:I624,Month_5!$B$4:$B$250),0)),"")</f>
        <v/>
      </c>
    </row>
    <row r="626" spans="5:9">
      <c r="E626" t="str" cm="1">
        <f t="array" ref="E626">IFERROR(INDEX(Month_5!$D$4:$D$250,MATCH(0,COUNTIF($E$600:E625,Month_5!$D$4:$D$250),0)),"")</f>
        <v/>
      </c>
      <c r="I626" t="str" cm="1">
        <f t="array" ref="I626">IFERROR(INDEX(Month_5!$B$4:$B$250,MATCH(0,COUNTIF($E$600:I625,Month_5!$B$4:$B$250),0)),"")</f>
        <v/>
      </c>
    </row>
    <row r="627" spans="5:9">
      <c r="E627" t="str" cm="1">
        <f t="array" ref="E627">IFERROR(INDEX(Month_5!$D$4:$D$250,MATCH(0,COUNTIF($E$600:E626,Month_5!$D$4:$D$250),0)),"")</f>
        <v/>
      </c>
      <c r="I627" t="str" cm="1">
        <f t="array" ref="I627">IFERROR(INDEX(Month_5!$B$4:$B$250,MATCH(0,COUNTIF($E$600:I626,Month_5!$B$4:$B$250),0)),"")</f>
        <v/>
      </c>
    </row>
    <row r="628" spans="5:9">
      <c r="E628" t="str" cm="1">
        <f t="array" ref="E628">IFERROR(INDEX(Month_5!$D$4:$D$250,MATCH(0,COUNTIF($E$600:E627,Month_5!$D$4:$D$250),0)),"")</f>
        <v/>
      </c>
      <c r="I628" t="str" cm="1">
        <f t="array" ref="I628">IFERROR(INDEX(Month_5!$B$4:$B$250,MATCH(0,COUNTIF($E$600:I627,Month_5!$B$4:$B$250),0)),"")</f>
        <v/>
      </c>
    </row>
    <row r="629" spans="5:9">
      <c r="E629" t="str" cm="1">
        <f t="array" ref="E629">IFERROR(INDEX(Month_5!$D$4:$D$250,MATCH(0,COUNTIF($E$600:E628,Month_5!$D$4:$D$250),0)),"")</f>
        <v/>
      </c>
      <c r="I629" t="str" cm="1">
        <f t="array" ref="I629">IFERROR(INDEX(Month_5!$B$4:$B$250,MATCH(0,COUNTIF($E$600:I628,Month_5!$B$4:$B$250),0)),"")</f>
        <v/>
      </c>
    </row>
    <row r="630" spans="5:9">
      <c r="E630" t="str" cm="1">
        <f t="array" ref="E630">IFERROR(INDEX(Month_5!$D$4:$D$250,MATCH(0,COUNTIF($E$600:E629,Month_5!$D$4:$D$250),0)),"")</f>
        <v/>
      </c>
      <c r="I630" t="str" cm="1">
        <f t="array" ref="I630">IFERROR(INDEX(Month_5!$B$4:$B$250,MATCH(0,COUNTIF($E$600:I629,Month_5!$B$4:$B$250),0)),"")</f>
        <v/>
      </c>
    </row>
    <row r="631" spans="5:9">
      <c r="E631" t="str" cm="1">
        <f t="array" ref="E631">IFERROR(INDEX(Month_5!$D$4:$D$250,MATCH(0,COUNTIF($E$600:E630,Month_5!$D$4:$D$250),0)),"")</f>
        <v/>
      </c>
      <c r="I631" t="str" cm="1">
        <f t="array" ref="I631">IFERROR(INDEX(Month_5!$B$4:$B$250,MATCH(0,COUNTIF($E$600:I630,Month_5!$B$4:$B$250),0)),"")</f>
        <v/>
      </c>
    </row>
    <row r="632" spans="5:9">
      <c r="E632" t="str" cm="1">
        <f t="array" ref="E632">IFERROR(INDEX(Month_5!$D$4:$D$250,MATCH(0,COUNTIF($E$600:E631,Month_5!$D$4:$D$250),0)),"")</f>
        <v/>
      </c>
      <c r="I632" t="str" cm="1">
        <f t="array" ref="I632">IFERROR(INDEX(Month_5!$B$4:$B$250,MATCH(0,COUNTIF($E$600:I631,Month_5!$B$4:$B$250),0)),"")</f>
        <v/>
      </c>
    </row>
    <row r="633" spans="5:9">
      <c r="E633" t="str" cm="1">
        <f t="array" ref="E633">IFERROR(INDEX(Month_5!$D$4:$D$250,MATCH(0,COUNTIF($E$600:E632,Month_5!$D$4:$D$250),0)),"")</f>
        <v/>
      </c>
      <c r="I633" t="str" cm="1">
        <f t="array" ref="I633">IFERROR(INDEX(Month_5!$B$4:$B$250,MATCH(0,COUNTIF($E$600:I632,Month_5!$B$4:$B$250),0)),"")</f>
        <v/>
      </c>
    </row>
    <row r="634" spans="5:9">
      <c r="E634" t="str" cm="1">
        <f t="array" ref="E634">IFERROR(INDEX(Month_5!$D$4:$D$250,MATCH(0,COUNTIF($E$600:E633,Month_5!$D$4:$D$250),0)),"")</f>
        <v/>
      </c>
      <c r="I634" t="str" cm="1">
        <f t="array" ref="I634">IFERROR(INDEX(Month_5!$B$4:$B$250,MATCH(0,COUNTIF($E$600:I633,Month_5!$B$4:$B$250),0)),"")</f>
        <v/>
      </c>
    </row>
    <row r="635" spans="5:9">
      <c r="E635" t="str" cm="1">
        <f t="array" ref="E635">IFERROR(INDEX(Month_5!$D$4:$D$250,MATCH(0,COUNTIF($E$600:E634,Month_5!$D$4:$D$250),0)),"")</f>
        <v/>
      </c>
      <c r="I635" t="str" cm="1">
        <f t="array" ref="I635">IFERROR(INDEX(Month_5!$B$4:$B$250,MATCH(0,COUNTIF($E$600:I634,Month_5!$B$4:$B$250),0)),"")</f>
        <v/>
      </c>
    </row>
    <row r="636" spans="5:9">
      <c r="E636" t="str" cm="1">
        <f t="array" ref="E636">IFERROR(INDEX(Month_5!$D$4:$D$250,MATCH(0,COUNTIF($E$600:E635,Month_5!$D$4:$D$250),0)),"")</f>
        <v/>
      </c>
      <c r="I636" t="str" cm="1">
        <f t="array" ref="I636">IFERROR(INDEX(Month_5!$B$4:$B$250,MATCH(0,COUNTIF($E$600:I635,Month_5!$B$4:$B$250),0)),"")</f>
        <v/>
      </c>
    </row>
    <row r="637" spans="5:9">
      <c r="E637" t="str" cm="1">
        <f t="array" ref="E637">IFERROR(INDEX(Month_5!$D$4:$D$250,MATCH(0,COUNTIF($E$600:E636,Month_5!$D$4:$D$250),0)),"")</f>
        <v/>
      </c>
      <c r="I637" t="str" cm="1">
        <f t="array" ref="I637">IFERROR(INDEX(Month_5!$B$4:$B$250,MATCH(0,COUNTIF($E$600:I636,Month_5!$B$4:$B$250),0)),"")</f>
        <v/>
      </c>
    </row>
    <row r="638" spans="5:9">
      <c r="E638" t="str" cm="1">
        <f t="array" ref="E638">IFERROR(INDEX(Month_5!$D$4:$D$250,MATCH(0,COUNTIF($E$600:E637,Month_5!$D$4:$D$250),0)),"")</f>
        <v/>
      </c>
      <c r="I638" t="str" cm="1">
        <f t="array" ref="I638">IFERROR(INDEX(Month_5!$B$4:$B$250,MATCH(0,COUNTIF($E$600:I637,Month_5!$B$4:$B$250),0)),"")</f>
        <v/>
      </c>
    </row>
    <row r="639" spans="5:9">
      <c r="E639" t="str" cm="1">
        <f t="array" ref="E639">IFERROR(INDEX(Month_5!$D$4:$D$250,MATCH(0,COUNTIF($E$600:E638,Month_5!$D$4:$D$250),0)),"")</f>
        <v/>
      </c>
      <c r="I639" t="str" cm="1">
        <f t="array" ref="I639">IFERROR(INDEX(Month_5!$B$4:$B$250,MATCH(0,COUNTIF($E$600:I638,Month_5!$B$4:$B$250),0)),"")</f>
        <v/>
      </c>
    </row>
    <row r="640" spans="5:9">
      <c r="E640" t="str" cm="1">
        <f t="array" ref="E640">IFERROR(INDEX(Month_5!$D$4:$D$250,MATCH(0,COUNTIF($E$600:E639,Month_5!$D$4:$D$250),0)),"")</f>
        <v/>
      </c>
      <c r="I640" t="str" cm="1">
        <f t="array" ref="I640">IFERROR(INDEX(Month_5!$B$4:$B$250,MATCH(0,COUNTIF($E$600:I639,Month_5!$B$4:$B$250),0)),"")</f>
        <v/>
      </c>
    </row>
    <row r="641" spans="5:9">
      <c r="E641" t="str" cm="1">
        <f t="array" ref="E641">IFERROR(INDEX(Month_5!$D$4:$D$250,MATCH(0,COUNTIF($E$600:E640,Month_5!$D$4:$D$250),0)),"")</f>
        <v/>
      </c>
      <c r="I641" t="str" cm="1">
        <f t="array" ref="I641">IFERROR(INDEX(Month_5!$B$4:$B$250,MATCH(0,COUNTIF($E$600:I640,Month_5!$B$4:$B$250),0)),"")</f>
        <v/>
      </c>
    </row>
    <row r="642" spans="5:9">
      <c r="E642" t="str" cm="1">
        <f t="array" ref="E642">IFERROR(INDEX(Month_5!$D$4:$D$250,MATCH(0,COUNTIF($E$600:E641,Month_5!$D$4:$D$250),0)),"")</f>
        <v/>
      </c>
      <c r="I642" t="str" cm="1">
        <f t="array" ref="I642">IFERROR(INDEX(Month_5!$B$4:$B$250,MATCH(0,COUNTIF($E$600:I641,Month_5!$B$4:$B$250),0)),"")</f>
        <v/>
      </c>
    </row>
    <row r="643" spans="5:9">
      <c r="E643" t="str" cm="1">
        <f t="array" ref="E643">IFERROR(INDEX(Month_5!$D$4:$D$250,MATCH(0,COUNTIF($E$600:E642,Month_5!$D$4:$D$250),0)),"")</f>
        <v/>
      </c>
      <c r="I643" t="str" cm="1">
        <f t="array" ref="I643">IFERROR(INDEX(Month_5!$B$4:$B$250,MATCH(0,COUNTIF($E$600:I642,Month_5!$B$4:$B$250),0)),"")</f>
        <v/>
      </c>
    </row>
    <row r="644" spans="5:9">
      <c r="E644" t="str" cm="1">
        <f t="array" ref="E644">IFERROR(INDEX(Month_5!$D$4:$D$250,MATCH(0,COUNTIF($E$600:E643,Month_5!$D$4:$D$250),0)),"")</f>
        <v/>
      </c>
      <c r="I644" t="str" cm="1">
        <f t="array" ref="I644">IFERROR(INDEX(Month_5!$B$4:$B$250,MATCH(0,COUNTIF($E$600:I643,Month_5!$B$4:$B$250),0)),"")</f>
        <v/>
      </c>
    </row>
    <row r="645" spans="5:9">
      <c r="E645" t="str" cm="1">
        <f t="array" ref="E645">IFERROR(INDEX(Month_5!$D$4:$D$250,MATCH(0,COUNTIF($E$600:E644,Month_5!$D$4:$D$250),0)),"")</f>
        <v/>
      </c>
      <c r="I645" t="str" cm="1">
        <f t="array" ref="I645">IFERROR(INDEX(Month_5!$B$4:$B$250,MATCH(0,COUNTIF($E$600:I644,Month_5!$B$4:$B$250),0)),"")</f>
        <v/>
      </c>
    </row>
    <row r="646" spans="5:9">
      <c r="E646" t="str" cm="1">
        <f t="array" ref="E646">IFERROR(INDEX(Month_5!$D$4:$D$250,MATCH(0,COUNTIF($E$600:E645,Month_5!$D$4:$D$250),0)),"")</f>
        <v/>
      </c>
      <c r="I646" t="str" cm="1">
        <f t="array" ref="I646">IFERROR(INDEX(Month_5!$B$4:$B$250,MATCH(0,COUNTIF($E$600:I645,Month_5!$B$4:$B$250),0)),"")</f>
        <v/>
      </c>
    </row>
    <row r="647" spans="5:9">
      <c r="E647" t="str" cm="1">
        <f t="array" ref="E647">IFERROR(INDEX(Month_5!$D$4:$D$250,MATCH(0,COUNTIF($E$600:E646,Month_5!$D$4:$D$250),0)),"")</f>
        <v/>
      </c>
      <c r="I647" t="str" cm="1">
        <f t="array" ref="I647">IFERROR(INDEX(Month_5!$B$4:$B$250,MATCH(0,COUNTIF($E$600:I646,Month_5!$B$4:$B$250),0)),"")</f>
        <v/>
      </c>
    </row>
    <row r="648" spans="5:9">
      <c r="E648" t="str" cm="1">
        <f t="array" ref="E648">IFERROR(INDEX(Month_5!$D$4:$D$250,MATCH(0,COUNTIF($E$600:E647,Month_5!$D$4:$D$250),0)),"")</f>
        <v/>
      </c>
      <c r="I648" t="str" cm="1">
        <f t="array" ref="I648">IFERROR(INDEX(Month_5!$B$4:$B$250,MATCH(0,COUNTIF($E$600:I647,Month_5!$B$4:$B$250),0)),"")</f>
        <v/>
      </c>
    </row>
    <row r="649" spans="5:9">
      <c r="E649" t="str" cm="1">
        <f t="array" ref="E649">IFERROR(INDEX(Month_5!$D$4:$D$250,MATCH(0,COUNTIF($E$600:E648,Month_5!$D$4:$D$250),0)),"")</f>
        <v/>
      </c>
      <c r="I649" t="str" cm="1">
        <f t="array" ref="I649">IFERROR(INDEX(Month_5!$B$4:$B$250,MATCH(0,COUNTIF($E$600:I648,Month_5!$B$4:$B$250),0)),"")</f>
        <v/>
      </c>
    </row>
    <row r="650" spans="5:9">
      <c r="E650" t="str" cm="1">
        <f t="array" ref="E650">IFERROR(INDEX(Month_5!$D$4:$D$250,MATCH(0,COUNTIF($E$600:E649,Month_5!$D$4:$D$250),0)),"")</f>
        <v/>
      </c>
      <c r="I650" t="str" cm="1">
        <f t="array" ref="I650">IFERROR(INDEX(Month_5!$B$4:$B$250,MATCH(0,COUNTIF($E$600:I649,Month_5!$B$4:$B$250),0)),"")</f>
        <v/>
      </c>
    </row>
    <row r="651" spans="5:9">
      <c r="E651" t="str" cm="1">
        <f t="array" ref="E651">IFERROR(INDEX(Month_5!$D$4:$D$250,MATCH(0,COUNTIF($E$600:E650,Month_5!$D$4:$D$250),0)),"")</f>
        <v/>
      </c>
      <c r="I651" t="str" cm="1">
        <f t="array" ref="I651">IFERROR(INDEX(Month_5!$B$4:$B$250,MATCH(0,COUNTIF($E$600:I650,Month_5!$B$4:$B$250),0)),"")</f>
        <v/>
      </c>
    </row>
    <row r="652" spans="5:9">
      <c r="E652" t="str" cm="1">
        <f t="array" ref="E652">IFERROR(INDEX(Month_5!$D$4:$D$250,MATCH(0,COUNTIF($E$600:E651,Month_5!$D$4:$D$250),0)),"")</f>
        <v/>
      </c>
      <c r="I652" t="str" cm="1">
        <f t="array" ref="I652">IFERROR(INDEX(Month_5!$B$4:$B$250,MATCH(0,COUNTIF($E$600:I651,Month_5!$B$4:$B$250),0)),"")</f>
        <v/>
      </c>
    </row>
    <row r="653" spans="5:9">
      <c r="E653" t="str" cm="1">
        <f t="array" ref="E653">IFERROR(INDEX(Month_5!$D$4:$D$250,MATCH(0,COUNTIF($E$600:E652,Month_5!$D$4:$D$250),0)),"")</f>
        <v/>
      </c>
      <c r="I653" t="str" cm="1">
        <f t="array" ref="I653">IFERROR(INDEX(Month_5!$B$4:$B$250,MATCH(0,COUNTIF($E$600:I652,Month_5!$B$4:$B$250),0)),"")</f>
        <v/>
      </c>
    </row>
    <row r="654" spans="5:9">
      <c r="E654" t="str" cm="1">
        <f t="array" ref="E654">IFERROR(INDEX(Month_5!$D$4:$D$250,MATCH(0,COUNTIF($E$600:E653,Month_5!$D$4:$D$250),0)),"")</f>
        <v/>
      </c>
      <c r="I654" t="str" cm="1">
        <f t="array" ref="I654">IFERROR(INDEX(Month_5!$B$4:$B$250,MATCH(0,COUNTIF($E$600:I653,Month_5!$B$4:$B$250),0)),"")</f>
        <v/>
      </c>
    </row>
    <row r="655" spans="5:9">
      <c r="E655" t="str" cm="1">
        <f t="array" ref="E655">IFERROR(INDEX(Month_5!$D$4:$D$250,MATCH(0,COUNTIF($E$600:E654,Month_5!$D$4:$D$250),0)),"")</f>
        <v/>
      </c>
      <c r="I655" t="str" cm="1">
        <f t="array" ref="I655">IFERROR(INDEX(Month_5!$B$4:$B$250,MATCH(0,COUNTIF($E$600:I654,Month_5!$B$4:$B$250),0)),"")</f>
        <v/>
      </c>
    </row>
    <row r="656" spans="5:9">
      <c r="E656" t="str" cm="1">
        <f t="array" ref="E656">IFERROR(INDEX(Month_5!$D$4:$D$250,MATCH(0,COUNTIF($E$600:E655,Month_5!$D$4:$D$250),0)),"")</f>
        <v/>
      </c>
      <c r="I656" t="str" cm="1">
        <f t="array" ref="I656">IFERROR(INDEX(Month_5!$B$4:$B$250,MATCH(0,COUNTIF($E$600:I655,Month_5!$B$4:$B$250),0)),"")</f>
        <v/>
      </c>
    </row>
    <row r="657" spans="5:9">
      <c r="E657" t="str" cm="1">
        <f t="array" ref="E657">IFERROR(INDEX(Month_5!$D$4:$D$250,MATCH(0,COUNTIF($E$600:E656,Month_5!$D$4:$D$250),0)),"")</f>
        <v/>
      </c>
      <c r="I657" t="str" cm="1">
        <f t="array" ref="I657">IFERROR(INDEX(Month_5!$B$4:$B$250,MATCH(0,COUNTIF($E$600:I656,Month_5!$B$4:$B$250),0)),"")</f>
        <v/>
      </c>
    </row>
    <row r="658" spans="5:9">
      <c r="E658" t="str" cm="1">
        <f t="array" ref="E658">IFERROR(INDEX(Month_5!$D$4:$D$250,MATCH(0,COUNTIF($E$600:E657,Month_5!$D$4:$D$250),0)),"")</f>
        <v/>
      </c>
      <c r="I658" t="str" cm="1">
        <f t="array" ref="I658">IFERROR(INDEX(Month_5!$B$4:$B$250,MATCH(0,COUNTIF($E$600:I657,Month_5!$B$4:$B$250),0)),"")</f>
        <v/>
      </c>
    </row>
    <row r="659" spans="5:9">
      <c r="E659" t="str" cm="1">
        <f t="array" ref="E659">IFERROR(INDEX(Month_5!$D$4:$D$250,MATCH(0,COUNTIF($E$600:E658,Month_5!$D$4:$D$250),0)),"")</f>
        <v/>
      </c>
      <c r="I659" t="str" cm="1">
        <f t="array" ref="I659">IFERROR(INDEX(Month_5!$B$4:$B$250,MATCH(0,COUNTIF($E$600:I658,Month_5!$B$4:$B$250),0)),"")</f>
        <v/>
      </c>
    </row>
    <row r="660" spans="5:9">
      <c r="E660" t="str" cm="1">
        <f t="array" ref="E660">IFERROR(INDEX(Month_5!$D$4:$D$250,MATCH(0,COUNTIF($E$600:E659,Month_5!$D$4:$D$250),0)),"")</f>
        <v/>
      </c>
      <c r="I660" t="str" cm="1">
        <f t="array" ref="I660">IFERROR(INDEX(Month_5!$B$4:$B$250,MATCH(0,COUNTIF($E$600:I659,Month_5!$B$4:$B$250),0)),"")</f>
        <v/>
      </c>
    </row>
    <row r="661" spans="5:9">
      <c r="E661" t="str" cm="1">
        <f t="array" ref="E661">IFERROR(INDEX(Month_5!$D$4:$D$250,MATCH(0,COUNTIF($E$600:E660,Month_5!$D$4:$D$250),0)),"")</f>
        <v/>
      </c>
      <c r="I661" t="str" cm="1">
        <f t="array" ref="I661">IFERROR(INDEX(Month_5!$B$4:$B$250,MATCH(0,COUNTIF($E$600:I660,Month_5!$B$4:$B$250),0)),"")</f>
        <v/>
      </c>
    </row>
    <row r="662" spans="5:9">
      <c r="E662" t="str" cm="1">
        <f t="array" ref="E662">IFERROR(INDEX(Month_5!$D$4:$D$250,MATCH(0,COUNTIF($E$600:E661,Month_5!$D$4:$D$250),0)),"")</f>
        <v/>
      </c>
      <c r="I662" t="str" cm="1">
        <f t="array" ref="I662">IFERROR(INDEX(Month_5!$B$4:$B$250,MATCH(0,COUNTIF($E$600:I661,Month_5!$B$4:$B$250),0)),"")</f>
        <v/>
      </c>
    </row>
    <row r="663" spans="5:9">
      <c r="E663" t="str" cm="1">
        <f t="array" ref="E663">IFERROR(INDEX(Month_5!$D$4:$D$250,MATCH(0,COUNTIF($E$600:E662,Month_5!$D$4:$D$250),0)),"")</f>
        <v/>
      </c>
      <c r="I663" t="str" cm="1">
        <f t="array" ref="I663">IFERROR(INDEX(Month_5!$B$4:$B$250,MATCH(0,COUNTIF($E$600:I662,Month_5!$B$4:$B$250),0)),"")</f>
        <v/>
      </c>
    </row>
    <row r="664" spans="5:9">
      <c r="E664" t="str" cm="1">
        <f t="array" ref="E664">IFERROR(INDEX(Month_5!$D$4:$D$250,MATCH(0,COUNTIF($E$600:E663,Month_5!$D$4:$D$250),0)),"")</f>
        <v/>
      </c>
      <c r="I664" t="str" cm="1">
        <f t="array" ref="I664">IFERROR(INDEX(Month_5!$B$4:$B$250,MATCH(0,COUNTIF($E$600:I663,Month_5!$B$4:$B$250),0)),"")</f>
        <v/>
      </c>
    </row>
    <row r="665" spans="5:9">
      <c r="E665" t="str" cm="1">
        <f t="array" ref="E665">IFERROR(INDEX(Month_5!$D$4:$D$250,MATCH(0,COUNTIF($E$600:E664,Month_5!$D$4:$D$250),0)),"")</f>
        <v/>
      </c>
      <c r="I665" t="str" cm="1">
        <f t="array" ref="I665">IFERROR(INDEX(Month_5!$B$4:$B$250,MATCH(0,COUNTIF($E$600:I664,Month_5!$B$4:$B$250),0)),"")</f>
        <v/>
      </c>
    </row>
    <row r="666" spans="5:9">
      <c r="E666" t="str" cm="1">
        <f t="array" ref="E666">IFERROR(INDEX(Month_5!$D$4:$D$250,MATCH(0,COUNTIF($E$600:E665,Month_5!$D$4:$D$250),0)),"")</f>
        <v/>
      </c>
      <c r="I666" t="str" cm="1">
        <f t="array" ref="I666">IFERROR(INDEX(Month_5!$B$4:$B$250,MATCH(0,COUNTIF($E$600:I665,Month_5!$B$4:$B$250),0)),"")</f>
        <v/>
      </c>
    </row>
    <row r="667" spans="5:9">
      <c r="E667" t="str" cm="1">
        <f t="array" ref="E667">IFERROR(INDEX(Month_5!$D$4:$D$250,MATCH(0,COUNTIF($E$600:E666,Month_5!$D$4:$D$250),0)),"")</f>
        <v/>
      </c>
      <c r="I667" t="str" cm="1">
        <f t="array" ref="I667">IFERROR(INDEX(Month_5!$B$4:$B$250,MATCH(0,COUNTIF($E$600:I666,Month_5!$B$4:$B$250),0)),"")</f>
        <v/>
      </c>
    </row>
    <row r="668" spans="5:9">
      <c r="E668" t="str" cm="1">
        <f t="array" ref="E668">IFERROR(INDEX(Month_5!$D$4:$D$250,MATCH(0,COUNTIF($E$600:E667,Month_5!$D$4:$D$250),0)),"")</f>
        <v/>
      </c>
      <c r="I668" t="str" cm="1">
        <f t="array" ref="I668">IFERROR(INDEX(Month_5!$B$4:$B$250,MATCH(0,COUNTIF($E$600:I667,Month_5!$B$4:$B$250),0)),"")</f>
        <v/>
      </c>
    </row>
    <row r="669" spans="5:9">
      <c r="E669" t="str" cm="1">
        <f t="array" ref="E669">IFERROR(INDEX(Month_5!$D$4:$D$250,MATCH(0,COUNTIF($E$600:E668,Month_5!$D$4:$D$250),0)),"")</f>
        <v/>
      </c>
      <c r="I669" t="str" cm="1">
        <f t="array" ref="I669">IFERROR(INDEX(Month_5!$B$4:$B$250,MATCH(0,COUNTIF($E$600:I668,Month_5!$B$4:$B$250),0)),"")</f>
        <v/>
      </c>
    </row>
    <row r="670" spans="5:9">
      <c r="E670" t="str" cm="1">
        <f t="array" ref="E670">IFERROR(INDEX(Month_5!$D$4:$D$250,MATCH(0,COUNTIF($E$600:E669,Month_5!$D$4:$D$250),0)),"")</f>
        <v/>
      </c>
      <c r="I670" t="str" cm="1">
        <f t="array" ref="I670">IFERROR(INDEX(Month_5!$B$4:$B$250,MATCH(0,COUNTIF($E$600:I669,Month_5!$B$4:$B$250),0)),"")</f>
        <v/>
      </c>
    </row>
    <row r="671" spans="5:9">
      <c r="E671" t="str" cm="1">
        <f t="array" ref="E671">IFERROR(INDEX(Month_5!$D$4:$D$250,MATCH(0,COUNTIF($E$600:E670,Month_5!$D$4:$D$250),0)),"")</f>
        <v/>
      </c>
      <c r="I671" t="str" cm="1">
        <f t="array" ref="I671">IFERROR(INDEX(Month_5!$B$4:$B$250,MATCH(0,COUNTIF($E$600:I670,Month_5!$B$4:$B$250),0)),"")</f>
        <v/>
      </c>
    </row>
    <row r="672" spans="5:9">
      <c r="E672" t="str" cm="1">
        <f t="array" ref="E672">IFERROR(INDEX(Month_5!$D$4:$D$250,MATCH(0,COUNTIF($E$600:E671,Month_5!$D$4:$D$250),0)),"")</f>
        <v/>
      </c>
      <c r="I672" t="str" cm="1">
        <f t="array" ref="I672">IFERROR(INDEX(Month_5!$B$4:$B$250,MATCH(0,COUNTIF($E$600:I671,Month_5!$B$4:$B$250),0)),"")</f>
        <v/>
      </c>
    </row>
    <row r="673" spans="5:9">
      <c r="E673" t="str" cm="1">
        <f t="array" ref="E673">IFERROR(INDEX(Month_5!$D$4:$D$250,MATCH(0,COUNTIF($E$600:E672,Month_5!$D$4:$D$250),0)),"")</f>
        <v/>
      </c>
      <c r="I673" t="str" cm="1">
        <f t="array" ref="I673">IFERROR(INDEX(Month_5!$B$4:$B$250,MATCH(0,COUNTIF($E$600:I672,Month_5!$B$4:$B$250),0)),"")</f>
        <v/>
      </c>
    </row>
    <row r="674" spans="5:9">
      <c r="E674" t="str" cm="1">
        <f t="array" ref="E674">IFERROR(INDEX(Month_5!$D$4:$D$250,MATCH(0,COUNTIF($E$600:E673,Month_5!$D$4:$D$250),0)),"")</f>
        <v/>
      </c>
      <c r="I674" t="str" cm="1">
        <f t="array" ref="I674">IFERROR(INDEX(Month_5!$B$4:$B$250,MATCH(0,COUNTIF($E$600:I673,Month_5!$B$4:$B$250),0)),"")</f>
        <v/>
      </c>
    </row>
    <row r="675" spans="5:9">
      <c r="E675" t="str" cm="1">
        <f t="array" ref="E675">IFERROR(INDEX(Month_5!$D$4:$D$250,MATCH(0,COUNTIF($E$600:E674,Month_5!$D$4:$D$250),0)),"")</f>
        <v/>
      </c>
      <c r="I675" t="str" cm="1">
        <f t="array" ref="I675">IFERROR(INDEX(Month_5!$B$4:$B$250,MATCH(0,COUNTIF($E$600:I674,Month_5!$B$4:$B$250),0)),"")</f>
        <v/>
      </c>
    </row>
    <row r="676" spans="5:9">
      <c r="E676" t="str" cm="1">
        <f t="array" ref="E676">IFERROR(INDEX(Month_5!$D$4:$D$250,MATCH(0,COUNTIF($E$600:E675,Month_5!$D$4:$D$250),0)),"")</f>
        <v/>
      </c>
      <c r="I676" t="str" cm="1">
        <f t="array" ref="I676">IFERROR(INDEX(Month_5!$B$4:$B$250,MATCH(0,COUNTIF($E$600:I675,Month_5!$B$4:$B$250),0)),"")</f>
        <v/>
      </c>
    </row>
    <row r="677" spans="5:9">
      <c r="E677" t="str" cm="1">
        <f t="array" ref="E677">IFERROR(INDEX(Month_5!$D$4:$D$250,MATCH(0,COUNTIF($E$600:E676,Month_5!$D$4:$D$250),0)),"")</f>
        <v/>
      </c>
      <c r="I677" t="str" cm="1">
        <f t="array" ref="I677">IFERROR(INDEX(Month_5!$B$4:$B$250,MATCH(0,COUNTIF($E$600:I676,Month_5!$B$4:$B$250),0)),"")</f>
        <v/>
      </c>
    </row>
    <row r="678" spans="5:9">
      <c r="E678" t="str" cm="1">
        <f t="array" ref="E678">IFERROR(INDEX(Month_5!$D$4:$D$250,MATCH(0,COUNTIF($E$600:E677,Month_5!$D$4:$D$250),0)),"")</f>
        <v/>
      </c>
      <c r="I678" t="str" cm="1">
        <f t="array" ref="I678">IFERROR(INDEX(Month_5!$B$4:$B$250,MATCH(0,COUNTIF($E$600:I677,Month_5!$B$4:$B$250),0)),"")</f>
        <v/>
      </c>
    </row>
    <row r="679" spans="5:9">
      <c r="E679" t="str" cm="1">
        <f t="array" ref="E679">IFERROR(INDEX(Month_5!$D$4:$D$250,MATCH(0,COUNTIF($E$600:E678,Month_5!$D$4:$D$250),0)),"")</f>
        <v/>
      </c>
      <c r="I679" t="str" cm="1">
        <f t="array" ref="I679">IFERROR(INDEX(Month_5!$B$4:$B$250,MATCH(0,COUNTIF($E$600:I678,Month_5!$B$4:$B$250),0)),"")</f>
        <v/>
      </c>
    </row>
    <row r="680" spans="5:9">
      <c r="E680" t="str" cm="1">
        <f t="array" ref="E680">IFERROR(INDEX(Month_5!$D$4:$D$250,MATCH(0,COUNTIF($E$600:E679,Month_5!$D$4:$D$250),0)),"")</f>
        <v/>
      </c>
      <c r="I680" t="str" cm="1">
        <f t="array" ref="I680">IFERROR(INDEX(Month_5!$B$4:$B$250,MATCH(0,COUNTIF($E$600:I679,Month_5!$B$4:$B$250),0)),"")</f>
        <v/>
      </c>
    </row>
    <row r="681" spans="5:9">
      <c r="E681" t="str" cm="1">
        <f t="array" ref="E681">IFERROR(INDEX(Month_5!$D$4:$D$250,MATCH(0,COUNTIF($E$600:E680,Month_5!$D$4:$D$250),0)),"")</f>
        <v/>
      </c>
      <c r="I681" t="str" cm="1">
        <f t="array" ref="I681">IFERROR(INDEX(Month_5!$B$4:$B$250,MATCH(0,COUNTIF($E$600:I680,Month_5!$B$4:$B$250),0)),"")</f>
        <v/>
      </c>
    </row>
    <row r="682" spans="5:9">
      <c r="E682" t="str" cm="1">
        <f t="array" ref="E682">IFERROR(INDEX(Month_5!$D$4:$D$250,MATCH(0,COUNTIF($E$600:E681,Month_5!$D$4:$D$250),0)),"")</f>
        <v/>
      </c>
      <c r="I682" t="str" cm="1">
        <f t="array" ref="I682">IFERROR(INDEX(Month_5!$B$4:$B$250,MATCH(0,COUNTIF($E$600:I681,Month_5!$B$4:$B$250),0)),"")</f>
        <v/>
      </c>
    </row>
    <row r="683" spans="5:9">
      <c r="E683" t="str" cm="1">
        <f t="array" ref="E683">IFERROR(INDEX(Month_5!$D$4:$D$250,MATCH(0,COUNTIF($E$600:E682,Month_5!$D$4:$D$250),0)),"")</f>
        <v/>
      </c>
      <c r="I683" t="str" cm="1">
        <f t="array" ref="I683">IFERROR(INDEX(Month_5!$B$4:$B$250,MATCH(0,COUNTIF($E$600:I682,Month_5!$B$4:$B$250),0)),"")</f>
        <v/>
      </c>
    </row>
    <row r="684" spans="5:9">
      <c r="E684" t="str" cm="1">
        <f t="array" ref="E684">IFERROR(INDEX(Month_5!$D$4:$D$250,MATCH(0,COUNTIF($E$600:E683,Month_5!$D$4:$D$250),0)),"")</f>
        <v/>
      </c>
      <c r="I684" t="str" cm="1">
        <f t="array" ref="I684">IFERROR(INDEX(Month_5!$B$4:$B$250,MATCH(0,COUNTIF($E$600:I683,Month_5!$B$4:$B$250),0)),"")</f>
        <v/>
      </c>
    </row>
    <row r="685" spans="5:9">
      <c r="E685" t="str" cm="1">
        <f t="array" ref="E685">IFERROR(INDEX(Month_5!$D$4:$D$250,MATCH(0,COUNTIF($E$600:E684,Month_5!$D$4:$D$250),0)),"")</f>
        <v/>
      </c>
      <c r="I685" t="str" cm="1">
        <f t="array" ref="I685">IFERROR(INDEX(Month_5!$B$4:$B$250,MATCH(0,COUNTIF($E$600:I684,Month_5!$B$4:$B$250),0)),"")</f>
        <v/>
      </c>
    </row>
    <row r="686" spans="5:9">
      <c r="E686" t="str" cm="1">
        <f t="array" ref="E686">IFERROR(INDEX(Month_5!$D$4:$D$250,MATCH(0,COUNTIF($E$600:E685,Month_5!$D$4:$D$250),0)),"")</f>
        <v/>
      </c>
      <c r="I686" t="str" cm="1">
        <f t="array" ref="I686">IFERROR(INDEX(Month_5!$B$4:$B$250,MATCH(0,COUNTIF($E$600:I685,Month_5!$B$4:$B$250),0)),"")</f>
        <v/>
      </c>
    </row>
    <row r="687" spans="5:9">
      <c r="E687" t="str" cm="1">
        <f t="array" ref="E687">IFERROR(INDEX(Month_5!$D$4:$D$250,MATCH(0,COUNTIF($E$600:E686,Month_5!$D$4:$D$250),0)),"")</f>
        <v/>
      </c>
      <c r="I687" t="str" cm="1">
        <f t="array" ref="I687">IFERROR(INDEX(Month_5!$B$4:$B$250,MATCH(0,COUNTIF($E$600:I686,Month_5!$B$4:$B$250),0)),"")</f>
        <v/>
      </c>
    </row>
    <row r="688" spans="5:9">
      <c r="E688" t="str" cm="1">
        <f t="array" ref="E688">IFERROR(INDEX(Month_5!$D$4:$D$250,MATCH(0,COUNTIF($E$600:E687,Month_5!$D$4:$D$250),0)),"")</f>
        <v/>
      </c>
      <c r="I688" t="str" cm="1">
        <f t="array" ref="I688">IFERROR(INDEX(Month_5!$B$4:$B$250,MATCH(0,COUNTIF($E$600:I687,Month_5!$B$4:$B$250),0)),"")</f>
        <v/>
      </c>
    </row>
    <row r="689" spans="5:9">
      <c r="E689" t="str" cm="1">
        <f t="array" ref="E689">IFERROR(INDEX(Month_5!$D$4:$D$250,MATCH(0,COUNTIF($E$600:E688,Month_5!$D$4:$D$250),0)),"")</f>
        <v/>
      </c>
      <c r="I689" t="str" cm="1">
        <f t="array" ref="I689">IFERROR(INDEX(Month_5!$B$4:$B$250,MATCH(0,COUNTIF($E$600:I688,Month_5!$B$4:$B$250),0)),"")</f>
        <v/>
      </c>
    </row>
    <row r="690" spans="5:9">
      <c r="E690" t="str" cm="1">
        <f t="array" ref="E690">IFERROR(INDEX(Month_5!$D$4:$D$250,MATCH(0,COUNTIF($E$600:E689,Month_5!$D$4:$D$250),0)),"")</f>
        <v/>
      </c>
      <c r="I690" t="str" cm="1">
        <f t="array" ref="I690">IFERROR(INDEX(Month_5!$B$4:$B$250,MATCH(0,COUNTIF($E$600:I689,Month_5!$B$4:$B$250),0)),"")</f>
        <v/>
      </c>
    </row>
    <row r="691" spans="5:9">
      <c r="E691" t="str" cm="1">
        <f t="array" ref="E691">IFERROR(INDEX(Month_5!$D$4:$D$250,MATCH(0,COUNTIF($E$600:E690,Month_5!$D$4:$D$250),0)),"")</f>
        <v/>
      </c>
      <c r="I691" t="str" cm="1">
        <f t="array" ref="I691">IFERROR(INDEX(Month_5!$B$4:$B$250,MATCH(0,COUNTIF($E$600:I690,Month_5!$B$4:$B$250),0)),"")</f>
        <v/>
      </c>
    </row>
    <row r="692" spans="5:9">
      <c r="E692" t="str" cm="1">
        <f t="array" ref="E692">IFERROR(INDEX(Month_5!$D$4:$D$250,MATCH(0,COUNTIF($E$600:E691,Month_5!$D$4:$D$250),0)),"")</f>
        <v/>
      </c>
      <c r="I692" t="str" cm="1">
        <f t="array" ref="I692">IFERROR(INDEX(Month_5!$B$4:$B$250,MATCH(0,COUNTIF($E$600:I691,Month_5!$B$4:$B$250),0)),"")</f>
        <v/>
      </c>
    </row>
    <row r="693" spans="5:9">
      <c r="E693" t="str" cm="1">
        <f t="array" ref="E693">IFERROR(INDEX(Month_5!$D$4:$D$250,MATCH(0,COUNTIF($E$600:E692,Month_5!$D$4:$D$250),0)),"")</f>
        <v/>
      </c>
      <c r="I693" t="str" cm="1">
        <f t="array" ref="I693">IFERROR(INDEX(Month_5!$B$4:$B$250,MATCH(0,COUNTIF($E$600:I692,Month_5!$B$4:$B$250),0)),"")</f>
        <v/>
      </c>
    </row>
    <row r="694" spans="5:9">
      <c r="E694" t="str" cm="1">
        <f t="array" ref="E694">IFERROR(INDEX(Month_5!$D$4:$D$250,MATCH(0,COUNTIF($E$600:E693,Month_5!$D$4:$D$250),0)),"")</f>
        <v/>
      </c>
      <c r="I694" t="str" cm="1">
        <f t="array" ref="I694">IFERROR(INDEX(Month_5!$B$4:$B$250,MATCH(0,COUNTIF($E$600:I693,Month_5!$B$4:$B$250),0)),"")</f>
        <v/>
      </c>
    </row>
    <row r="695" spans="5:9">
      <c r="E695" t="str" cm="1">
        <f t="array" ref="E695">IFERROR(INDEX(Month_5!$D$4:$D$250,MATCH(0,COUNTIF($E$600:E694,Month_5!$D$4:$D$250),0)),"")</f>
        <v/>
      </c>
      <c r="I695" t="str" cm="1">
        <f t="array" ref="I695">IFERROR(INDEX(Month_5!$B$4:$B$250,MATCH(0,COUNTIF($E$600:I694,Month_5!$B$4:$B$250),0)),"")</f>
        <v/>
      </c>
    </row>
    <row r="696" spans="5:9">
      <c r="E696" t="str" cm="1">
        <f t="array" ref="E696">IFERROR(INDEX(Month_5!$D$4:$D$250,MATCH(0,COUNTIF($E$600:E695,Month_5!$D$4:$D$250),0)),"")</f>
        <v/>
      </c>
      <c r="I696" t="str" cm="1">
        <f t="array" ref="I696">IFERROR(INDEX(Month_5!$B$4:$B$250,MATCH(0,COUNTIF($E$600:I695,Month_5!$B$4:$B$250),0)),"")</f>
        <v/>
      </c>
    </row>
    <row r="697" spans="5:9">
      <c r="E697" t="str" cm="1">
        <f t="array" ref="E697">IFERROR(INDEX(Month_5!$D$4:$D$250,MATCH(0,COUNTIF($E$600:E696,Month_5!$D$4:$D$250),0)),"")</f>
        <v/>
      </c>
      <c r="I697" t="str" cm="1">
        <f t="array" ref="I697">IFERROR(INDEX(Month_5!$B$4:$B$250,MATCH(0,COUNTIF($E$600:I696,Month_5!$B$4:$B$250),0)),"")</f>
        <v/>
      </c>
    </row>
    <row r="698" spans="5:9">
      <c r="E698" t="str" cm="1">
        <f t="array" ref="E698">IFERROR(INDEX(Month_5!$D$4:$D$250,MATCH(0,COUNTIF($E$600:E697,Month_5!$D$4:$D$250),0)),"")</f>
        <v/>
      </c>
      <c r="I698" t="str" cm="1">
        <f t="array" ref="I698">IFERROR(INDEX(Month_5!$B$4:$B$250,MATCH(0,COUNTIF($E$600:I697,Month_5!$B$4:$B$250),0)),"")</f>
        <v/>
      </c>
    </row>
    <row r="699" spans="5:9">
      <c r="E699" t="str" cm="1">
        <f t="array" ref="E699">IFERROR(INDEX(Month_5!$D$4:$D$250,MATCH(0,COUNTIF($E$600:E698,Month_5!$D$4:$D$250),0)),"")</f>
        <v/>
      </c>
      <c r="I699" t="str" cm="1">
        <f t="array" ref="I699">IFERROR(INDEX(Month_5!$B$4:$B$250,MATCH(0,COUNTIF($E$600:I698,Month_5!$B$4:$B$250),0)),"")</f>
        <v/>
      </c>
    </row>
    <row r="700" spans="5:9">
      <c r="E700" t="str" cm="1">
        <f t="array" ref="E700">IFERROR(INDEX(Month_5!$D$4:$D$250,MATCH(0,COUNTIF($E$600:E699,Month_5!$D$4:$D$250),0)),"")</f>
        <v/>
      </c>
      <c r="I700" t="str" cm="1">
        <f t="array" ref="I700">IFERROR(INDEX(Month_5!$B$4:$B$250,MATCH(0,COUNTIF($E$600:I699,Month_5!$B$4:$B$250),0)),"")</f>
        <v/>
      </c>
    </row>
    <row r="701" spans="5:9">
      <c r="E701" t="str" cm="1">
        <f t="array" ref="E701">IFERROR(INDEX(Month_5!$D$4:$D$250,MATCH(0,COUNTIF($E$600:E700,Month_5!$D$4:$D$250),0)),"")</f>
        <v/>
      </c>
      <c r="I701" t="str" cm="1">
        <f t="array" ref="I701">IFERROR(INDEX(Month_5!$B$4:$B$250,MATCH(0,COUNTIF($E$600:I700,Month_5!$B$4:$B$250),0)),"")</f>
        <v/>
      </c>
    </row>
    <row r="702" spans="5:9">
      <c r="E702" t="str" cm="1">
        <f t="array" ref="E702">IFERROR(INDEX(Month_5!$D$4:$D$250,MATCH(0,COUNTIF($E$600:E701,Month_5!$D$4:$D$250),0)),"")</f>
        <v/>
      </c>
      <c r="I702" t="str" cm="1">
        <f t="array" ref="I702">IFERROR(INDEX(Month_5!$B$4:$B$250,MATCH(0,COUNTIF($E$600:I701,Month_5!$B$4:$B$250),0)),"")</f>
        <v/>
      </c>
    </row>
    <row r="703" spans="5:9">
      <c r="E703" t="str" cm="1">
        <f t="array" ref="E703">IFERROR(INDEX(Month_5!$D$4:$D$250,MATCH(0,COUNTIF($E$600:E702,Month_5!$D$4:$D$250),0)),"")</f>
        <v/>
      </c>
      <c r="I703" t="str" cm="1">
        <f t="array" ref="I703">IFERROR(INDEX(Month_5!$B$4:$B$250,MATCH(0,COUNTIF($E$600:I702,Month_5!$B$4:$B$250),0)),"")</f>
        <v/>
      </c>
    </row>
    <row r="704" spans="5:9">
      <c r="E704" t="str" cm="1">
        <f t="array" ref="E704">IFERROR(INDEX(Month_5!$D$4:$D$250,MATCH(0,COUNTIF($E$600:E703,Month_5!$D$4:$D$250),0)),"")</f>
        <v/>
      </c>
      <c r="I704" t="str" cm="1">
        <f t="array" ref="I704">IFERROR(INDEX(Month_5!$B$4:$B$250,MATCH(0,COUNTIF($E$600:I703,Month_5!$B$4:$B$250),0)),"")</f>
        <v/>
      </c>
    </row>
    <row r="705" spans="5:9">
      <c r="E705" t="str" cm="1">
        <f t="array" ref="E705">IFERROR(INDEX(Month_5!$D$4:$D$250,MATCH(0,COUNTIF($E$600:E704,Month_5!$D$4:$D$250),0)),"")</f>
        <v/>
      </c>
      <c r="I705" t="str" cm="1">
        <f t="array" ref="I705">IFERROR(INDEX(Month_5!$B$4:$B$250,MATCH(0,COUNTIF($E$600:I704,Month_5!$B$4:$B$250),0)),"")</f>
        <v/>
      </c>
    </row>
    <row r="706" spans="5:9">
      <c r="E706" t="str" cm="1">
        <f t="array" ref="E706">IFERROR(INDEX(Month_5!$D$4:$D$250,MATCH(0,COUNTIF($E$600:E705,Month_5!$D$4:$D$250),0)),"")</f>
        <v/>
      </c>
      <c r="I706" t="str" cm="1">
        <f t="array" ref="I706">IFERROR(INDEX(Month_5!$B$4:$B$250,MATCH(0,COUNTIF($E$600:I705,Month_5!$B$4:$B$250),0)),"")</f>
        <v/>
      </c>
    </row>
    <row r="707" spans="5:9">
      <c r="E707" t="str" cm="1">
        <f t="array" ref="E707">IFERROR(INDEX(Month_5!$D$4:$D$250,MATCH(0,COUNTIF($E$600:E706,Month_5!$D$4:$D$250),0)),"")</f>
        <v/>
      </c>
      <c r="I707" t="str" cm="1">
        <f t="array" ref="I707">IFERROR(INDEX(Month_5!$B$4:$B$250,MATCH(0,COUNTIF($E$600:I706,Month_5!$B$4:$B$250),0)),"")</f>
        <v/>
      </c>
    </row>
    <row r="708" spans="5:9">
      <c r="E708" t="str" cm="1">
        <f t="array" ref="E708">IFERROR(INDEX(Month_5!$D$4:$D$250,MATCH(0,COUNTIF($E$600:E707,Month_5!$D$4:$D$250),0)),"")</f>
        <v/>
      </c>
      <c r="I708" t="str" cm="1">
        <f t="array" ref="I708">IFERROR(INDEX(Month_5!$B$4:$B$250,MATCH(0,COUNTIF($E$600:I707,Month_5!$B$4:$B$250),0)),"")</f>
        <v/>
      </c>
    </row>
    <row r="709" spans="5:9">
      <c r="E709" t="str" cm="1">
        <f t="array" ref="E709">IFERROR(INDEX(Month_5!$D$4:$D$250,MATCH(0,COUNTIF($E$600:E708,Month_5!$D$4:$D$250),0)),"")</f>
        <v/>
      </c>
      <c r="I709" t="str" cm="1">
        <f t="array" ref="I709">IFERROR(INDEX(Month_5!$B$4:$B$250,MATCH(0,COUNTIF($E$600:I708,Month_5!$B$4:$B$250),0)),"")</f>
        <v/>
      </c>
    </row>
    <row r="710" spans="5:9">
      <c r="E710" t="str" cm="1">
        <f t="array" ref="E710">IFERROR(INDEX(Month_5!$D$4:$D$250,MATCH(0,COUNTIF($E$600:E709,Month_5!$D$4:$D$250),0)),"")</f>
        <v/>
      </c>
      <c r="I710" t="str" cm="1">
        <f t="array" ref="I710">IFERROR(INDEX(Month_5!$B$4:$B$250,MATCH(0,COUNTIF($E$600:I709,Month_5!$B$4:$B$250),0)),"")</f>
        <v/>
      </c>
    </row>
    <row r="711" spans="5:9">
      <c r="E711" t="str" cm="1">
        <f t="array" ref="E711">IFERROR(INDEX(Month_5!$D$4:$D$250,MATCH(0,COUNTIF($E$600:E710,Month_5!$D$4:$D$250),0)),"")</f>
        <v/>
      </c>
      <c r="I711" t="str" cm="1">
        <f t="array" ref="I711">IFERROR(INDEX(Month_5!$B$4:$B$250,MATCH(0,COUNTIF($E$600:I710,Month_5!$B$4:$B$250),0)),"")</f>
        <v/>
      </c>
    </row>
    <row r="712" spans="5:9">
      <c r="E712" t="str" cm="1">
        <f t="array" ref="E712">IFERROR(INDEX(Month_5!$D$4:$D$250,MATCH(0,COUNTIF($E$600:E711,Month_5!$D$4:$D$250),0)),"")</f>
        <v/>
      </c>
      <c r="I712" t="str" cm="1">
        <f t="array" ref="I712">IFERROR(INDEX(Month_5!$B$4:$B$250,MATCH(0,COUNTIF($E$600:I711,Month_5!$B$4:$B$250),0)),"")</f>
        <v/>
      </c>
    </row>
    <row r="713" spans="5:9">
      <c r="E713" t="str" cm="1">
        <f t="array" ref="E713">IFERROR(INDEX(Month_5!$D$4:$D$250,MATCH(0,COUNTIF($E$600:E712,Month_5!$D$4:$D$250),0)),"")</f>
        <v/>
      </c>
      <c r="I713" t="str" cm="1">
        <f t="array" ref="I713">IFERROR(INDEX(Month_5!$B$4:$B$250,MATCH(0,COUNTIF($E$600:I712,Month_5!$B$4:$B$250),0)),"")</f>
        <v/>
      </c>
    </row>
    <row r="714" spans="5:9">
      <c r="E714" t="str" cm="1">
        <f t="array" ref="E714">IFERROR(INDEX(Month_5!$D$4:$D$250,MATCH(0,COUNTIF($E$600:E713,Month_5!$D$4:$D$250),0)),"")</f>
        <v/>
      </c>
      <c r="I714" t="str" cm="1">
        <f t="array" ref="I714">IFERROR(INDEX(Month_5!$B$4:$B$250,MATCH(0,COUNTIF($E$600:I713,Month_5!$B$4:$B$250),0)),"")</f>
        <v/>
      </c>
    </row>
    <row r="715" spans="5:9">
      <c r="E715" t="str" cm="1">
        <f t="array" ref="E715">IFERROR(INDEX(Month_5!$D$4:$D$250,MATCH(0,COUNTIF($E$600:E714,Month_5!$D$4:$D$250),0)),"")</f>
        <v/>
      </c>
      <c r="I715" t="str" cm="1">
        <f t="array" ref="I715">IFERROR(INDEX(Month_5!$B$4:$B$250,MATCH(0,COUNTIF($E$600:I714,Month_5!$B$4:$B$250),0)),"")</f>
        <v/>
      </c>
    </row>
    <row r="716" spans="5:9">
      <c r="E716" t="str" cm="1">
        <f t="array" ref="E716">IFERROR(INDEX(Month_5!$D$4:$D$250,MATCH(0,COUNTIF($E$600:E715,Month_5!$D$4:$D$250),0)),"")</f>
        <v/>
      </c>
      <c r="I716" t="str" cm="1">
        <f t="array" ref="I716">IFERROR(INDEX(Month_5!$B$4:$B$250,MATCH(0,COUNTIF($E$600:I715,Month_5!$B$4:$B$250),0)),"")</f>
        <v/>
      </c>
    </row>
    <row r="717" spans="5:9">
      <c r="E717" t="str" cm="1">
        <f t="array" ref="E717">IFERROR(INDEX(Month_5!$D$4:$D$250,MATCH(0,COUNTIF($E$600:E716,Month_5!$D$4:$D$250),0)),"")</f>
        <v/>
      </c>
      <c r="I717" t="str" cm="1">
        <f t="array" ref="I717">IFERROR(INDEX(Month_5!$B$4:$B$250,MATCH(0,COUNTIF($E$600:I716,Month_5!$B$4:$B$250),0)),"")</f>
        <v/>
      </c>
    </row>
    <row r="718" spans="5:9">
      <c r="E718" t="str" cm="1">
        <f t="array" ref="E718">IFERROR(INDEX(Month_5!$D$4:$D$250,MATCH(0,COUNTIF($E$600:E717,Month_5!$D$4:$D$250),0)),"")</f>
        <v/>
      </c>
      <c r="I718" t="str" cm="1">
        <f t="array" ref="I718">IFERROR(INDEX(Month_5!$B$4:$B$250,MATCH(0,COUNTIF($E$600:I717,Month_5!$B$4:$B$250),0)),"")</f>
        <v/>
      </c>
    </row>
    <row r="719" spans="5:9">
      <c r="E719" t="str" cm="1">
        <f t="array" ref="E719">IFERROR(INDEX(Month_5!$D$4:$D$250,MATCH(0,COUNTIF($E$600:E718,Month_5!$D$4:$D$250),0)),"")</f>
        <v/>
      </c>
      <c r="I719" t="str" cm="1">
        <f t="array" ref="I719">IFERROR(INDEX(Month_5!$B$4:$B$250,MATCH(0,COUNTIF($E$600:I718,Month_5!$B$4:$B$250),0)),"")</f>
        <v/>
      </c>
    </row>
    <row r="720" spans="5:9">
      <c r="E720" t="str" cm="1">
        <f t="array" ref="E720">IFERROR(INDEX(Month_5!$D$4:$D$250,MATCH(0,COUNTIF($E$600:E719,Month_5!$D$4:$D$250),0)),"")</f>
        <v/>
      </c>
      <c r="I720" t="str" cm="1">
        <f t="array" ref="I720">IFERROR(INDEX(Month_5!$B$4:$B$250,MATCH(0,COUNTIF($E$600:I719,Month_5!$B$4:$B$250),0)),"")</f>
        <v/>
      </c>
    </row>
    <row r="721" spans="5:9">
      <c r="E721" t="str" cm="1">
        <f t="array" ref="E721">IFERROR(INDEX(Month_5!$D$4:$D$250,MATCH(0,COUNTIF($E$600:E720,Month_5!$D$4:$D$250),0)),"")</f>
        <v/>
      </c>
      <c r="I721" t="str" cm="1">
        <f t="array" ref="I721">IFERROR(INDEX(Month_5!$B$4:$B$250,MATCH(0,COUNTIF($E$600:I720,Month_5!$B$4:$B$250),0)),"")</f>
        <v/>
      </c>
    </row>
    <row r="722" spans="5:9">
      <c r="E722" t="str" cm="1">
        <f t="array" ref="E722">IFERROR(INDEX(Month_5!$D$4:$D$250,MATCH(0,COUNTIF($E$600:E721,Month_5!$D$4:$D$250),0)),"")</f>
        <v/>
      </c>
      <c r="I722" t="str" cm="1">
        <f t="array" ref="I722">IFERROR(INDEX(Month_5!$B$4:$B$250,MATCH(0,COUNTIF($E$600:I721,Month_5!$B$4:$B$250),0)),"")</f>
        <v/>
      </c>
    </row>
    <row r="723" spans="5:9">
      <c r="E723" t="str" cm="1">
        <f t="array" ref="E723">IFERROR(INDEX(Month_5!$D$4:$D$250,MATCH(0,COUNTIF($E$600:E722,Month_5!$D$4:$D$250),0)),"")</f>
        <v/>
      </c>
      <c r="I723" t="str" cm="1">
        <f t="array" ref="I723">IFERROR(INDEX(Month_5!$B$4:$B$250,MATCH(0,COUNTIF($E$600:I722,Month_5!$B$4:$B$250),0)),"")</f>
        <v/>
      </c>
    </row>
    <row r="724" spans="5:9">
      <c r="E724" t="str" cm="1">
        <f t="array" ref="E724">IFERROR(INDEX(Month_5!$D$4:$D$250,MATCH(0,COUNTIF($E$600:E723,Month_5!$D$4:$D$250),0)),"")</f>
        <v/>
      </c>
      <c r="I724" t="str" cm="1">
        <f t="array" ref="I724">IFERROR(INDEX(Month_5!$B$4:$B$250,MATCH(0,COUNTIF($E$600:I723,Month_5!$B$4:$B$250),0)),"")</f>
        <v/>
      </c>
    </row>
    <row r="725" spans="5:9">
      <c r="E725" t="str" cm="1">
        <f t="array" ref="E725">IFERROR(INDEX(Month_5!$D$4:$D$250,MATCH(0,COUNTIF($E$600:E724,Month_5!$D$4:$D$250),0)),"")</f>
        <v/>
      </c>
      <c r="I725" t="str" cm="1">
        <f t="array" ref="I725">IFERROR(INDEX(Month_5!$B$4:$B$250,MATCH(0,COUNTIF($E$600:I724,Month_5!$B$4:$B$250),0)),"")</f>
        <v/>
      </c>
    </row>
    <row r="726" spans="5:9">
      <c r="E726" t="str" cm="1">
        <f t="array" ref="E726">IFERROR(INDEX(Month_5!$D$4:$D$250,MATCH(0,COUNTIF($E$600:E725,Month_5!$D$4:$D$250),0)),"")</f>
        <v/>
      </c>
      <c r="I726" t="str" cm="1">
        <f t="array" ref="I726">IFERROR(INDEX(Month_5!$B$4:$B$250,MATCH(0,COUNTIF($E$600:I725,Month_5!$B$4:$B$250),0)),"")</f>
        <v/>
      </c>
    </row>
    <row r="727" spans="5:9">
      <c r="E727" t="str" cm="1">
        <f t="array" ref="E727">IFERROR(INDEX(Month_5!$D$4:$D$250,MATCH(0,COUNTIF($E$600:E726,Month_5!$D$4:$D$250),0)),"")</f>
        <v/>
      </c>
      <c r="I727" t="str" cm="1">
        <f t="array" ref="I727">IFERROR(INDEX(Month_5!$B$4:$B$250,MATCH(0,COUNTIF($E$600:I726,Month_5!$B$4:$B$250),0)),"")</f>
        <v/>
      </c>
    </row>
    <row r="728" spans="5:9">
      <c r="E728" t="str" cm="1">
        <f t="array" ref="E728">IFERROR(INDEX(Month_5!$D$4:$D$250,MATCH(0,COUNTIF($E$600:E727,Month_5!$D$4:$D$250),0)),"")</f>
        <v/>
      </c>
      <c r="I728" t="str" cm="1">
        <f t="array" ref="I728">IFERROR(INDEX(Month_5!$B$4:$B$250,MATCH(0,COUNTIF($E$600:I727,Month_5!$B$4:$B$250),0)),"")</f>
        <v/>
      </c>
    </row>
    <row r="729" spans="5:9">
      <c r="E729" t="str" cm="1">
        <f t="array" ref="E729">IFERROR(INDEX(Month_5!$D$4:$D$250,MATCH(0,COUNTIF($E$600:E728,Month_5!$D$4:$D$250),0)),"")</f>
        <v/>
      </c>
      <c r="I729" t="str" cm="1">
        <f t="array" ref="I729">IFERROR(INDEX(Month_5!$B$4:$B$250,MATCH(0,COUNTIF($E$600:I728,Month_5!$B$4:$B$250),0)),"")</f>
        <v/>
      </c>
    </row>
    <row r="730" spans="5:9">
      <c r="E730" t="str" cm="1">
        <f t="array" ref="E730">IFERROR(INDEX(Month_5!$D$4:$D$250,MATCH(0,COUNTIF($E$600:E729,Month_5!$D$4:$D$250),0)),"")</f>
        <v/>
      </c>
      <c r="I730" t="str" cm="1">
        <f t="array" ref="I730">IFERROR(INDEX(Month_5!$B$4:$B$250,MATCH(0,COUNTIF($E$600:I729,Month_5!$B$4:$B$250),0)),"")</f>
        <v/>
      </c>
    </row>
    <row r="731" spans="5:9">
      <c r="E731" t="str" cm="1">
        <f t="array" ref="E731">IFERROR(INDEX(Month_5!$D$4:$D$250,MATCH(0,COUNTIF($E$600:E730,Month_5!$D$4:$D$250),0)),"")</f>
        <v/>
      </c>
      <c r="I731" t="str" cm="1">
        <f t="array" ref="I731">IFERROR(INDEX(Month_5!$B$4:$B$250,MATCH(0,COUNTIF($E$600:I730,Month_5!$B$4:$B$250),0)),"")</f>
        <v/>
      </c>
    </row>
    <row r="732" spans="5:9">
      <c r="E732" t="str" cm="1">
        <f t="array" ref="E732">IFERROR(INDEX(Month_5!$D$4:$D$250,MATCH(0,COUNTIF($E$600:E731,Month_5!$D$4:$D$250),0)),"")</f>
        <v/>
      </c>
      <c r="I732" t="str" cm="1">
        <f t="array" ref="I732">IFERROR(INDEX(Month_5!$B$4:$B$250,MATCH(0,COUNTIF($E$600:I731,Month_5!$B$4:$B$250),0)),"")</f>
        <v/>
      </c>
    </row>
    <row r="733" spans="5:9">
      <c r="E733" t="str" cm="1">
        <f t="array" ref="E733">IFERROR(INDEX(Month_5!$D$4:$D$250,MATCH(0,COUNTIF($E$600:E732,Month_5!$D$4:$D$250),0)),"")</f>
        <v/>
      </c>
      <c r="I733" t="str" cm="1">
        <f t="array" ref="I733">IFERROR(INDEX(Month_5!$B$4:$B$250,MATCH(0,COUNTIF($E$600:I732,Month_5!$B$4:$B$250),0)),"")</f>
        <v/>
      </c>
    </row>
    <row r="734" spans="5:9">
      <c r="E734" t="str" cm="1">
        <f t="array" ref="E734">IFERROR(INDEX(Month_5!$D$4:$D$250,MATCH(0,COUNTIF($E$600:E733,Month_5!$D$4:$D$250),0)),"")</f>
        <v/>
      </c>
      <c r="I734" t="str" cm="1">
        <f t="array" ref="I734">IFERROR(INDEX(Month_5!$B$4:$B$250,MATCH(0,COUNTIF($E$600:I733,Month_5!$B$4:$B$250),0)),"")</f>
        <v/>
      </c>
    </row>
    <row r="735" spans="5:9">
      <c r="E735" t="str" cm="1">
        <f t="array" ref="E735">IFERROR(INDEX(Month_5!$D$4:$D$250,MATCH(0,COUNTIF($E$600:E734,Month_5!$D$4:$D$250),0)),"")</f>
        <v/>
      </c>
      <c r="I735" t="str" cm="1">
        <f t="array" ref="I735">IFERROR(INDEX(Month_5!$B$4:$B$250,MATCH(0,COUNTIF($E$600:I734,Month_5!$B$4:$B$250),0)),"")</f>
        <v/>
      </c>
    </row>
    <row r="736" spans="5:9">
      <c r="E736" t="str" cm="1">
        <f t="array" ref="E736">IFERROR(INDEX(Month_5!$D$4:$D$250,MATCH(0,COUNTIF($E$600:E735,Month_5!$D$4:$D$250),0)),"")</f>
        <v/>
      </c>
      <c r="I736" t="str" cm="1">
        <f t="array" ref="I736">IFERROR(INDEX(Month_5!$B$4:$B$250,MATCH(0,COUNTIF($E$600:I735,Month_5!$B$4:$B$250),0)),"")</f>
        <v/>
      </c>
    </row>
    <row r="737" spans="5:9">
      <c r="E737" t="str" cm="1">
        <f t="array" ref="E737">IFERROR(INDEX(Month_5!$D$4:$D$250,MATCH(0,COUNTIF($E$600:E736,Month_5!$D$4:$D$250),0)),"")</f>
        <v/>
      </c>
      <c r="I737" t="str" cm="1">
        <f t="array" ref="I737">IFERROR(INDEX(Month_5!$B$4:$B$250,MATCH(0,COUNTIF($E$600:I736,Month_5!$B$4:$B$250),0)),"")</f>
        <v/>
      </c>
    </row>
    <row r="738" spans="5:9">
      <c r="E738" t="str" cm="1">
        <f t="array" ref="E738">IFERROR(INDEX(Month_5!$D$4:$D$250,MATCH(0,COUNTIF($E$600:E737,Month_5!$D$4:$D$250),0)),"")</f>
        <v/>
      </c>
      <c r="I738" t="str" cm="1">
        <f t="array" ref="I738">IFERROR(INDEX(Month_5!$B$4:$B$250,MATCH(0,COUNTIF($E$600:I737,Month_5!$B$4:$B$250),0)),"")</f>
        <v/>
      </c>
    </row>
    <row r="739" spans="5:9">
      <c r="E739" t="str" cm="1">
        <f t="array" ref="E739">IFERROR(INDEX(Month_5!$D$4:$D$250,MATCH(0,COUNTIF($E$600:E738,Month_5!$D$4:$D$250),0)),"")</f>
        <v/>
      </c>
      <c r="I739" t="str" cm="1">
        <f t="array" ref="I739">IFERROR(INDEX(Month_5!$B$4:$B$250,MATCH(0,COUNTIF($E$600:I738,Month_5!$B$4:$B$250),0)),"")</f>
        <v/>
      </c>
    </row>
    <row r="740" spans="5:9">
      <c r="E740" t="str" cm="1">
        <f t="array" ref="E740">IFERROR(INDEX(Month_5!$D$4:$D$250,MATCH(0,COUNTIF($E$600:E739,Month_5!$D$4:$D$250),0)),"")</f>
        <v/>
      </c>
      <c r="I740" t="str" cm="1">
        <f t="array" ref="I740">IFERROR(INDEX(Month_5!$B$4:$B$250,MATCH(0,COUNTIF($E$600:I739,Month_5!$B$4:$B$250),0)),"")</f>
        <v/>
      </c>
    </row>
    <row r="741" spans="5:9">
      <c r="E741" t="str" cm="1">
        <f t="array" ref="E741">IFERROR(INDEX(Month_5!$D$4:$D$250,MATCH(0,COUNTIF($E$600:E740,Month_5!$D$4:$D$250),0)),"")</f>
        <v/>
      </c>
      <c r="I741" t="str" cm="1">
        <f t="array" ref="I741">IFERROR(INDEX(Month_5!$B$4:$B$250,MATCH(0,COUNTIF($E$600:I740,Month_5!$B$4:$B$250),0)),"")</f>
        <v/>
      </c>
    </row>
    <row r="742" spans="5:9">
      <c r="E742" t="str" cm="1">
        <f t="array" ref="E742">IFERROR(INDEX(Month_5!$D$4:$D$250,MATCH(0,COUNTIF($E$600:E741,Month_5!$D$4:$D$250),0)),"")</f>
        <v/>
      </c>
      <c r="I742" t="str" cm="1">
        <f t="array" ref="I742">IFERROR(INDEX(Month_5!$B$4:$B$250,MATCH(0,COUNTIF($E$600:I741,Month_5!$B$4:$B$250),0)),"")</f>
        <v/>
      </c>
    </row>
    <row r="743" spans="5:9">
      <c r="E743" t="str" cm="1">
        <f t="array" ref="E743">IFERROR(INDEX(Month_5!$D$4:$D$250,MATCH(0,COUNTIF($E$600:E742,Month_5!$D$4:$D$250),0)),"")</f>
        <v/>
      </c>
      <c r="I743" t="str" cm="1">
        <f t="array" ref="I743">IFERROR(INDEX(Month_5!$B$4:$B$250,MATCH(0,COUNTIF($E$600:I742,Month_5!$B$4:$B$250),0)),"")</f>
        <v/>
      </c>
    </row>
    <row r="744" spans="5:9">
      <c r="E744" t="str" cm="1">
        <f t="array" ref="E744">IFERROR(INDEX(Month_5!$D$4:$D$250,MATCH(0,COUNTIF($E$600:E743,Month_5!$D$4:$D$250),0)),"")</f>
        <v/>
      </c>
      <c r="I744" t="str" cm="1">
        <f t="array" ref="I744">IFERROR(INDEX(Month_5!$B$4:$B$250,MATCH(0,COUNTIF($E$600:I743,Month_5!$B$4:$B$250),0)),"")</f>
        <v/>
      </c>
    </row>
    <row r="745" spans="5:9">
      <c r="E745" t="str" cm="1">
        <f t="array" ref="E745">IFERROR(INDEX(Month_5!$D$4:$D$250,MATCH(0,COUNTIF($E$600:E744,Month_5!$D$4:$D$250),0)),"")</f>
        <v/>
      </c>
      <c r="I745" t="str" cm="1">
        <f t="array" ref="I745">IFERROR(INDEX(Month_5!$B$4:$B$250,MATCH(0,COUNTIF($E$600:I744,Month_5!$B$4:$B$250),0)),"")</f>
        <v/>
      </c>
    </row>
    <row r="746" spans="5:9">
      <c r="E746" t="str" cm="1">
        <f t="array" ref="E746">IFERROR(INDEX(Month_5!$D$4:$D$250,MATCH(0,COUNTIF($E$600:E745,Month_5!$D$4:$D$250),0)),"")</f>
        <v/>
      </c>
      <c r="I746" t="str" cm="1">
        <f t="array" ref="I746">IFERROR(INDEX(Month_5!$B$4:$B$250,MATCH(0,COUNTIF($E$600:I745,Month_5!$B$4:$B$250),0)),"")</f>
        <v/>
      </c>
    </row>
    <row r="747" spans="5:9">
      <c r="E747" t="str" cm="1">
        <f t="array" ref="E747">IFERROR(INDEX(Month_5!$D$4:$D$250,MATCH(0,COUNTIF($E$600:E746,Month_5!$D$4:$D$250),0)),"")</f>
        <v/>
      </c>
      <c r="I747" t="str" cm="1">
        <f t="array" ref="I747">IFERROR(INDEX(Month_5!$B$4:$B$250,MATCH(0,COUNTIF($E$600:I746,Month_5!$B$4:$B$250),0)),"")</f>
        <v/>
      </c>
    </row>
    <row r="748" spans="5:9">
      <c r="E748" t="str" cm="1">
        <f t="array" ref="E748">IFERROR(INDEX(Month_5!$D$4:$D$250,MATCH(0,COUNTIF($E$600:E747,Month_5!$D$4:$D$250),0)),"")</f>
        <v/>
      </c>
      <c r="I748" t="str" cm="1">
        <f t="array" ref="I748">IFERROR(INDEX(Month_5!$B$4:$B$250,MATCH(0,COUNTIF($E$600:I747,Month_5!$B$4:$B$250),0)),"")</f>
        <v/>
      </c>
    </row>
    <row r="749" spans="5:9">
      <c r="E749" t="str" cm="1">
        <f t="array" ref="E749">IFERROR(INDEX(Month_5!$D$4:$D$250,MATCH(0,COUNTIF($E$600:E748,Month_5!$D$4:$D$250),0)),"")</f>
        <v/>
      </c>
      <c r="I749" t="str" cm="1">
        <f t="array" ref="I749">IFERROR(INDEX(Month_5!$B$4:$B$250,MATCH(0,COUNTIF($E$600:I748,Month_5!$B$4:$B$250),0)),"")</f>
        <v/>
      </c>
    </row>
    <row r="750" spans="5:9">
      <c r="E750" t="str" cm="1">
        <f t="array" ref="E750">IFERROR(INDEX(Month_5!$D$4:$D$250,MATCH(0,COUNTIF($E$600:E749,Month_5!$D$4:$D$250),0)),"")</f>
        <v/>
      </c>
      <c r="I750" t="str" cm="1">
        <f t="array" ref="I750">IFERROR(INDEX(Month_5!$B$4:$B$250,MATCH(0,COUNTIF($E$600:I749,Month_5!$B$4:$B$250),0)),"")</f>
        <v/>
      </c>
    </row>
    <row r="751" spans="5:9">
      <c r="E751" cm="1">
        <f t="array" ref="E751">IFERROR(INDEX(Month_6!$D$4:$D$250,MATCH(0,COUNTIF($E$750:E750,Month_6!$D$4:$D$250),0)),"")</f>
        <v>0</v>
      </c>
      <c r="I751" cm="1">
        <f t="array" ref="I751">IFERROR(INDEX(Month_6!$B$4:$B$250,MATCH(0,COUNTIF($E$750:I750,Month_6!$B$4:$B$250),0)),"")</f>
        <v>0</v>
      </c>
    </row>
    <row r="752" spans="5:9">
      <c r="E752" t="str" cm="1">
        <f t="array" ref="E752">IFERROR(INDEX(Month_6!$D$4:$D$250,MATCH(0,COUNTIF($E$750:E751,Month_6!$D$4:$D$250),0)),"")</f>
        <v/>
      </c>
      <c r="I752" t="str" cm="1">
        <f t="array" ref="I752">IFERROR(INDEX(Month_6!$B$4:$B$250,MATCH(0,COUNTIF($E$750:I751,Month_6!$B$4:$B$250),0)),"")</f>
        <v/>
      </c>
    </row>
    <row r="753" spans="5:9">
      <c r="E753" t="str" cm="1">
        <f t="array" ref="E753">IFERROR(INDEX(Month_6!$D$4:$D$250,MATCH(0,COUNTIF($E$750:E752,Month_6!$D$4:$D$250),0)),"")</f>
        <v/>
      </c>
      <c r="I753" t="str" cm="1">
        <f t="array" ref="I753">IFERROR(INDEX(Month_6!$B$4:$B$250,MATCH(0,COUNTIF($E$750:I752,Month_6!$B$4:$B$250),0)),"")</f>
        <v/>
      </c>
    </row>
    <row r="754" spans="5:9">
      <c r="E754" t="str" cm="1">
        <f t="array" ref="E754">IFERROR(INDEX(Month_6!$D$4:$D$250,MATCH(0,COUNTIF($E$750:E753,Month_6!$D$4:$D$250),0)),"")</f>
        <v/>
      </c>
      <c r="I754" t="str" cm="1">
        <f t="array" ref="I754">IFERROR(INDEX(Month_6!$B$4:$B$250,MATCH(0,COUNTIF($E$750:I753,Month_6!$B$4:$B$250),0)),"")</f>
        <v/>
      </c>
    </row>
    <row r="755" spans="5:9">
      <c r="E755" t="str" cm="1">
        <f t="array" ref="E755">IFERROR(INDEX(Month_6!$D$4:$D$250,MATCH(0,COUNTIF($E$750:E754,Month_6!$D$4:$D$250),0)),"")</f>
        <v/>
      </c>
      <c r="I755" t="str" cm="1">
        <f t="array" ref="I755">IFERROR(INDEX(Month_6!$B$4:$B$250,MATCH(0,COUNTIF($E$750:I754,Month_6!$B$4:$B$250),0)),"")</f>
        <v/>
      </c>
    </row>
    <row r="756" spans="5:9">
      <c r="E756" t="str" cm="1">
        <f t="array" ref="E756">IFERROR(INDEX(Month_6!$D$4:$D$250,MATCH(0,COUNTIF($E$750:E755,Month_6!$D$4:$D$250),0)),"")</f>
        <v/>
      </c>
      <c r="I756" t="str" cm="1">
        <f t="array" ref="I756">IFERROR(INDEX(Month_6!$B$4:$B$250,MATCH(0,COUNTIF($E$750:I755,Month_6!$B$4:$B$250),0)),"")</f>
        <v/>
      </c>
    </row>
    <row r="757" spans="5:9">
      <c r="E757" t="str" cm="1">
        <f t="array" ref="E757">IFERROR(INDEX(Month_6!$D$4:$D$250,MATCH(0,COUNTIF($E$750:E756,Month_6!$D$4:$D$250),0)),"")</f>
        <v/>
      </c>
      <c r="I757" t="str" cm="1">
        <f t="array" ref="I757">IFERROR(INDEX(Month_6!$B$4:$B$250,MATCH(0,COUNTIF($E$750:I756,Month_6!$B$4:$B$250),0)),"")</f>
        <v/>
      </c>
    </row>
    <row r="758" spans="5:9">
      <c r="E758" t="str" cm="1">
        <f t="array" ref="E758">IFERROR(INDEX(Month_6!$D$4:$D$250,MATCH(0,COUNTIF($E$750:E757,Month_6!$D$4:$D$250),0)),"")</f>
        <v/>
      </c>
      <c r="I758" t="str" cm="1">
        <f t="array" ref="I758">IFERROR(INDEX(Month_6!$B$4:$B$250,MATCH(0,COUNTIF($E$750:I757,Month_6!$B$4:$B$250),0)),"")</f>
        <v/>
      </c>
    </row>
    <row r="759" spans="5:9">
      <c r="E759" t="str" cm="1">
        <f t="array" ref="E759">IFERROR(INDEX(Month_6!$D$4:$D$250,MATCH(0,COUNTIF($E$750:E758,Month_6!$D$4:$D$250),0)),"")</f>
        <v/>
      </c>
      <c r="I759" t="str" cm="1">
        <f t="array" ref="I759">IFERROR(INDEX(Month_6!$B$4:$B$250,MATCH(0,COUNTIF($E$750:I758,Month_6!$B$4:$B$250),0)),"")</f>
        <v/>
      </c>
    </row>
    <row r="760" spans="5:9">
      <c r="E760" t="str" cm="1">
        <f t="array" ref="E760">IFERROR(INDEX(Month_6!$D$4:$D$250,MATCH(0,COUNTIF($E$750:E759,Month_6!$D$4:$D$250),0)),"")</f>
        <v/>
      </c>
      <c r="I760" t="str" cm="1">
        <f t="array" ref="I760">IFERROR(INDEX(Month_6!$B$4:$B$250,MATCH(0,COUNTIF($E$750:I759,Month_6!$B$4:$B$250),0)),"")</f>
        <v/>
      </c>
    </row>
    <row r="761" spans="5:9">
      <c r="E761" t="str" cm="1">
        <f t="array" ref="E761">IFERROR(INDEX(Month_6!$D$4:$D$250,MATCH(0,COUNTIF($E$750:E760,Month_6!$D$4:$D$250),0)),"")</f>
        <v/>
      </c>
      <c r="I761" t="str" cm="1">
        <f t="array" ref="I761">IFERROR(INDEX(Month_6!$B$4:$B$250,MATCH(0,COUNTIF($E$750:I760,Month_6!$B$4:$B$250),0)),"")</f>
        <v/>
      </c>
    </row>
    <row r="762" spans="5:9">
      <c r="E762" t="str" cm="1">
        <f t="array" ref="E762">IFERROR(INDEX(Month_6!$D$4:$D$250,MATCH(0,COUNTIF($E$750:E761,Month_6!$D$4:$D$250),0)),"")</f>
        <v/>
      </c>
      <c r="I762" t="str" cm="1">
        <f t="array" ref="I762">IFERROR(INDEX(Month_6!$B$4:$B$250,MATCH(0,COUNTIF($E$750:I761,Month_6!$B$4:$B$250),0)),"")</f>
        <v/>
      </c>
    </row>
    <row r="763" spans="5:9">
      <c r="E763" t="str" cm="1">
        <f t="array" ref="E763">IFERROR(INDEX(Month_6!$D$4:$D$250,MATCH(0,COUNTIF($E$750:E762,Month_6!$D$4:$D$250),0)),"")</f>
        <v/>
      </c>
      <c r="I763" t="str" cm="1">
        <f t="array" ref="I763">IFERROR(INDEX(Month_6!$B$4:$B$250,MATCH(0,COUNTIF($E$750:I762,Month_6!$B$4:$B$250),0)),"")</f>
        <v/>
      </c>
    </row>
    <row r="764" spans="5:9">
      <c r="E764" t="str" cm="1">
        <f t="array" ref="E764">IFERROR(INDEX(Month_6!$D$4:$D$250,MATCH(0,COUNTIF($E$750:E763,Month_6!$D$4:$D$250),0)),"")</f>
        <v/>
      </c>
      <c r="I764" t="str" cm="1">
        <f t="array" ref="I764">IFERROR(INDEX(Month_6!$B$4:$B$250,MATCH(0,COUNTIF($E$750:I763,Month_6!$B$4:$B$250),0)),"")</f>
        <v/>
      </c>
    </row>
    <row r="765" spans="5:9">
      <c r="E765" t="str" cm="1">
        <f t="array" ref="E765">IFERROR(INDEX(Month_6!$D$4:$D$250,MATCH(0,COUNTIF($E$750:E764,Month_6!$D$4:$D$250),0)),"")</f>
        <v/>
      </c>
      <c r="I765" t="str" cm="1">
        <f t="array" ref="I765">IFERROR(INDEX(Month_6!$B$4:$B$250,MATCH(0,COUNTIF($E$750:I764,Month_6!$B$4:$B$250),0)),"")</f>
        <v/>
      </c>
    </row>
    <row r="766" spans="5:9">
      <c r="E766" t="str" cm="1">
        <f t="array" ref="E766">IFERROR(INDEX(Month_6!$D$4:$D$250,MATCH(0,COUNTIF($E$750:E765,Month_6!$D$4:$D$250),0)),"")</f>
        <v/>
      </c>
      <c r="I766" t="str" cm="1">
        <f t="array" ref="I766">IFERROR(INDEX(Month_6!$B$4:$B$250,MATCH(0,COUNTIF($E$750:I765,Month_6!$B$4:$B$250),0)),"")</f>
        <v/>
      </c>
    </row>
    <row r="767" spans="5:9">
      <c r="E767" t="str" cm="1">
        <f t="array" ref="E767">IFERROR(INDEX(Month_6!$D$4:$D$250,MATCH(0,COUNTIF($E$750:E766,Month_6!$D$4:$D$250),0)),"")</f>
        <v/>
      </c>
      <c r="I767" t="str" cm="1">
        <f t="array" ref="I767">IFERROR(INDEX(Month_6!$B$4:$B$250,MATCH(0,COUNTIF($E$750:I766,Month_6!$B$4:$B$250),0)),"")</f>
        <v/>
      </c>
    </row>
    <row r="768" spans="5:9">
      <c r="E768" t="str" cm="1">
        <f t="array" ref="E768">IFERROR(INDEX(Month_6!$D$4:$D$250,MATCH(0,COUNTIF($E$750:E767,Month_6!$D$4:$D$250),0)),"")</f>
        <v/>
      </c>
      <c r="I768" t="str" cm="1">
        <f t="array" ref="I768">IFERROR(INDEX(Month_6!$B$4:$B$250,MATCH(0,COUNTIF($E$750:I767,Month_6!$B$4:$B$250),0)),"")</f>
        <v/>
      </c>
    </row>
    <row r="769" spans="5:9">
      <c r="E769" t="str" cm="1">
        <f t="array" ref="E769">IFERROR(INDEX(Month_6!$D$4:$D$250,MATCH(0,COUNTIF($E$750:E768,Month_6!$D$4:$D$250),0)),"")</f>
        <v/>
      </c>
      <c r="I769" t="str" cm="1">
        <f t="array" ref="I769">IFERROR(INDEX(Month_6!$B$4:$B$250,MATCH(0,COUNTIF($E$750:I768,Month_6!$B$4:$B$250),0)),"")</f>
        <v/>
      </c>
    </row>
    <row r="770" spans="5:9">
      <c r="E770" t="str" cm="1">
        <f t="array" ref="E770">IFERROR(INDEX(Month_6!$D$4:$D$250,MATCH(0,COUNTIF($E$750:E769,Month_6!$D$4:$D$250),0)),"")</f>
        <v/>
      </c>
      <c r="I770" t="str" cm="1">
        <f t="array" ref="I770">IFERROR(INDEX(Month_6!$B$4:$B$250,MATCH(0,COUNTIF($E$750:I769,Month_6!$B$4:$B$250),0)),"")</f>
        <v/>
      </c>
    </row>
    <row r="771" spans="5:9">
      <c r="E771" t="str" cm="1">
        <f t="array" ref="E771">IFERROR(INDEX(Month_6!$D$4:$D$250,MATCH(0,COUNTIF($E$750:E770,Month_6!$D$4:$D$250),0)),"")</f>
        <v/>
      </c>
      <c r="I771" t="str" cm="1">
        <f t="array" ref="I771">IFERROR(INDEX(Month_6!$B$4:$B$250,MATCH(0,COUNTIF($E$750:I770,Month_6!$B$4:$B$250),0)),"")</f>
        <v/>
      </c>
    </row>
    <row r="772" spans="5:9">
      <c r="E772" t="str" cm="1">
        <f t="array" ref="E772">IFERROR(INDEX(Month_6!$D$4:$D$250,MATCH(0,COUNTIF($E$750:E771,Month_6!$D$4:$D$250),0)),"")</f>
        <v/>
      </c>
      <c r="I772" t="str" cm="1">
        <f t="array" ref="I772">IFERROR(INDEX(Month_6!$B$4:$B$250,MATCH(0,COUNTIF($E$750:I771,Month_6!$B$4:$B$250),0)),"")</f>
        <v/>
      </c>
    </row>
    <row r="773" spans="5:9">
      <c r="E773" t="str" cm="1">
        <f t="array" ref="E773">IFERROR(INDEX(Month_6!$D$4:$D$250,MATCH(0,COUNTIF($E$750:E772,Month_6!$D$4:$D$250),0)),"")</f>
        <v/>
      </c>
      <c r="I773" t="str" cm="1">
        <f t="array" ref="I773">IFERROR(INDEX(Month_6!$B$4:$B$250,MATCH(0,COUNTIF($E$750:I772,Month_6!$B$4:$B$250),0)),"")</f>
        <v/>
      </c>
    </row>
    <row r="774" spans="5:9">
      <c r="E774" t="str" cm="1">
        <f t="array" ref="E774">IFERROR(INDEX(Month_6!$D$4:$D$250,MATCH(0,COUNTIF($E$750:E773,Month_6!$D$4:$D$250),0)),"")</f>
        <v/>
      </c>
      <c r="I774" t="str" cm="1">
        <f t="array" ref="I774">IFERROR(INDEX(Month_6!$B$4:$B$250,MATCH(0,COUNTIF($E$750:I773,Month_6!$B$4:$B$250),0)),"")</f>
        <v/>
      </c>
    </row>
    <row r="775" spans="5:9">
      <c r="E775" t="str" cm="1">
        <f t="array" ref="E775">IFERROR(INDEX(Month_6!$D$4:$D$250,MATCH(0,COUNTIF($E$750:E774,Month_6!$D$4:$D$250),0)),"")</f>
        <v/>
      </c>
      <c r="I775" t="str" cm="1">
        <f t="array" ref="I775">IFERROR(INDEX(Month_6!$B$4:$B$250,MATCH(0,COUNTIF($E$750:I774,Month_6!$B$4:$B$250),0)),"")</f>
        <v/>
      </c>
    </row>
    <row r="776" spans="5:9">
      <c r="E776" t="str" cm="1">
        <f t="array" ref="E776">IFERROR(INDEX(Month_6!$D$4:$D$250,MATCH(0,COUNTIF($E$750:E775,Month_6!$D$4:$D$250),0)),"")</f>
        <v/>
      </c>
      <c r="I776" t="str" cm="1">
        <f t="array" ref="I776">IFERROR(INDEX(Month_6!$B$4:$B$250,MATCH(0,COUNTIF($E$750:I775,Month_6!$B$4:$B$250),0)),"")</f>
        <v/>
      </c>
    </row>
    <row r="777" spans="5:9">
      <c r="E777" t="str" cm="1">
        <f t="array" ref="E777">IFERROR(INDEX(Month_6!$D$4:$D$250,MATCH(0,COUNTIF($E$750:E776,Month_6!$D$4:$D$250),0)),"")</f>
        <v/>
      </c>
      <c r="I777" t="str" cm="1">
        <f t="array" ref="I777">IFERROR(INDEX(Month_6!$B$4:$B$250,MATCH(0,COUNTIF($E$750:I776,Month_6!$B$4:$B$250),0)),"")</f>
        <v/>
      </c>
    </row>
    <row r="778" spans="5:9">
      <c r="E778" t="str" cm="1">
        <f t="array" ref="E778">IFERROR(INDEX(Month_6!$D$4:$D$250,MATCH(0,COUNTIF($E$750:E777,Month_6!$D$4:$D$250),0)),"")</f>
        <v/>
      </c>
      <c r="I778" t="str" cm="1">
        <f t="array" ref="I778">IFERROR(INDEX(Month_6!$B$4:$B$250,MATCH(0,COUNTIF($E$750:I777,Month_6!$B$4:$B$250),0)),"")</f>
        <v/>
      </c>
    </row>
    <row r="779" spans="5:9">
      <c r="E779" t="str" cm="1">
        <f t="array" ref="E779">IFERROR(INDEX(Month_6!$D$4:$D$250,MATCH(0,COUNTIF($E$750:E778,Month_6!$D$4:$D$250),0)),"")</f>
        <v/>
      </c>
      <c r="I779" t="str" cm="1">
        <f t="array" ref="I779">IFERROR(INDEX(Month_6!$B$4:$B$250,MATCH(0,COUNTIF($E$750:I778,Month_6!$B$4:$B$250),0)),"")</f>
        <v/>
      </c>
    </row>
    <row r="780" spans="5:9">
      <c r="E780" t="str" cm="1">
        <f t="array" ref="E780">IFERROR(INDEX(Month_6!$D$4:$D$250,MATCH(0,COUNTIF($E$750:E779,Month_6!$D$4:$D$250),0)),"")</f>
        <v/>
      </c>
      <c r="I780" t="str" cm="1">
        <f t="array" ref="I780">IFERROR(INDEX(Month_6!$B$4:$B$250,MATCH(0,COUNTIF($E$750:I779,Month_6!$B$4:$B$250),0)),"")</f>
        <v/>
      </c>
    </row>
    <row r="781" spans="5:9">
      <c r="E781" t="str" cm="1">
        <f t="array" ref="E781">IFERROR(INDEX(Month_6!$D$4:$D$250,MATCH(0,COUNTIF($E$750:E780,Month_6!$D$4:$D$250),0)),"")</f>
        <v/>
      </c>
      <c r="I781" t="str" cm="1">
        <f t="array" ref="I781">IFERROR(INDEX(Month_6!$B$4:$B$250,MATCH(0,COUNTIF($E$750:I780,Month_6!$B$4:$B$250),0)),"")</f>
        <v/>
      </c>
    </row>
    <row r="782" spans="5:9">
      <c r="E782" t="str" cm="1">
        <f t="array" ref="E782">IFERROR(INDEX(Month_6!$D$4:$D$250,MATCH(0,COUNTIF($E$750:E781,Month_6!$D$4:$D$250),0)),"")</f>
        <v/>
      </c>
      <c r="I782" t="str" cm="1">
        <f t="array" ref="I782">IFERROR(INDEX(Month_6!$B$4:$B$250,MATCH(0,COUNTIF($E$750:I781,Month_6!$B$4:$B$250),0)),"")</f>
        <v/>
      </c>
    </row>
    <row r="783" spans="5:9">
      <c r="E783" t="str" cm="1">
        <f t="array" ref="E783">IFERROR(INDEX(Month_6!$D$4:$D$250,MATCH(0,COUNTIF($E$750:E782,Month_6!$D$4:$D$250),0)),"")</f>
        <v/>
      </c>
      <c r="I783" t="str" cm="1">
        <f t="array" ref="I783">IFERROR(INDEX(Month_6!$B$4:$B$250,MATCH(0,COUNTIF($E$750:I782,Month_6!$B$4:$B$250),0)),"")</f>
        <v/>
      </c>
    </row>
    <row r="784" spans="5:9">
      <c r="E784" t="str" cm="1">
        <f t="array" ref="E784">IFERROR(INDEX(Month_6!$D$4:$D$250,MATCH(0,COUNTIF($E$750:E783,Month_6!$D$4:$D$250),0)),"")</f>
        <v/>
      </c>
      <c r="I784" t="str" cm="1">
        <f t="array" ref="I784">IFERROR(INDEX(Month_6!$B$4:$B$250,MATCH(0,COUNTIF($E$750:I783,Month_6!$B$4:$B$250),0)),"")</f>
        <v/>
      </c>
    </row>
    <row r="785" spans="5:9">
      <c r="E785" t="str" cm="1">
        <f t="array" ref="E785">IFERROR(INDEX(Month_6!$D$4:$D$250,MATCH(0,COUNTIF($E$750:E784,Month_6!$D$4:$D$250),0)),"")</f>
        <v/>
      </c>
      <c r="I785" t="str" cm="1">
        <f t="array" ref="I785">IFERROR(INDEX(Month_6!$B$4:$B$250,MATCH(0,COUNTIF($E$750:I784,Month_6!$B$4:$B$250),0)),"")</f>
        <v/>
      </c>
    </row>
    <row r="786" spans="5:9">
      <c r="E786" t="str" cm="1">
        <f t="array" ref="E786">IFERROR(INDEX(Month_6!$D$4:$D$250,MATCH(0,COUNTIF($E$750:E785,Month_6!$D$4:$D$250),0)),"")</f>
        <v/>
      </c>
      <c r="I786" t="str" cm="1">
        <f t="array" ref="I786">IFERROR(INDEX(Month_6!$B$4:$B$250,MATCH(0,COUNTIF($E$750:I785,Month_6!$B$4:$B$250),0)),"")</f>
        <v/>
      </c>
    </row>
    <row r="787" spans="5:9">
      <c r="E787" t="str" cm="1">
        <f t="array" ref="E787">IFERROR(INDEX(Month_6!$D$4:$D$250,MATCH(0,COUNTIF($E$750:E786,Month_6!$D$4:$D$250),0)),"")</f>
        <v/>
      </c>
      <c r="I787" t="str" cm="1">
        <f t="array" ref="I787">IFERROR(INDEX(Month_6!$B$4:$B$250,MATCH(0,COUNTIF($E$750:I786,Month_6!$B$4:$B$250),0)),"")</f>
        <v/>
      </c>
    </row>
    <row r="788" spans="5:9">
      <c r="E788" t="str" cm="1">
        <f t="array" ref="E788">IFERROR(INDEX(Month_6!$D$4:$D$250,MATCH(0,COUNTIF($E$750:E787,Month_6!$D$4:$D$250),0)),"")</f>
        <v/>
      </c>
      <c r="I788" t="str" cm="1">
        <f t="array" ref="I788">IFERROR(INDEX(Month_6!$B$4:$B$250,MATCH(0,COUNTIF($E$750:I787,Month_6!$B$4:$B$250),0)),"")</f>
        <v/>
      </c>
    </row>
    <row r="789" spans="5:9">
      <c r="E789" t="str" cm="1">
        <f t="array" ref="E789">IFERROR(INDEX(Month_6!$D$4:$D$250,MATCH(0,COUNTIF($E$750:E788,Month_6!$D$4:$D$250),0)),"")</f>
        <v/>
      </c>
      <c r="I789" t="str" cm="1">
        <f t="array" ref="I789">IFERROR(INDEX(Month_6!$B$4:$B$250,MATCH(0,COUNTIF($E$750:I788,Month_6!$B$4:$B$250),0)),"")</f>
        <v/>
      </c>
    </row>
    <row r="790" spans="5:9">
      <c r="E790" t="str" cm="1">
        <f t="array" ref="E790">IFERROR(INDEX(Month_6!$D$4:$D$250,MATCH(0,COUNTIF($E$750:E789,Month_6!$D$4:$D$250),0)),"")</f>
        <v/>
      </c>
      <c r="I790" t="str" cm="1">
        <f t="array" ref="I790">IFERROR(INDEX(Month_6!$B$4:$B$250,MATCH(0,COUNTIF($E$750:I789,Month_6!$B$4:$B$250),0)),"")</f>
        <v/>
      </c>
    </row>
    <row r="791" spans="5:9">
      <c r="E791" t="str" cm="1">
        <f t="array" ref="E791">IFERROR(INDEX(Month_6!$D$4:$D$250,MATCH(0,COUNTIF($E$750:E790,Month_6!$D$4:$D$250),0)),"")</f>
        <v/>
      </c>
      <c r="I791" t="str" cm="1">
        <f t="array" ref="I791">IFERROR(INDEX(Month_6!$B$4:$B$250,MATCH(0,COUNTIF($E$750:I790,Month_6!$B$4:$B$250),0)),"")</f>
        <v/>
      </c>
    </row>
    <row r="792" spans="5:9">
      <c r="E792" t="str" cm="1">
        <f t="array" ref="E792">IFERROR(INDEX(Month_6!$D$4:$D$250,MATCH(0,COUNTIF($E$750:E791,Month_6!$D$4:$D$250),0)),"")</f>
        <v/>
      </c>
      <c r="I792" t="str" cm="1">
        <f t="array" ref="I792">IFERROR(INDEX(Month_6!$B$4:$B$250,MATCH(0,COUNTIF($E$750:I791,Month_6!$B$4:$B$250),0)),"")</f>
        <v/>
      </c>
    </row>
    <row r="793" spans="5:9">
      <c r="E793" t="str" cm="1">
        <f t="array" ref="E793">IFERROR(INDEX(Month_6!$D$4:$D$250,MATCH(0,COUNTIF($E$750:E792,Month_6!$D$4:$D$250),0)),"")</f>
        <v/>
      </c>
      <c r="I793" t="str" cm="1">
        <f t="array" ref="I793">IFERROR(INDEX(Month_6!$B$4:$B$250,MATCH(0,COUNTIF($E$750:I792,Month_6!$B$4:$B$250),0)),"")</f>
        <v/>
      </c>
    </row>
    <row r="794" spans="5:9">
      <c r="E794" t="str" cm="1">
        <f t="array" ref="E794">IFERROR(INDEX(Month_6!$D$4:$D$250,MATCH(0,COUNTIF($E$750:E793,Month_6!$D$4:$D$250),0)),"")</f>
        <v/>
      </c>
      <c r="I794" t="str" cm="1">
        <f t="array" ref="I794">IFERROR(INDEX(Month_6!$B$4:$B$250,MATCH(0,COUNTIF($E$750:I793,Month_6!$B$4:$B$250),0)),"")</f>
        <v/>
      </c>
    </row>
    <row r="795" spans="5:9">
      <c r="E795" t="str" cm="1">
        <f t="array" ref="E795">IFERROR(INDEX(Month_6!$D$4:$D$250,MATCH(0,COUNTIF($E$750:E794,Month_6!$D$4:$D$250),0)),"")</f>
        <v/>
      </c>
      <c r="I795" t="str" cm="1">
        <f t="array" ref="I795">IFERROR(INDEX(Month_6!$B$4:$B$250,MATCH(0,COUNTIF($E$750:I794,Month_6!$B$4:$B$250),0)),"")</f>
        <v/>
      </c>
    </row>
    <row r="796" spans="5:9">
      <c r="E796" t="str" cm="1">
        <f t="array" ref="E796">IFERROR(INDEX(Month_6!$D$4:$D$250,MATCH(0,COUNTIF($E$750:E795,Month_6!$D$4:$D$250),0)),"")</f>
        <v/>
      </c>
      <c r="I796" t="str" cm="1">
        <f t="array" ref="I796">IFERROR(INDEX(Month_6!$B$4:$B$250,MATCH(0,COUNTIF($E$750:I795,Month_6!$B$4:$B$250),0)),"")</f>
        <v/>
      </c>
    </row>
    <row r="797" spans="5:9">
      <c r="E797" t="str" cm="1">
        <f t="array" ref="E797">IFERROR(INDEX(Month_6!$D$4:$D$250,MATCH(0,COUNTIF($E$750:E796,Month_6!$D$4:$D$250),0)),"")</f>
        <v/>
      </c>
      <c r="I797" t="str" cm="1">
        <f t="array" ref="I797">IFERROR(INDEX(Month_6!$B$4:$B$250,MATCH(0,COUNTIF($E$750:I796,Month_6!$B$4:$B$250),0)),"")</f>
        <v/>
      </c>
    </row>
    <row r="798" spans="5:9">
      <c r="E798" t="str" cm="1">
        <f t="array" ref="E798">IFERROR(INDEX(Month_6!$D$4:$D$250,MATCH(0,COUNTIF($E$750:E797,Month_6!$D$4:$D$250),0)),"")</f>
        <v/>
      </c>
      <c r="I798" t="str" cm="1">
        <f t="array" ref="I798">IFERROR(INDEX(Month_6!$B$4:$B$250,MATCH(0,COUNTIF($E$750:I797,Month_6!$B$4:$B$250),0)),"")</f>
        <v/>
      </c>
    </row>
    <row r="799" spans="5:9">
      <c r="E799" t="str" cm="1">
        <f t="array" ref="E799">IFERROR(INDEX(Month_6!$D$4:$D$250,MATCH(0,COUNTIF($E$750:E798,Month_6!$D$4:$D$250),0)),"")</f>
        <v/>
      </c>
      <c r="I799" t="str" cm="1">
        <f t="array" ref="I799">IFERROR(INDEX(Month_6!$B$4:$B$250,MATCH(0,COUNTIF($E$750:I798,Month_6!$B$4:$B$250),0)),"")</f>
        <v/>
      </c>
    </row>
    <row r="800" spans="5:9">
      <c r="E800" t="str" cm="1">
        <f t="array" ref="E800">IFERROR(INDEX(Month_6!$D$4:$D$250,MATCH(0,COUNTIF($E$750:E799,Month_6!$D$4:$D$250),0)),"")</f>
        <v/>
      </c>
      <c r="I800" t="str" cm="1">
        <f t="array" ref="I800">IFERROR(INDEX(Month_6!$B$4:$B$250,MATCH(0,COUNTIF($E$750:I799,Month_6!$B$4:$B$250),0)),"")</f>
        <v/>
      </c>
    </row>
    <row r="801" spans="5:9">
      <c r="E801" t="str" cm="1">
        <f t="array" ref="E801">IFERROR(INDEX(Month_6!$D$4:$D$250,MATCH(0,COUNTIF($E$750:E800,Month_6!$D$4:$D$250),0)),"")</f>
        <v/>
      </c>
      <c r="I801" t="str" cm="1">
        <f t="array" ref="I801">IFERROR(INDEX(Month_6!$B$4:$B$250,MATCH(0,COUNTIF($E$750:I800,Month_6!$B$4:$B$250),0)),"")</f>
        <v/>
      </c>
    </row>
    <row r="802" spans="5:9">
      <c r="E802" t="str" cm="1">
        <f t="array" ref="E802">IFERROR(INDEX(Month_6!$D$4:$D$250,MATCH(0,COUNTIF($E$750:E801,Month_6!$D$4:$D$250),0)),"")</f>
        <v/>
      </c>
      <c r="I802" t="str" cm="1">
        <f t="array" ref="I802">IFERROR(INDEX(Month_6!$B$4:$B$250,MATCH(0,COUNTIF($E$750:I801,Month_6!$B$4:$B$250),0)),"")</f>
        <v/>
      </c>
    </row>
    <row r="803" spans="5:9">
      <c r="E803" t="str" cm="1">
        <f t="array" ref="E803">IFERROR(INDEX(Month_6!$D$4:$D$250,MATCH(0,COUNTIF($E$750:E802,Month_6!$D$4:$D$250),0)),"")</f>
        <v/>
      </c>
      <c r="I803" t="str" cm="1">
        <f t="array" ref="I803">IFERROR(INDEX(Month_6!$B$4:$B$250,MATCH(0,COUNTIF($E$750:I802,Month_6!$B$4:$B$250),0)),"")</f>
        <v/>
      </c>
    </row>
    <row r="804" spans="5:9">
      <c r="E804" t="str" cm="1">
        <f t="array" ref="E804">IFERROR(INDEX(Month_6!$D$4:$D$250,MATCH(0,COUNTIF($E$750:E803,Month_6!$D$4:$D$250),0)),"")</f>
        <v/>
      </c>
      <c r="I804" t="str" cm="1">
        <f t="array" ref="I804">IFERROR(INDEX(Month_6!$B$4:$B$250,MATCH(0,COUNTIF($E$750:I803,Month_6!$B$4:$B$250),0)),"")</f>
        <v/>
      </c>
    </row>
    <row r="805" spans="5:9">
      <c r="E805" t="str" cm="1">
        <f t="array" ref="E805">IFERROR(INDEX(Month_6!$D$4:$D$250,MATCH(0,COUNTIF($E$750:E804,Month_6!$D$4:$D$250),0)),"")</f>
        <v/>
      </c>
      <c r="I805" t="str" cm="1">
        <f t="array" ref="I805">IFERROR(INDEX(Month_6!$B$4:$B$250,MATCH(0,COUNTIF($E$750:I804,Month_6!$B$4:$B$250),0)),"")</f>
        <v/>
      </c>
    </row>
    <row r="806" spans="5:9">
      <c r="E806" t="str" cm="1">
        <f t="array" ref="E806">IFERROR(INDEX(Month_6!$D$4:$D$250,MATCH(0,COUNTIF($E$750:E805,Month_6!$D$4:$D$250),0)),"")</f>
        <v/>
      </c>
      <c r="I806" t="str" cm="1">
        <f t="array" ref="I806">IFERROR(INDEX(Month_6!$B$4:$B$250,MATCH(0,COUNTIF($E$750:I805,Month_6!$B$4:$B$250),0)),"")</f>
        <v/>
      </c>
    </row>
    <row r="807" spans="5:9">
      <c r="E807" t="str" cm="1">
        <f t="array" ref="E807">IFERROR(INDEX(Month_6!$D$4:$D$250,MATCH(0,COUNTIF($E$750:E806,Month_6!$D$4:$D$250),0)),"")</f>
        <v/>
      </c>
      <c r="I807" t="str" cm="1">
        <f t="array" ref="I807">IFERROR(INDEX(Month_6!$B$4:$B$250,MATCH(0,COUNTIF($E$750:I806,Month_6!$B$4:$B$250),0)),"")</f>
        <v/>
      </c>
    </row>
    <row r="808" spans="5:9">
      <c r="E808" t="str" cm="1">
        <f t="array" ref="E808">IFERROR(INDEX(Month_6!$D$4:$D$250,MATCH(0,COUNTIF($E$750:E807,Month_6!$D$4:$D$250),0)),"")</f>
        <v/>
      </c>
      <c r="I808" t="str" cm="1">
        <f t="array" ref="I808">IFERROR(INDEX(Month_6!$B$4:$B$250,MATCH(0,COUNTIF($E$750:I807,Month_6!$B$4:$B$250),0)),"")</f>
        <v/>
      </c>
    </row>
    <row r="809" spans="5:9">
      <c r="E809" t="str" cm="1">
        <f t="array" ref="E809">IFERROR(INDEX(Month_6!$D$4:$D$250,MATCH(0,COUNTIF($E$750:E808,Month_6!$D$4:$D$250),0)),"")</f>
        <v/>
      </c>
      <c r="I809" t="str" cm="1">
        <f t="array" ref="I809">IFERROR(INDEX(Month_6!$B$4:$B$250,MATCH(0,COUNTIF($E$750:I808,Month_6!$B$4:$B$250),0)),"")</f>
        <v/>
      </c>
    </row>
    <row r="810" spans="5:9">
      <c r="E810" t="str" cm="1">
        <f t="array" ref="E810">IFERROR(INDEX(Month_6!$D$4:$D$250,MATCH(0,COUNTIF($E$750:E809,Month_6!$D$4:$D$250),0)),"")</f>
        <v/>
      </c>
      <c r="I810" t="str" cm="1">
        <f t="array" ref="I810">IFERROR(INDEX(Month_6!$B$4:$B$250,MATCH(0,COUNTIF($E$750:I809,Month_6!$B$4:$B$250),0)),"")</f>
        <v/>
      </c>
    </row>
    <row r="811" spans="5:9">
      <c r="E811" t="str" cm="1">
        <f t="array" ref="E811">IFERROR(INDEX(Month_6!$D$4:$D$250,MATCH(0,COUNTIF($E$750:E810,Month_6!$D$4:$D$250),0)),"")</f>
        <v/>
      </c>
      <c r="I811" t="str" cm="1">
        <f t="array" ref="I811">IFERROR(INDEX(Month_6!$B$4:$B$250,MATCH(0,COUNTIF($E$750:I810,Month_6!$B$4:$B$250),0)),"")</f>
        <v/>
      </c>
    </row>
    <row r="812" spans="5:9">
      <c r="E812" t="str" cm="1">
        <f t="array" ref="E812">IFERROR(INDEX(Month_6!$D$4:$D$250,MATCH(0,COUNTIF($E$750:E811,Month_6!$D$4:$D$250),0)),"")</f>
        <v/>
      </c>
      <c r="I812" t="str" cm="1">
        <f t="array" ref="I812">IFERROR(INDEX(Month_6!$B$4:$B$250,MATCH(0,COUNTIF($E$750:I811,Month_6!$B$4:$B$250),0)),"")</f>
        <v/>
      </c>
    </row>
    <row r="813" spans="5:9">
      <c r="E813" t="str" cm="1">
        <f t="array" ref="E813">IFERROR(INDEX(Month_6!$D$4:$D$250,MATCH(0,COUNTIF($E$750:E812,Month_6!$D$4:$D$250),0)),"")</f>
        <v/>
      </c>
      <c r="I813" t="str" cm="1">
        <f t="array" ref="I813">IFERROR(INDEX(Month_6!$B$4:$B$250,MATCH(0,COUNTIF($E$750:I812,Month_6!$B$4:$B$250),0)),"")</f>
        <v/>
      </c>
    </row>
    <row r="814" spans="5:9">
      <c r="E814" t="str" cm="1">
        <f t="array" ref="E814">IFERROR(INDEX(Month_6!$D$4:$D$250,MATCH(0,COUNTIF($E$750:E813,Month_6!$D$4:$D$250),0)),"")</f>
        <v/>
      </c>
      <c r="I814" t="str" cm="1">
        <f t="array" ref="I814">IFERROR(INDEX(Month_6!$B$4:$B$250,MATCH(0,COUNTIF($E$750:I813,Month_6!$B$4:$B$250),0)),"")</f>
        <v/>
      </c>
    </row>
    <row r="815" spans="5:9">
      <c r="E815" t="str" cm="1">
        <f t="array" ref="E815">IFERROR(INDEX(Month_6!$D$4:$D$250,MATCH(0,COUNTIF($E$750:E814,Month_6!$D$4:$D$250),0)),"")</f>
        <v/>
      </c>
      <c r="I815" t="str" cm="1">
        <f t="array" ref="I815">IFERROR(INDEX(Month_6!$B$4:$B$250,MATCH(0,COUNTIF($E$750:I814,Month_6!$B$4:$B$250),0)),"")</f>
        <v/>
      </c>
    </row>
    <row r="816" spans="5:9">
      <c r="E816" t="str" cm="1">
        <f t="array" ref="E816">IFERROR(INDEX(Month_6!$D$4:$D$250,MATCH(0,COUNTIF($E$750:E815,Month_6!$D$4:$D$250),0)),"")</f>
        <v/>
      </c>
      <c r="I816" t="str" cm="1">
        <f t="array" ref="I816">IFERROR(INDEX(Month_6!$B$4:$B$250,MATCH(0,COUNTIF($E$750:I815,Month_6!$B$4:$B$250),0)),"")</f>
        <v/>
      </c>
    </row>
    <row r="817" spans="5:9">
      <c r="E817" t="str" cm="1">
        <f t="array" ref="E817">IFERROR(INDEX(Month_6!$D$4:$D$250,MATCH(0,COUNTIF($E$750:E816,Month_6!$D$4:$D$250),0)),"")</f>
        <v/>
      </c>
      <c r="I817" t="str" cm="1">
        <f t="array" ref="I817">IFERROR(INDEX(Month_6!$B$4:$B$250,MATCH(0,COUNTIF($E$750:I816,Month_6!$B$4:$B$250),0)),"")</f>
        <v/>
      </c>
    </row>
    <row r="818" spans="5:9">
      <c r="E818" t="str" cm="1">
        <f t="array" ref="E818">IFERROR(INDEX(Month_6!$D$4:$D$250,MATCH(0,COUNTIF($E$750:E817,Month_6!$D$4:$D$250),0)),"")</f>
        <v/>
      </c>
      <c r="I818" t="str" cm="1">
        <f t="array" ref="I818">IFERROR(INDEX(Month_6!$B$4:$B$250,MATCH(0,COUNTIF($E$750:I817,Month_6!$B$4:$B$250),0)),"")</f>
        <v/>
      </c>
    </row>
    <row r="819" spans="5:9">
      <c r="E819" t="str" cm="1">
        <f t="array" ref="E819">IFERROR(INDEX(Month_6!$D$4:$D$250,MATCH(0,COUNTIF($E$750:E818,Month_6!$D$4:$D$250),0)),"")</f>
        <v/>
      </c>
      <c r="I819" t="str" cm="1">
        <f t="array" ref="I819">IFERROR(INDEX(Month_6!$B$4:$B$250,MATCH(0,COUNTIF($E$750:I818,Month_6!$B$4:$B$250),0)),"")</f>
        <v/>
      </c>
    </row>
    <row r="820" spans="5:9">
      <c r="E820" t="str" cm="1">
        <f t="array" ref="E820">IFERROR(INDEX(Month_6!$D$4:$D$250,MATCH(0,COUNTIF($E$750:E819,Month_6!$D$4:$D$250),0)),"")</f>
        <v/>
      </c>
      <c r="I820" t="str" cm="1">
        <f t="array" ref="I820">IFERROR(INDEX(Month_6!$B$4:$B$250,MATCH(0,COUNTIF($E$750:I819,Month_6!$B$4:$B$250),0)),"")</f>
        <v/>
      </c>
    </row>
    <row r="821" spans="5:9">
      <c r="E821" t="str" cm="1">
        <f t="array" ref="E821">IFERROR(INDEX(Month_6!$D$4:$D$250,MATCH(0,COUNTIF($E$750:E820,Month_6!$D$4:$D$250),0)),"")</f>
        <v/>
      </c>
      <c r="I821" t="str" cm="1">
        <f t="array" ref="I821">IFERROR(INDEX(Month_6!$B$4:$B$250,MATCH(0,COUNTIF($E$750:I820,Month_6!$B$4:$B$250),0)),"")</f>
        <v/>
      </c>
    </row>
    <row r="822" spans="5:9">
      <c r="E822" t="str" cm="1">
        <f t="array" ref="E822">IFERROR(INDEX(Month_6!$D$4:$D$250,MATCH(0,COUNTIF($E$750:E821,Month_6!$D$4:$D$250),0)),"")</f>
        <v/>
      </c>
      <c r="I822" t="str" cm="1">
        <f t="array" ref="I822">IFERROR(INDEX(Month_6!$B$4:$B$250,MATCH(0,COUNTIF($E$750:I821,Month_6!$B$4:$B$250),0)),"")</f>
        <v/>
      </c>
    </row>
    <row r="823" spans="5:9">
      <c r="E823" t="str" cm="1">
        <f t="array" ref="E823">IFERROR(INDEX(Month_6!$D$4:$D$250,MATCH(0,COUNTIF($E$750:E822,Month_6!$D$4:$D$250),0)),"")</f>
        <v/>
      </c>
      <c r="I823" t="str" cm="1">
        <f t="array" ref="I823">IFERROR(INDEX(Month_6!$B$4:$B$250,MATCH(0,COUNTIF($E$750:I822,Month_6!$B$4:$B$250),0)),"")</f>
        <v/>
      </c>
    </row>
    <row r="824" spans="5:9">
      <c r="E824" t="str" cm="1">
        <f t="array" ref="E824">IFERROR(INDEX(Month_6!$D$4:$D$250,MATCH(0,COUNTIF($E$750:E823,Month_6!$D$4:$D$250),0)),"")</f>
        <v/>
      </c>
      <c r="I824" t="str" cm="1">
        <f t="array" ref="I824">IFERROR(INDEX(Month_6!$B$4:$B$250,MATCH(0,COUNTIF($E$750:I823,Month_6!$B$4:$B$250),0)),"")</f>
        <v/>
      </c>
    </row>
    <row r="825" spans="5:9">
      <c r="E825" t="str" cm="1">
        <f t="array" ref="E825">IFERROR(INDEX(Month_6!$D$4:$D$250,MATCH(0,COUNTIF($E$750:E824,Month_6!$D$4:$D$250),0)),"")</f>
        <v/>
      </c>
      <c r="I825" t="str" cm="1">
        <f t="array" ref="I825">IFERROR(INDEX(Month_6!$B$4:$B$250,MATCH(0,COUNTIF($E$750:I824,Month_6!$B$4:$B$250),0)),"")</f>
        <v/>
      </c>
    </row>
    <row r="826" spans="5:9">
      <c r="E826" t="str" cm="1">
        <f t="array" ref="E826">IFERROR(INDEX(Month_6!$D$4:$D$250,MATCH(0,COUNTIF($E$750:E825,Month_6!$D$4:$D$250),0)),"")</f>
        <v/>
      </c>
      <c r="I826" t="str" cm="1">
        <f t="array" ref="I826">IFERROR(INDEX(Month_6!$B$4:$B$250,MATCH(0,COUNTIF($E$750:I825,Month_6!$B$4:$B$250),0)),"")</f>
        <v/>
      </c>
    </row>
    <row r="827" spans="5:9">
      <c r="E827" t="str" cm="1">
        <f t="array" ref="E827">IFERROR(INDEX(Month_6!$D$4:$D$250,MATCH(0,COUNTIF($E$750:E826,Month_6!$D$4:$D$250),0)),"")</f>
        <v/>
      </c>
      <c r="I827" t="str" cm="1">
        <f t="array" ref="I827">IFERROR(INDEX(Month_6!$B$4:$B$250,MATCH(0,COUNTIF($E$750:I826,Month_6!$B$4:$B$250),0)),"")</f>
        <v/>
      </c>
    </row>
    <row r="828" spans="5:9">
      <c r="E828" t="str" cm="1">
        <f t="array" ref="E828">IFERROR(INDEX(Month_6!$D$4:$D$250,MATCH(0,COUNTIF($E$750:E827,Month_6!$D$4:$D$250),0)),"")</f>
        <v/>
      </c>
      <c r="I828" t="str" cm="1">
        <f t="array" ref="I828">IFERROR(INDEX(Month_6!$B$4:$B$250,MATCH(0,COUNTIF($E$750:I827,Month_6!$B$4:$B$250),0)),"")</f>
        <v/>
      </c>
    </row>
    <row r="829" spans="5:9">
      <c r="E829" t="str" cm="1">
        <f t="array" ref="E829">IFERROR(INDEX(Month_6!$D$4:$D$250,MATCH(0,COUNTIF($E$750:E828,Month_6!$D$4:$D$250),0)),"")</f>
        <v/>
      </c>
      <c r="I829" t="str" cm="1">
        <f t="array" ref="I829">IFERROR(INDEX(Month_6!$B$4:$B$250,MATCH(0,COUNTIF($E$750:I828,Month_6!$B$4:$B$250),0)),"")</f>
        <v/>
      </c>
    </row>
    <row r="830" spans="5:9">
      <c r="E830" t="str" cm="1">
        <f t="array" ref="E830">IFERROR(INDEX(Month_6!$D$4:$D$250,MATCH(0,COUNTIF($E$750:E829,Month_6!$D$4:$D$250),0)),"")</f>
        <v/>
      </c>
      <c r="I830" t="str" cm="1">
        <f t="array" ref="I830">IFERROR(INDEX(Month_6!$B$4:$B$250,MATCH(0,COUNTIF($E$750:I829,Month_6!$B$4:$B$250),0)),"")</f>
        <v/>
      </c>
    </row>
    <row r="831" spans="5:9">
      <c r="E831" t="str" cm="1">
        <f t="array" ref="E831">IFERROR(INDEX(Month_6!$D$4:$D$250,MATCH(0,COUNTIF($E$750:E830,Month_6!$D$4:$D$250),0)),"")</f>
        <v/>
      </c>
      <c r="I831" t="str" cm="1">
        <f t="array" ref="I831">IFERROR(INDEX(Month_6!$B$4:$B$250,MATCH(0,COUNTIF($E$750:I830,Month_6!$B$4:$B$250),0)),"")</f>
        <v/>
      </c>
    </row>
    <row r="832" spans="5:9">
      <c r="E832" t="str" cm="1">
        <f t="array" ref="E832">IFERROR(INDEX(Month_6!$D$4:$D$250,MATCH(0,COUNTIF($E$750:E831,Month_6!$D$4:$D$250),0)),"")</f>
        <v/>
      </c>
      <c r="I832" t="str" cm="1">
        <f t="array" ref="I832">IFERROR(INDEX(Month_6!$B$4:$B$250,MATCH(0,COUNTIF($E$750:I831,Month_6!$B$4:$B$250),0)),"")</f>
        <v/>
      </c>
    </row>
    <row r="833" spans="5:9">
      <c r="E833" t="str" cm="1">
        <f t="array" ref="E833">IFERROR(INDEX(Month_6!$D$4:$D$250,MATCH(0,COUNTIF($E$750:E832,Month_6!$D$4:$D$250),0)),"")</f>
        <v/>
      </c>
      <c r="I833" t="str" cm="1">
        <f t="array" ref="I833">IFERROR(INDEX(Month_6!$B$4:$B$250,MATCH(0,COUNTIF($E$750:I832,Month_6!$B$4:$B$250),0)),"")</f>
        <v/>
      </c>
    </row>
    <row r="834" spans="5:9">
      <c r="E834" t="str" cm="1">
        <f t="array" ref="E834">IFERROR(INDEX(Month_6!$D$4:$D$250,MATCH(0,COUNTIF($E$750:E833,Month_6!$D$4:$D$250),0)),"")</f>
        <v/>
      </c>
      <c r="I834" t="str" cm="1">
        <f t="array" ref="I834">IFERROR(INDEX(Month_6!$B$4:$B$250,MATCH(0,COUNTIF($E$750:I833,Month_6!$B$4:$B$250),0)),"")</f>
        <v/>
      </c>
    </row>
    <row r="835" spans="5:9">
      <c r="E835" t="str" cm="1">
        <f t="array" ref="E835">IFERROR(INDEX(Month_6!$D$4:$D$250,MATCH(0,COUNTIF($E$750:E834,Month_6!$D$4:$D$250),0)),"")</f>
        <v/>
      </c>
      <c r="I835" t="str" cm="1">
        <f t="array" ref="I835">IFERROR(INDEX(Month_6!$B$4:$B$250,MATCH(0,COUNTIF($E$750:I834,Month_6!$B$4:$B$250),0)),"")</f>
        <v/>
      </c>
    </row>
    <row r="836" spans="5:9">
      <c r="E836" t="str" cm="1">
        <f t="array" ref="E836">IFERROR(INDEX(Month_6!$D$4:$D$250,MATCH(0,COUNTIF($E$750:E835,Month_6!$D$4:$D$250),0)),"")</f>
        <v/>
      </c>
      <c r="I836" t="str" cm="1">
        <f t="array" ref="I836">IFERROR(INDEX(Month_6!$B$4:$B$250,MATCH(0,COUNTIF($E$750:I835,Month_6!$B$4:$B$250),0)),"")</f>
        <v/>
      </c>
    </row>
    <row r="837" spans="5:9">
      <c r="E837" t="str" cm="1">
        <f t="array" ref="E837">IFERROR(INDEX(Month_6!$D$4:$D$250,MATCH(0,COUNTIF($E$750:E836,Month_6!$D$4:$D$250),0)),"")</f>
        <v/>
      </c>
      <c r="I837" t="str" cm="1">
        <f t="array" ref="I837">IFERROR(INDEX(Month_6!$B$4:$B$250,MATCH(0,COUNTIF($E$750:I836,Month_6!$B$4:$B$250),0)),"")</f>
        <v/>
      </c>
    </row>
    <row r="838" spans="5:9">
      <c r="E838" t="str" cm="1">
        <f t="array" ref="E838">IFERROR(INDEX(Month_6!$D$4:$D$250,MATCH(0,COUNTIF($E$750:E837,Month_6!$D$4:$D$250),0)),"")</f>
        <v/>
      </c>
      <c r="I838" t="str" cm="1">
        <f t="array" ref="I838">IFERROR(INDEX(Month_6!$B$4:$B$250,MATCH(0,COUNTIF($E$750:I837,Month_6!$B$4:$B$250),0)),"")</f>
        <v/>
      </c>
    </row>
    <row r="839" spans="5:9">
      <c r="E839" t="str" cm="1">
        <f t="array" ref="E839">IFERROR(INDEX(Month_6!$D$4:$D$250,MATCH(0,COUNTIF($E$750:E838,Month_6!$D$4:$D$250),0)),"")</f>
        <v/>
      </c>
      <c r="I839" t="str" cm="1">
        <f t="array" ref="I839">IFERROR(INDEX(Month_6!$B$4:$B$250,MATCH(0,COUNTIF($E$750:I838,Month_6!$B$4:$B$250),0)),"")</f>
        <v/>
      </c>
    </row>
    <row r="840" spans="5:9">
      <c r="E840" t="str" cm="1">
        <f t="array" ref="E840">IFERROR(INDEX(Month_6!$D$4:$D$250,MATCH(0,COUNTIF($E$750:E839,Month_6!$D$4:$D$250),0)),"")</f>
        <v/>
      </c>
      <c r="I840" t="str" cm="1">
        <f t="array" ref="I840">IFERROR(INDEX(Month_6!$B$4:$B$250,MATCH(0,COUNTIF($E$750:I839,Month_6!$B$4:$B$250),0)),"")</f>
        <v/>
      </c>
    </row>
    <row r="841" spans="5:9">
      <c r="E841" t="str" cm="1">
        <f t="array" ref="E841">IFERROR(INDEX(Month_6!$D$4:$D$250,MATCH(0,COUNTIF($E$750:E840,Month_6!$D$4:$D$250),0)),"")</f>
        <v/>
      </c>
      <c r="I841" t="str" cm="1">
        <f t="array" ref="I841">IFERROR(INDEX(Month_6!$B$4:$B$250,MATCH(0,COUNTIF($E$750:I840,Month_6!$B$4:$B$250),0)),"")</f>
        <v/>
      </c>
    </row>
    <row r="842" spans="5:9">
      <c r="E842" t="str" cm="1">
        <f t="array" ref="E842">IFERROR(INDEX(Month_6!$D$4:$D$250,MATCH(0,COUNTIF($E$750:E841,Month_6!$D$4:$D$250),0)),"")</f>
        <v/>
      </c>
      <c r="I842" t="str" cm="1">
        <f t="array" ref="I842">IFERROR(INDEX(Month_6!$B$4:$B$250,MATCH(0,COUNTIF($E$750:I841,Month_6!$B$4:$B$250),0)),"")</f>
        <v/>
      </c>
    </row>
    <row r="843" spans="5:9">
      <c r="E843" t="str" cm="1">
        <f t="array" ref="E843">IFERROR(INDEX(Month_6!$D$4:$D$250,MATCH(0,COUNTIF($E$750:E842,Month_6!$D$4:$D$250),0)),"")</f>
        <v/>
      </c>
      <c r="I843" t="str" cm="1">
        <f t="array" ref="I843">IFERROR(INDEX(Month_6!$B$4:$B$250,MATCH(0,COUNTIF($E$750:I842,Month_6!$B$4:$B$250),0)),"")</f>
        <v/>
      </c>
    </row>
    <row r="844" spans="5:9">
      <c r="E844" t="str" cm="1">
        <f t="array" ref="E844">IFERROR(INDEX(Month_6!$D$4:$D$250,MATCH(0,COUNTIF($E$750:E843,Month_6!$D$4:$D$250),0)),"")</f>
        <v/>
      </c>
      <c r="I844" t="str" cm="1">
        <f t="array" ref="I844">IFERROR(INDEX(Month_6!$B$4:$B$250,MATCH(0,COUNTIF($E$750:I843,Month_6!$B$4:$B$250),0)),"")</f>
        <v/>
      </c>
    </row>
    <row r="845" spans="5:9">
      <c r="E845" t="str" cm="1">
        <f t="array" ref="E845">IFERROR(INDEX(Month_6!$D$4:$D$250,MATCH(0,COUNTIF($E$750:E844,Month_6!$D$4:$D$250),0)),"")</f>
        <v/>
      </c>
      <c r="I845" t="str" cm="1">
        <f t="array" ref="I845">IFERROR(INDEX(Month_6!$B$4:$B$250,MATCH(0,COUNTIF($E$750:I844,Month_6!$B$4:$B$250),0)),"")</f>
        <v/>
      </c>
    </row>
    <row r="846" spans="5:9">
      <c r="E846" t="str" cm="1">
        <f t="array" ref="E846">IFERROR(INDEX(Month_6!$D$4:$D$250,MATCH(0,COUNTIF($E$750:E845,Month_6!$D$4:$D$250),0)),"")</f>
        <v/>
      </c>
      <c r="I846" t="str" cm="1">
        <f t="array" ref="I846">IFERROR(INDEX(Month_6!$B$4:$B$250,MATCH(0,COUNTIF($E$750:I845,Month_6!$B$4:$B$250),0)),"")</f>
        <v/>
      </c>
    </row>
    <row r="847" spans="5:9">
      <c r="E847" t="str" cm="1">
        <f t="array" ref="E847">IFERROR(INDEX(Month_6!$D$4:$D$250,MATCH(0,COUNTIF($E$750:E846,Month_6!$D$4:$D$250),0)),"")</f>
        <v/>
      </c>
      <c r="I847" t="str" cm="1">
        <f t="array" ref="I847">IFERROR(INDEX(Month_6!$B$4:$B$250,MATCH(0,COUNTIF($E$750:I846,Month_6!$B$4:$B$250),0)),"")</f>
        <v/>
      </c>
    </row>
    <row r="848" spans="5:9">
      <c r="E848" t="str" cm="1">
        <f t="array" ref="E848">IFERROR(INDEX(Month_6!$D$4:$D$250,MATCH(0,COUNTIF($E$750:E847,Month_6!$D$4:$D$250),0)),"")</f>
        <v/>
      </c>
      <c r="I848" t="str" cm="1">
        <f t="array" ref="I848">IFERROR(INDEX(Month_6!$B$4:$B$250,MATCH(0,COUNTIF($E$750:I847,Month_6!$B$4:$B$250),0)),"")</f>
        <v/>
      </c>
    </row>
    <row r="849" spans="5:9">
      <c r="E849" t="str" cm="1">
        <f t="array" ref="E849">IFERROR(INDEX(Month_6!$D$4:$D$250,MATCH(0,COUNTIF($E$750:E848,Month_6!$D$4:$D$250),0)),"")</f>
        <v/>
      </c>
      <c r="I849" t="str" cm="1">
        <f t="array" ref="I849">IFERROR(INDEX(Month_6!$B$4:$B$250,MATCH(0,COUNTIF($E$750:I848,Month_6!$B$4:$B$250),0)),"")</f>
        <v/>
      </c>
    </row>
    <row r="850" spans="5:9">
      <c r="E850" t="str" cm="1">
        <f t="array" ref="E850">IFERROR(INDEX(Month_6!$D$4:$D$250,MATCH(0,COUNTIF($E$750:E849,Month_6!$D$4:$D$250),0)),"")</f>
        <v/>
      </c>
      <c r="I850" t="str" cm="1">
        <f t="array" ref="I850">IFERROR(INDEX(Month_6!$B$4:$B$250,MATCH(0,COUNTIF($E$750:I849,Month_6!$B$4:$B$250),0)),"")</f>
        <v/>
      </c>
    </row>
    <row r="851" spans="5:9">
      <c r="E851" t="str" cm="1">
        <f t="array" ref="E851">IFERROR(INDEX(Month_6!$D$4:$D$250,MATCH(0,COUNTIF($E$750:E850,Month_6!$D$4:$D$250),0)),"")</f>
        <v/>
      </c>
      <c r="I851" t="str" cm="1">
        <f t="array" ref="I851">IFERROR(INDEX(Month_6!$B$4:$B$250,MATCH(0,COUNTIF($E$750:I850,Month_6!$B$4:$B$250),0)),"")</f>
        <v/>
      </c>
    </row>
    <row r="852" spans="5:9">
      <c r="E852" t="str" cm="1">
        <f t="array" ref="E852">IFERROR(INDEX(Month_6!$D$4:$D$250,MATCH(0,COUNTIF($E$750:E851,Month_6!$D$4:$D$250),0)),"")</f>
        <v/>
      </c>
      <c r="I852" t="str" cm="1">
        <f t="array" ref="I852">IFERROR(INDEX(Month_6!$B$4:$B$250,MATCH(0,COUNTIF($E$750:I851,Month_6!$B$4:$B$250),0)),"")</f>
        <v/>
      </c>
    </row>
    <row r="853" spans="5:9">
      <c r="E853" t="str" cm="1">
        <f t="array" ref="E853">IFERROR(INDEX(Month_6!$D$4:$D$250,MATCH(0,COUNTIF($E$750:E852,Month_6!$D$4:$D$250),0)),"")</f>
        <v/>
      </c>
      <c r="I853" t="str" cm="1">
        <f t="array" ref="I853">IFERROR(INDEX(Month_6!$B$4:$B$250,MATCH(0,COUNTIF($E$750:I852,Month_6!$B$4:$B$250),0)),"")</f>
        <v/>
      </c>
    </row>
    <row r="854" spans="5:9">
      <c r="E854" t="str" cm="1">
        <f t="array" ref="E854">IFERROR(INDEX(Month_6!$D$4:$D$250,MATCH(0,COUNTIF($E$750:E853,Month_6!$D$4:$D$250),0)),"")</f>
        <v/>
      </c>
      <c r="I854" t="str" cm="1">
        <f t="array" ref="I854">IFERROR(INDEX(Month_6!$B$4:$B$250,MATCH(0,COUNTIF($E$750:I853,Month_6!$B$4:$B$250),0)),"")</f>
        <v/>
      </c>
    </row>
    <row r="855" spans="5:9">
      <c r="E855" t="str" cm="1">
        <f t="array" ref="E855">IFERROR(INDEX(Month_6!$D$4:$D$250,MATCH(0,COUNTIF($E$750:E854,Month_6!$D$4:$D$250),0)),"")</f>
        <v/>
      </c>
      <c r="I855" t="str" cm="1">
        <f t="array" ref="I855">IFERROR(INDEX(Month_6!$B$4:$B$250,MATCH(0,COUNTIF($E$750:I854,Month_6!$B$4:$B$250),0)),"")</f>
        <v/>
      </c>
    </row>
    <row r="856" spans="5:9">
      <c r="E856" t="str" cm="1">
        <f t="array" ref="E856">IFERROR(INDEX(Month_6!$D$4:$D$250,MATCH(0,COUNTIF($E$750:E855,Month_6!$D$4:$D$250),0)),"")</f>
        <v/>
      </c>
      <c r="I856" t="str" cm="1">
        <f t="array" ref="I856">IFERROR(INDEX(Month_6!$B$4:$B$250,MATCH(0,COUNTIF($E$750:I855,Month_6!$B$4:$B$250),0)),"")</f>
        <v/>
      </c>
    </row>
    <row r="857" spans="5:9">
      <c r="E857" t="str" cm="1">
        <f t="array" ref="E857">IFERROR(INDEX(Month_6!$D$4:$D$250,MATCH(0,COUNTIF($E$750:E856,Month_6!$D$4:$D$250),0)),"")</f>
        <v/>
      </c>
      <c r="I857" t="str" cm="1">
        <f t="array" ref="I857">IFERROR(INDEX(Month_6!$B$4:$B$250,MATCH(0,COUNTIF($E$750:I856,Month_6!$B$4:$B$250),0)),"")</f>
        <v/>
      </c>
    </row>
    <row r="858" spans="5:9">
      <c r="E858" t="str" cm="1">
        <f t="array" ref="E858">IFERROR(INDEX(Month_6!$D$4:$D$250,MATCH(0,COUNTIF($E$750:E857,Month_6!$D$4:$D$250),0)),"")</f>
        <v/>
      </c>
      <c r="I858" t="str" cm="1">
        <f t="array" ref="I858">IFERROR(INDEX(Month_6!$B$4:$B$250,MATCH(0,COUNTIF($E$750:I857,Month_6!$B$4:$B$250),0)),"")</f>
        <v/>
      </c>
    </row>
    <row r="859" spans="5:9">
      <c r="E859" t="str" cm="1">
        <f t="array" ref="E859">IFERROR(INDEX(Month_6!$D$4:$D$250,MATCH(0,COUNTIF($E$750:E858,Month_6!$D$4:$D$250),0)),"")</f>
        <v/>
      </c>
      <c r="I859" t="str" cm="1">
        <f t="array" ref="I859">IFERROR(INDEX(Month_6!$B$4:$B$250,MATCH(0,COUNTIF($E$750:I858,Month_6!$B$4:$B$250),0)),"")</f>
        <v/>
      </c>
    </row>
    <row r="860" spans="5:9">
      <c r="E860" t="str" cm="1">
        <f t="array" ref="E860">IFERROR(INDEX(Month_6!$D$4:$D$250,MATCH(0,COUNTIF($E$750:E859,Month_6!$D$4:$D$250),0)),"")</f>
        <v/>
      </c>
      <c r="I860" t="str" cm="1">
        <f t="array" ref="I860">IFERROR(INDEX(Month_6!$B$4:$B$250,MATCH(0,COUNTIF($E$750:I859,Month_6!$B$4:$B$250),0)),"")</f>
        <v/>
      </c>
    </row>
    <row r="861" spans="5:9">
      <c r="E861" t="str" cm="1">
        <f t="array" ref="E861">IFERROR(INDEX(Month_6!$D$4:$D$250,MATCH(0,COUNTIF($E$750:E860,Month_6!$D$4:$D$250),0)),"")</f>
        <v/>
      </c>
      <c r="I861" t="str" cm="1">
        <f t="array" ref="I861">IFERROR(INDEX(Month_6!$B$4:$B$250,MATCH(0,COUNTIF($E$750:I860,Month_6!$B$4:$B$250),0)),"")</f>
        <v/>
      </c>
    </row>
    <row r="862" spans="5:9">
      <c r="E862" t="str" cm="1">
        <f t="array" ref="E862">IFERROR(INDEX(Month_6!$D$4:$D$250,MATCH(0,COUNTIF($E$750:E861,Month_6!$D$4:$D$250),0)),"")</f>
        <v/>
      </c>
      <c r="I862" t="str" cm="1">
        <f t="array" ref="I862">IFERROR(INDEX(Month_6!$B$4:$B$250,MATCH(0,COUNTIF($E$750:I861,Month_6!$B$4:$B$250),0)),"")</f>
        <v/>
      </c>
    </row>
    <row r="863" spans="5:9">
      <c r="E863" t="str" cm="1">
        <f t="array" ref="E863">IFERROR(INDEX(Month_6!$D$4:$D$250,MATCH(0,COUNTIF($E$750:E862,Month_6!$D$4:$D$250),0)),"")</f>
        <v/>
      </c>
      <c r="I863" t="str" cm="1">
        <f t="array" ref="I863">IFERROR(INDEX(Month_6!$B$4:$B$250,MATCH(0,COUNTIF($E$750:I862,Month_6!$B$4:$B$250),0)),"")</f>
        <v/>
      </c>
    </row>
    <row r="864" spans="5:9">
      <c r="E864" t="str" cm="1">
        <f t="array" ref="E864">IFERROR(INDEX(Month_6!$D$4:$D$250,MATCH(0,COUNTIF($E$750:E863,Month_6!$D$4:$D$250),0)),"")</f>
        <v/>
      </c>
      <c r="I864" t="str" cm="1">
        <f t="array" ref="I864">IFERROR(INDEX(Month_6!$B$4:$B$250,MATCH(0,COUNTIF($E$750:I863,Month_6!$B$4:$B$250),0)),"")</f>
        <v/>
      </c>
    </row>
    <row r="865" spans="5:9">
      <c r="E865" t="str" cm="1">
        <f t="array" ref="E865">IFERROR(INDEX(Month_6!$D$4:$D$250,MATCH(0,COUNTIF($E$750:E864,Month_6!$D$4:$D$250),0)),"")</f>
        <v/>
      </c>
      <c r="I865" t="str" cm="1">
        <f t="array" ref="I865">IFERROR(INDEX(Month_6!$B$4:$B$250,MATCH(0,COUNTIF($E$750:I864,Month_6!$B$4:$B$250),0)),"")</f>
        <v/>
      </c>
    </row>
    <row r="866" spans="5:9">
      <c r="E866" t="str" cm="1">
        <f t="array" ref="E866">IFERROR(INDEX(Month_6!$D$4:$D$250,MATCH(0,COUNTIF($E$750:E865,Month_6!$D$4:$D$250),0)),"")</f>
        <v/>
      </c>
      <c r="I866" t="str" cm="1">
        <f t="array" ref="I866">IFERROR(INDEX(Month_6!$B$4:$B$250,MATCH(0,COUNTIF($E$750:I865,Month_6!$B$4:$B$250),0)),"")</f>
        <v/>
      </c>
    </row>
    <row r="867" spans="5:9">
      <c r="E867" t="str" cm="1">
        <f t="array" ref="E867">IFERROR(INDEX(Month_6!$D$4:$D$250,MATCH(0,COUNTIF($E$750:E866,Month_6!$D$4:$D$250),0)),"")</f>
        <v/>
      </c>
      <c r="I867" t="str" cm="1">
        <f t="array" ref="I867">IFERROR(INDEX(Month_6!$B$4:$B$250,MATCH(0,COUNTIF($E$750:I866,Month_6!$B$4:$B$250),0)),"")</f>
        <v/>
      </c>
    </row>
    <row r="868" spans="5:9">
      <c r="E868" t="str" cm="1">
        <f t="array" ref="E868">IFERROR(INDEX(Month_6!$D$4:$D$250,MATCH(0,COUNTIF($E$750:E867,Month_6!$D$4:$D$250),0)),"")</f>
        <v/>
      </c>
      <c r="I868" t="str" cm="1">
        <f t="array" ref="I868">IFERROR(INDEX(Month_6!$B$4:$B$250,MATCH(0,COUNTIF($E$750:I867,Month_6!$B$4:$B$250),0)),"")</f>
        <v/>
      </c>
    </row>
    <row r="869" spans="5:9">
      <c r="E869" t="str" cm="1">
        <f t="array" ref="E869">IFERROR(INDEX(Month_6!$D$4:$D$250,MATCH(0,COUNTIF($E$750:E868,Month_6!$D$4:$D$250),0)),"")</f>
        <v/>
      </c>
      <c r="I869" t="str" cm="1">
        <f t="array" ref="I869">IFERROR(INDEX(Month_6!$B$4:$B$250,MATCH(0,COUNTIF($E$750:I868,Month_6!$B$4:$B$250),0)),"")</f>
        <v/>
      </c>
    </row>
    <row r="870" spans="5:9">
      <c r="E870" t="str" cm="1">
        <f t="array" ref="E870">IFERROR(INDEX(Month_6!$D$4:$D$250,MATCH(0,COUNTIF($E$750:E869,Month_6!$D$4:$D$250),0)),"")</f>
        <v/>
      </c>
      <c r="I870" t="str" cm="1">
        <f t="array" ref="I870">IFERROR(INDEX(Month_6!$B$4:$B$250,MATCH(0,COUNTIF($E$750:I869,Month_6!$B$4:$B$250),0)),"")</f>
        <v/>
      </c>
    </row>
    <row r="871" spans="5:9">
      <c r="E871" t="str" cm="1">
        <f t="array" ref="E871">IFERROR(INDEX(Month_6!$D$4:$D$250,MATCH(0,COUNTIF($E$750:E870,Month_6!$D$4:$D$250),0)),"")</f>
        <v/>
      </c>
      <c r="I871" t="str" cm="1">
        <f t="array" ref="I871">IFERROR(INDEX(Month_6!$B$4:$B$250,MATCH(0,COUNTIF($E$750:I870,Month_6!$B$4:$B$250),0)),"")</f>
        <v/>
      </c>
    </row>
    <row r="872" spans="5:9">
      <c r="E872" t="str" cm="1">
        <f t="array" ref="E872">IFERROR(INDEX(Month_6!$D$4:$D$250,MATCH(0,COUNTIF($E$750:E871,Month_6!$D$4:$D$250),0)),"")</f>
        <v/>
      </c>
      <c r="I872" t="str" cm="1">
        <f t="array" ref="I872">IFERROR(INDEX(Month_6!$B$4:$B$250,MATCH(0,COUNTIF($E$750:I871,Month_6!$B$4:$B$250),0)),"")</f>
        <v/>
      </c>
    </row>
    <row r="873" spans="5:9">
      <c r="E873" t="str" cm="1">
        <f t="array" ref="E873">IFERROR(INDEX(Month_6!$D$4:$D$250,MATCH(0,COUNTIF($E$750:E872,Month_6!$D$4:$D$250),0)),"")</f>
        <v/>
      </c>
      <c r="I873" t="str" cm="1">
        <f t="array" ref="I873">IFERROR(INDEX(Month_6!$B$4:$B$250,MATCH(0,COUNTIF($E$750:I872,Month_6!$B$4:$B$250),0)),"")</f>
        <v/>
      </c>
    </row>
    <row r="874" spans="5:9">
      <c r="E874" t="str" cm="1">
        <f t="array" ref="E874">IFERROR(INDEX(Month_6!$D$4:$D$250,MATCH(0,COUNTIF($E$750:E873,Month_6!$D$4:$D$250),0)),"")</f>
        <v/>
      </c>
      <c r="I874" t="str" cm="1">
        <f t="array" ref="I874">IFERROR(INDEX(Month_6!$B$4:$B$250,MATCH(0,COUNTIF($E$750:I873,Month_6!$B$4:$B$250),0)),"")</f>
        <v/>
      </c>
    </row>
    <row r="875" spans="5:9">
      <c r="E875" t="str" cm="1">
        <f t="array" ref="E875">IFERROR(INDEX(Month_6!$D$4:$D$250,MATCH(0,COUNTIF($E$750:E874,Month_6!$D$4:$D$250),0)),"")</f>
        <v/>
      </c>
      <c r="I875" t="str" cm="1">
        <f t="array" ref="I875">IFERROR(INDEX(Month_6!$B$4:$B$250,MATCH(0,COUNTIF($E$750:I874,Month_6!$B$4:$B$250),0)),"")</f>
        <v/>
      </c>
    </row>
    <row r="876" spans="5:9">
      <c r="E876" t="str" cm="1">
        <f t="array" ref="E876">IFERROR(INDEX(Month_6!$D$4:$D$250,MATCH(0,COUNTIF($E$750:E875,Month_6!$D$4:$D$250),0)),"")</f>
        <v/>
      </c>
      <c r="I876" t="str" cm="1">
        <f t="array" ref="I876">IFERROR(INDEX(Month_6!$B$4:$B$250,MATCH(0,COUNTIF($E$750:I875,Month_6!$B$4:$B$250),0)),"")</f>
        <v/>
      </c>
    </row>
    <row r="877" spans="5:9">
      <c r="E877" t="str" cm="1">
        <f t="array" ref="E877">IFERROR(INDEX(Month_6!$D$4:$D$250,MATCH(0,COUNTIF($E$750:E876,Month_6!$D$4:$D$250),0)),"")</f>
        <v/>
      </c>
      <c r="I877" t="str" cm="1">
        <f t="array" ref="I877">IFERROR(INDEX(Month_6!$B$4:$B$250,MATCH(0,COUNTIF($E$750:I876,Month_6!$B$4:$B$250),0)),"")</f>
        <v/>
      </c>
    </row>
    <row r="878" spans="5:9">
      <c r="E878" t="str" cm="1">
        <f t="array" ref="E878">IFERROR(INDEX(Month_6!$D$4:$D$250,MATCH(0,COUNTIF($E$750:E877,Month_6!$D$4:$D$250),0)),"")</f>
        <v/>
      </c>
      <c r="I878" t="str" cm="1">
        <f t="array" ref="I878">IFERROR(INDEX(Month_6!$B$4:$B$250,MATCH(0,COUNTIF($E$750:I877,Month_6!$B$4:$B$250),0)),"")</f>
        <v/>
      </c>
    </row>
    <row r="879" spans="5:9">
      <c r="E879" t="str" cm="1">
        <f t="array" ref="E879">IFERROR(INDEX(Month_6!$D$4:$D$250,MATCH(0,COUNTIF($E$750:E878,Month_6!$D$4:$D$250),0)),"")</f>
        <v/>
      </c>
      <c r="I879" t="str" cm="1">
        <f t="array" ref="I879">IFERROR(INDEX(Month_6!$B$4:$B$250,MATCH(0,COUNTIF($E$750:I878,Month_6!$B$4:$B$250),0)),"")</f>
        <v/>
      </c>
    </row>
    <row r="880" spans="5:9">
      <c r="E880" t="str" cm="1">
        <f t="array" ref="E880">IFERROR(INDEX(Month_6!$D$4:$D$250,MATCH(0,COUNTIF($E$750:E879,Month_6!$D$4:$D$250),0)),"")</f>
        <v/>
      </c>
      <c r="I880" t="str" cm="1">
        <f t="array" ref="I880">IFERROR(INDEX(Month_6!$B$4:$B$250,MATCH(0,COUNTIF($E$750:I879,Month_6!$B$4:$B$250),0)),"")</f>
        <v/>
      </c>
    </row>
    <row r="881" spans="5:9">
      <c r="E881" t="str" cm="1">
        <f t="array" ref="E881">IFERROR(INDEX(Month_6!$D$4:$D$250,MATCH(0,COUNTIF($E$750:E880,Month_6!$D$4:$D$250),0)),"")</f>
        <v/>
      </c>
      <c r="I881" t="str" cm="1">
        <f t="array" ref="I881">IFERROR(INDEX(Month_6!$B$4:$B$250,MATCH(0,COUNTIF($E$750:I880,Month_6!$B$4:$B$250),0)),"")</f>
        <v/>
      </c>
    </row>
    <row r="882" spans="5:9">
      <c r="E882" t="str" cm="1">
        <f t="array" ref="E882">IFERROR(INDEX(Month_6!$D$4:$D$250,MATCH(0,COUNTIF($E$750:E881,Month_6!$D$4:$D$250),0)),"")</f>
        <v/>
      </c>
      <c r="I882" t="str" cm="1">
        <f t="array" ref="I882">IFERROR(INDEX(Month_6!$B$4:$B$250,MATCH(0,COUNTIF($E$750:I881,Month_6!$B$4:$B$250),0)),"")</f>
        <v/>
      </c>
    </row>
    <row r="883" spans="5:9">
      <c r="E883" t="str" cm="1">
        <f t="array" ref="E883">IFERROR(INDEX(Month_6!$D$4:$D$250,MATCH(0,COUNTIF($E$750:E882,Month_6!$D$4:$D$250),0)),"")</f>
        <v/>
      </c>
      <c r="I883" t="str" cm="1">
        <f t="array" ref="I883">IFERROR(INDEX(Month_6!$B$4:$B$250,MATCH(0,COUNTIF($E$750:I882,Month_6!$B$4:$B$250),0)),"")</f>
        <v/>
      </c>
    </row>
    <row r="884" spans="5:9">
      <c r="E884" t="str" cm="1">
        <f t="array" ref="E884">IFERROR(INDEX(Month_6!$D$4:$D$250,MATCH(0,COUNTIF($E$750:E883,Month_6!$D$4:$D$250),0)),"")</f>
        <v/>
      </c>
      <c r="I884" t="str" cm="1">
        <f t="array" ref="I884">IFERROR(INDEX(Month_6!$B$4:$B$250,MATCH(0,COUNTIF($E$750:I883,Month_6!$B$4:$B$250),0)),"")</f>
        <v/>
      </c>
    </row>
    <row r="885" spans="5:9">
      <c r="E885" t="str" cm="1">
        <f t="array" ref="E885">IFERROR(INDEX(Month_6!$D$4:$D$250,MATCH(0,COUNTIF($E$750:E884,Month_6!$D$4:$D$250),0)),"")</f>
        <v/>
      </c>
      <c r="I885" t="str" cm="1">
        <f t="array" ref="I885">IFERROR(INDEX(Month_6!$B$4:$B$250,MATCH(0,COUNTIF($E$750:I884,Month_6!$B$4:$B$250),0)),"")</f>
        <v/>
      </c>
    </row>
    <row r="886" spans="5:9">
      <c r="E886" t="str" cm="1">
        <f t="array" ref="E886">IFERROR(INDEX(Month_6!$D$4:$D$250,MATCH(0,COUNTIF($E$750:E885,Month_6!$D$4:$D$250),0)),"")</f>
        <v/>
      </c>
      <c r="I886" t="str" cm="1">
        <f t="array" ref="I886">IFERROR(INDEX(Month_6!$B$4:$B$250,MATCH(0,COUNTIF($E$750:I885,Month_6!$B$4:$B$250),0)),"")</f>
        <v/>
      </c>
    </row>
    <row r="887" spans="5:9">
      <c r="E887" t="str" cm="1">
        <f t="array" ref="E887">IFERROR(INDEX(Month_6!$D$4:$D$250,MATCH(0,COUNTIF($E$750:E886,Month_6!$D$4:$D$250),0)),"")</f>
        <v/>
      </c>
      <c r="I887" t="str" cm="1">
        <f t="array" ref="I887">IFERROR(INDEX(Month_6!$B$4:$B$250,MATCH(0,COUNTIF($E$750:I886,Month_6!$B$4:$B$250),0)),"")</f>
        <v/>
      </c>
    </row>
    <row r="888" spans="5:9">
      <c r="E888" t="str" cm="1">
        <f t="array" ref="E888">IFERROR(INDEX(Month_6!$D$4:$D$250,MATCH(0,COUNTIF($E$750:E887,Month_6!$D$4:$D$250),0)),"")</f>
        <v/>
      </c>
      <c r="I888" t="str" cm="1">
        <f t="array" ref="I888">IFERROR(INDEX(Month_6!$B$4:$B$250,MATCH(0,COUNTIF($E$750:I887,Month_6!$B$4:$B$250),0)),"")</f>
        <v/>
      </c>
    </row>
    <row r="889" spans="5:9">
      <c r="E889" t="str" cm="1">
        <f t="array" ref="E889">IFERROR(INDEX(Month_6!$D$4:$D$250,MATCH(0,COUNTIF($E$750:E888,Month_6!$D$4:$D$250),0)),"")</f>
        <v/>
      </c>
      <c r="I889" t="str" cm="1">
        <f t="array" ref="I889">IFERROR(INDEX(Month_6!$B$4:$B$250,MATCH(0,COUNTIF($E$750:I888,Month_6!$B$4:$B$250),0)),"")</f>
        <v/>
      </c>
    </row>
    <row r="890" spans="5:9">
      <c r="E890" t="str" cm="1">
        <f t="array" ref="E890">IFERROR(INDEX(Month_6!$D$4:$D$250,MATCH(0,COUNTIF($E$750:E889,Month_6!$D$4:$D$250),0)),"")</f>
        <v/>
      </c>
      <c r="I890" t="str" cm="1">
        <f t="array" ref="I890">IFERROR(INDEX(Month_6!$B$4:$B$250,MATCH(0,COUNTIF($E$750:I889,Month_6!$B$4:$B$250),0)),"")</f>
        <v/>
      </c>
    </row>
    <row r="891" spans="5:9">
      <c r="E891" t="str" cm="1">
        <f t="array" ref="E891">IFERROR(INDEX(Month_6!$D$4:$D$250,MATCH(0,COUNTIF($E$750:E890,Month_6!$D$4:$D$250),0)),"")</f>
        <v/>
      </c>
      <c r="I891" t="str" cm="1">
        <f t="array" ref="I891">IFERROR(INDEX(Month_6!$B$4:$B$250,MATCH(0,COUNTIF($E$750:I890,Month_6!$B$4:$B$250),0)),"")</f>
        <v/>
      </c>
    </row>
    <row r="892" spans="5:9">
      <c r="E892" t="str" cm="1">
        <f t="array" ref="E892">IFERROR(INDEX(Month_6!$D$4:$D$250,MATCH(0,COUNTIF($E$750:E891,Month_6!$D$4:$D$250),0)),"")</f>
        <v/>
      </c>
      <c r="I892" t="str" cm="1">
        <f t="array" ref="I892">IFERROR(INDEX(Month_6!$B$4:$B$250,MATCH(0,COUNTIF($E$750:I891,Month_6!$B$4:$B$250),0)),"")</f>
        <v/>
      </c>
    </row>
    <row r="893" spans="5:9">
      <c r="E893" t="str" cm="1">
        <f t="array" ref="E893">IFERROR(INDEX(Month_6!$D$4:$D$250,MATCH(0,COUNTIF($E$750:E892,Month_6!$D$4:$D$250),0)),"")</f>
        <v/>
      </c>
      <c r="I893" t="str" cm="1">
        <f t="array" ref="I893">IFERROR(INDEX(Month_6!$B$4:$B$250,MATCH(0,COUNTIF($E$750:I892,Month_6!$B$4:$B$250),0)),"")</f>
        <v/>
      </c>
    </row>
    <row r="894" spans="5:9">
      <c r="E894" t="str" cm="1">
        <f t="array" ref="E894">IFERROR(INDEX(Month_6!$D$4:$D$250,MATCH(0,COUNTIF($E$750:E893,Month_6!$D$4:$D$250),0)),"")</f>
        <v/>
      </c>
      <c r="I894" t="str" cm="1">
        <f t="array" ref="I894">IFERROR(INDEX(Month_6!$B$4:$B$250,MATCH(0,COUNTIF($E$750:I893,Month_6!$B$4:$B$250),0)),"")</f>
        <v/>
      </c>
    </row>
    <row r="895" spans="5:9">
      <c r="E895" t="str" cm="1">
        <f t="array" ref="E895">IFERROR(INDEX(Month_6!$D$4:$D$250,MATCH(0,COUNTIF($E$750:E894,Month_6!$D$4:$D$250),0)),"")</f>
        <v/>
      </c>
      <c r="I895" t="str" cm="1">
        <f t="array" ref="I895">IFERROR(INDEX(Month_6!$B$4:$B$250,MATCH(0,COUNTIF($E$750:I894,Month_6!$B$4:$B$250),0)),"")</f>
        <v/>
      </c>
    </row>
    <row r="896" spans="5:9">
      <c r="E896" t="str" cm="1">
        <f t="array" ref="E896">IFERROR(INDEX(Month_6!$D$4:$D$250,MATCH(0,COUNTIF($E$750:E895,Month_6!$D$4:$D$250),0)),"")</f>
        <v/>
      </c>
      <c r="I896" t="str" cm="1">
        <f t="array" ref="I896">IFERROR(INDEX(Month_6!$B$4:$B$250,MATCH(0,COUNTIF($E$750:I895,Month_6!$B$4:$B$250),0)),"")</f>
        <v/>
      </c>
    </row>
    <row r="897" spans="5:9">
      <c r="E897" t="str" cm="1">
        <f t="array" ref="E897">IFERROR(INDEX(Month_6!$D$4:$D$250,MATCH(0,COUNTIF($E$750:E896,Month_6!$D$4:$D$250),0)),"")</f>
        <v/>
      </c>
      <c r="I897" t="str" cm="1">
        <f t="array" ref="I897">IFERROR(INDEX(Month_6!$B$4:$B$250,MATCH(0,COUNTIF($E$750:I896,Month_6!$B$4:$B$250),0)),"")</f>
        <v/>
      </c>
    </row>
    <row r="898" spans="5:9">
      <c r="E898" t="str" cm="1">
        <f t="array" ref="E898">IFERROR(INDEX(Month_6!$D$4:$D$250,MATCH(0,COUNTIF($E$750:E897,Month_6!$D$4:$D$250),0)),"")</f>
        <v/>
      </c>
      <c r="I898" t="str" cm="1">
        <f t="array" ref="I898">IFERROR(INDEX(Month_6!$B$4:$B$250,MATCH(0,COUNTIF($E$750:I897,Month_6!$B$4:$B$250),0)),"")</f>
        <v/>
      </c>
    </row>
    <row r="899" spans="5:9">
      <c r="E899" t="str" cm="1">
        <f t="array" ref="E899">IFERROR(INDEX(Month_6!$D$4:$D$250,MATCH(0,COUNTIF($E$750:E898,Month_6!$D$4:$D$250),0)),"")</f>
        <v/>
      </c>
      <c r="I899" t="str" cm="1">
        <f t="array" ref="I899">IFERROR(INDEX(Month_6!$B$4:$B$250,MATCH(0,COUNTIF($E$750:I898,Month_6!$B$4:$B$250),0)),"")</f>
        <v/>
      </c>
    </row>
    <row r="900" spans="5:9">
      <c r="E900" t="str" cm="1">
        <f t="array" ref="E900">IFERROR(INDEX(Month_6!$D$4:$D$250,MATCH(0,COUNTIF($E$750:E899,Month_6!$D$4:$D$250),0)),"")</f>
        <v/>
      </c>
      <c r="I900" t="str" cm="1">
        <f t="array" ref="I900">IFERROR(INDEX(Month_6!$B$4:$B$250,MATCH(0,COUNTIF($E$750:I899,Month_6!$B$4:$B$250),0)),"")</f>
        <v/>
      </c>
    </row>
    <row r="901" spans="5:9">
      <c r="E901" cm="1">
        <f t="array" ref="E901">IFERROR(INDEX(Month_7!$D$4:$D$250,MATCH(0,COUNTIF($E$900:E900,Month_7!$D$4:$D$250),0)),"")</f>
        <v>0</v>
      </c>
      <c r="I901" cm="1">
        <f t="array" ref="I901">IFERROR(INDEX(Month_7!$B$4:$B$250,MATCH(0,COUNTIF($E$900:I900,Month_7!$B$4:$B$250),0)),"")</f>
        <v>0</v>
      </c>
    </row>
    <row r="902" spans="5:9">
      <c r="E902" t="str" cm="1">
        <f t="array" ref="E902">IFERROR(INDEX(Month_7!$D$4:$D$250,MATCH(0,COUNTIF($E$900:E901,Month_7!$D$4:$D$250),0)),"")</f>
        <v/>
      </c>
      <c r="I902" t="str" cm="1">
        <f t="array" ref="I902">IFERROR(INDEX(Month_7!$B$4:$B$250,MATCH(0,COUNTIF($E$900:I901,Month_7!$B$4:$B$250),0)),"")</f>
        <v/>
      </c>
    </row>
    <row r="903" spans="5:9">
      <c r="E903" t="str" cm="1">
        <f t="array" ref="E903">IFERROR(INDEX(Month_7!$D$4:$D$250,MATCH(0,COUNTIF($E$900:E902,Month_7!$D$4:$D$250),0)),"")</f>
        <v/>
      </c>
      <c r="I903" t="str" cm="1">
        <f t="array" ref="I903">IFERROR(INDEX(Month_7!$B$4:$B$250,MATCH(0,COUNTIF($E$900:I902,Month_7!$B$4:$B$250),0)),"")</f>
        <v/>
      </c>
    </row>
    <row r="904" spans="5:9">
      <c r="E904" t="str" cm="1">
        <f t="array" ref="E904">IFERROR(INDEX(Month_7!$D$4:$D$250,MATCH(0,COUNTIF($E$900:E903,Month_7!$D$4:$D$250),0)),"")</f>
        <v/>
      </c>
      <c r="I904" t="str" cm="1">
        <f t="array" ref="I904">IFERROR(INDEX(Month_7!$B$4:$B$250,MATCH(0,COUNTIF($E$900:I903,Month_7!$B$4:$B$250),0)),"")</f>
        <v/>
      </c>
    </row>
    <row r="905" spans="5:9">
      <c r="E905" t="str" cm="1">
        <f t="array" ref="E905">IFERROR(INDEX(Month_7!$D$4:$D$250,MATCH(0,COUNTIF($E$900:E904,Month_7!$D$4:$D$250),0)),"")</f>
        <v/>
      </c>
      <c r="I905" t="str" cm="1">
        <f t="array" ref="I905">IFERROR(INDEX(Month_7!$B$4:$B$250,MATCH(0,COUNTIF($E$900:I904,Month_7!$B$4:$B$250),0)),"")</f>
        <v/>
      </c>
    </row>
    <row r="906" spans="5:9">
      <c r="E906" t="str" cm="1">
        <f t="array" ref="E906">IFERROR(INDEX(Month_7!$D$4:$D$250,MATCH(0,COUNTIF($E$900:E905,Month_7!$D$4:$D$250),0)),"")</f>
        <v/>
      </c>
      <c r="I906" t="str" cm="1">
        <f t="array" ref="I906">IFERROR(INDEX(Month_7!$B$4:$B$250,MATCH(0,COUNTIF($E$900:I905,Month_7!$B$4:$B$250),0)),"")</f>
        <v/>
      </c>
    </row>
    <row r="907" spans="5:9">
      <c r="E907" t="str" cm="1">
        <f t="array" ref="E907">IFERROR(INDEX(Month_7!$D$4:$D$250,MATCH(0,COUNTIF($E$900:E906,Month_7!$D$4:$D$250),0)),"")</f>
        <v/>
      </c>
      <c r="I907" t="str" cm="1">
        <f t="array" ref="I907">IFERROR(INDEX(Month_7!$B$4:$B$250,MATCH(0,COUNTIF($E$900:I906,Month_7!$B$4:$B$250),0)),"")</f>
        <v/>
      </c>
    </row>
    <row r="908" spans="5:9">
      <c r="E908" t="str" cm="1">
        <f t="array" ref="E908">IFERROR(INDEX(Month_7!$D$4:$D$250,MATCH(0,COUNTIF($E$900:E907,Month_7!$D$4:$D$250),0)),"")</f>
        <v/>
      </c>
      <c r="I908" t="str" cm="1">
        <f t="array" ref="I908">IFERROR(INDEX(Month_7!$B$4:$B$250,MATCH(0,COUNTIF($E$900:I907,Month_7!$B$4:$B$250),0)),"")</f>
        <v/>
      </c>
    </row>
    <row r="909" spans="5:9">
      <c r="E909" t="str" cm="1">
        <f t="array" ref="E909">IFERROR(INDEX(Month_7!$D$4:$D$250,MATCH(0,COUNTIF($E$900:E908,Month_7!$D$4:$D$250),0)),"")</f>
        <v/>
      </c>
      <c r="I909" t="str" cm="1">
        <f t="array" ref="I909">IFERROR(INDEX(Month_7!$B$4:$B$250,MATCH(0,COUNTIF($E$900:I908,Month_7!$B$4:$B$250),0)),"")</f>
        <v/>
      </c>
    </row>
    <row r="910" spans="5:9">
      <c r="E910" t="str" cm="1">
        <f t="array" ref="E910">IFERROR(INDEX(Month_7!$D$4:$D$250,MATCH(0,COUNTIF($E$900:E909,Month_7!$D$4:$D$250),0)),"")</f>
        <v/>
      </c>
      <c r="I910" t="str" cm="1">
        <f t="array" ref="I910">IFERROR(INDEX(Month_7!$B$4:$B$250,MATCH(0,COUNTIF($E$900:I909,Month_7!$B$4:$B$250),0)),"")</f>
        <v/>
      </c>
    </row>
    <row r="911" spans="5:9">
      <c r="E911" t="str" cm="1">
        <f t="array" ref="E911">IFERROR(INDEX(Month_7!$D$4:$D$250,MATCH(0,COUNTIF($E$900:E910,Month_7!$D$4:$D$250),0)),"")</f>
        <v/>
      </c>
      <c r="I911" t="str" cm="1">
        <f t="array" ref="I911">IFERROR(INDEX(Month_7!$B$4:$B$250,MATCH(0,COUNTIF($E$900:I910,Month_7!$B$4:$B$250),0)),"")</f>
        <v/>
      </c>
    </row>
    <row r="912" spans="5:9">
      <c r="E912" t="str" cm="1">
        <f t="array" ref="E912">IFERROR(INDEX(Month_7!$D$4:$D$250,MATCH(0,COUNTIF($E$900:E911,Month_7!$D$4:$D$250),0)),"")</f>
        <v/>
      </c>
      <c r="I912" t="str" cm="1">
        <f t="array" ref="I912">IFERROR(INDEX(Month_7!$B$4:$B$250,MATCH(0,COUNTIF($E$900:I911,Month_7!$B$4:$B$250),0)),"")</f>
        <v/>
      </c>
    </row>
    <row r="913" spans="5:9">
      <c r="E913" t="str" cm="1">
        <f t="array" ref="E913">IFERROR(INDEX(Month_7!$D$4:$D$250,MATCH(0,COUNTIF($E$900:E912,Month_7!$D$4:$D$250),0)),"")</f>
        <v/>
      </c>
      <c r="I913" t="str" cm="1">
        <f t="array" ref="I913">IFERROR(INDEX(Month_7!$B$4:$B$250,MATCH(0,COUNTIF($E$900:I912,Month_7!$B$4:$B$250),0)),"")</f>
        <v/>
      </c>
    </row>
    <row r="914" spans="5:9">
      <c r="E914" t="str" cm="1">
        <f t="array" ref="E914">IFERROR(INDEX(Month_7!$D$4:$D$250,MATCH(0,COUNTIF($E$900:E913,Month_7!$D$4:$D$250),0)),"")</f>
        <v/>
      </c>
      <c r="I914" t="str" cm="1">
        <f t="array" ref="I914">IFERROR(INDEX(Month_7!$B$4:$B$250,MATCH(0,COUNTIF($E$900:I913,Month_7!$B$4:$B$250),0)),"")</f>
        <v/>
      </c>
    </row>
    <row r="915" spans="5:9">
      <c r="E915" t="str" cm="1">
        <f t="array" ref="E915">IFERROR(INDEX(Month_7!$D$4:$D$250,MATCH(0,COUNTIF($E$900:E914,Month_7!$D$4:$D$250),0)),"")</f>
        <v/>
      </c>
      <c r="I915" t="str" cm="1">
        <f t="array" ref="I915">IFERROR(INDEX(Month_7!$B$4:$B$250,MATCH(0,COUNTIF($E$900:I914,Month_7!$B$4:$B$250),0)),"")</f>
        <v/>
      </c>
    </row>
    <row r="916" spans="5:9">
      <c r="E916" t="str" cm="1">
        <f t="array" ref="E916">IFERROR(INDEX(Month_7!$D$4:$D$250,MATCH(0,COUNTIF($E$900:E915,Month_7!$D$4:$D$250),0)),"")</f>
        <v/>
      </c>
      <c r="I916" t="str" cm="1">
        <f t="array" ref="I916">IFERROR(INDEX(Month_7!$B$4:$B$250,MATCH(0,COUNTIF($E$900:I915,Month_7!$B$4:$B$250),0)),"")</f>
        <v/>
      </c>
    </row>
    <row r="917" spans="5:9">
      <c r="E917" t="str" cm="1">
        <f t="array" ref="E917">IFERROR(INDEX(Month_7!$D$4:$D$250,MATCH(0,COUNTIF($E$900:E916,Month_7!$D$4:$D$250),0)),"")</f>
        <v/>
      </c>
      <c r="I917" t="str" cm="1">
        <f t="array" ref="I917">IFERROR(INDEX(Month_7!$B$4:$B$250,MATCH(0,COUNTIF($E$900:I916,Month_7!$B$4:$B$250),0)),"")</f>
        <v/>
      </c>
    </row>
    <row r="918" spans="5:9">
      <c r="E918" t="str" cm="1">
        <f t="array" ref="E918">IFERROR(INDEX(Month_7!$D$4:$D$250,MATCH(0,COUNTIF($E$900:E917,Month_7!$D$4:$D$250),0)),"")</f>
        <v/>
      </c>
      <c r="I918" t="str" cm="1">
        <f t="array" ref="I918">IFERROR(INDEX(Month_7!$B$4:$B$250,MATCH(0,COUNTIF($E$900:I917,Month_7!$B$4:$B$250),0)),"")</f>
        <v/>
      </c>
    </row>
    <row r="919" spans="5:9">
      <c r="E919" t="str" cm="1">
        <f t="array" ref="E919">IFERROR(INDEX(Month_7!$D$4:$D$250,MATCH(0,COUNTIF($E$900:E918,Month_7!$D$4:$D$250),0)),"")</f>
        <v/>
      </c>
      <c r="I919" t="str" cm="1">
        <f t="array" ref="I919">IFERROR(INDEX(Month_7!$B$4:$B$250,MATCH(0,COUNTIF($E$900:I918,Month_7!$B$4:$B$250),0)),"")</f>
        <v/>
      </c>
    </row>
    <row r="920" spans="5:9">
      <c r="E920" t="str" cm="1">
        <f t="array" ref="E920">IFERROR(INDEX(Month_7!$D$4:$D$250,MATCH(0,COUNTIF($E$900:E919,Month_7!$D$4:$D$250),0)),"")</f>
        <v/>
      </c>
      <c r="I920" t="str" cm="1">
        <f t="array" ref="I920">IFERROR(INDEX(Month_7!$B$4:$B$250,MATCH(0,COUNTIF($E$900:I919,Month_7!$B$4:$B$250),0)),"")</f>
        <v/>
      </c>
    </row>
    <row r="921" spans="5:9">
      <c r="E921" t="str" cm="1">
        <f t="array" ref="E921">IFERROR(INDEX(Month_7!$D$4:$D$250,MATCH(0,COUNTIF($E$900:E920,Month_7!$D$4:$D$250),0)),"")</f>
        <v/>
      </c>
      <c r="I921" t="str" cm="1">
        <f t="array" ref="I921">IFERROR(INDEX(Month_7!$B$4:$B$250,MATCH(0,COUNTIF($E$900:I920,Month_7!$B$4:$B$250),0)),"")</f>
        <v/>
      </c>
    </row>
    <row r="922" spans="5:9">
      <c r="E922" t="str" cm="1">
        <f t="array" ref="E922">IFERROR(INDEX(Month_7!$D$4:$D$250,MATCH(0,COUNTIF($E$900:E921,Month_7!$D$4:$D$250),0)),"")</f>
        <v/>
      </c>
      <c r="I922" t="str" cm="1">
        <f t="array" ref="I922">IFERROR(INDEX(Month_7!$B$4:$B$250,MATCH(0,COUNTIF($E$900:I921,Month_7!$B$4:$B$250),0)),"")</f>
        <v/>
      </c>
    </row>
    <row r="923" spans="5:9">
      <c r="E923" t="str" cm="1">
        <f t="array" ref="E923">IFERROR(INDEX(Month_7!$D$4:$D$250,MATCH(0,COUNTIF($E$900:E922,Month_7!$D$4:$D$250),0)),"")</f>
        <v/>
      </c>
      <c r="I923" t="str" cm="1">
        <f t="array" ref="I923">IFERROR(INDEX(Month_7!$B$4:$B$250,MATCH(0,COUNTIF($E$900:I922,Month_7!$B$4:$B$250),0)),"")</f>
        <v/>
      </c>
    </row>
    <row r="924" spans="5:9">
      <c r="E924" t="str" cm="1">
        <f t="array" ref="E924">IFERROR(INDEX(Month_7!$D$4:$D$250,MATCH(0,COUNTIF($E$900:E923,Month_7!$D$4:$D$250),0)),"")</f>
        <v/>
      </c>
      <c r="I924" t="str" cm="1">
        <f t="array" ref="I924">IFERROR(INDEX(Month_7!$B$4:$B$250,MATCH(0,COUNTIF($E$900:I923,Month_7!$B$4:$B$250),0)),"")</f>
        <v/>
      </c>
    </row>
    <row r="925" spans="5:9">
      <c r="E925" t="str" cm="1">
        <f t="array" ref="E925">IFERROR(INDEX(Month_7!$D$4:$D$250,MATCH(0,COUNTIF($E$900:E924,Month_7!$D$4:$D$250),0)),"")</f>
        <v/>
      </c>
      <c r="I925" t="str" cm="1">
        <f t="array" ref="I925">IFERROR(INDEX(Month_7!$B$4:$B$250,MATCH(0,COUNTIF($E$900:I924,Month_7!$B$4:$B$250),0)),"")</f>
        <v/>
      </c>
    </row>
    <row r="926" spans="5:9">
      <c r="E926" t="str" cm="1">
        <f t="array" ref="E926">IFERROR(INDEX(Month_7!$D$4:$D$250,MATCH(0,COUNTIF($E$900:E925,Month_7!$D$4:$D$250),0)),"")</f>
        <v/>
      </c>
      <c r="I926" t="str" cm="1">
        <f t="array" ref="I926">IFERROR(INDEX(Month_7!$B$4:$B$250,MATCH(0,COUNTIF($E$900:I925,Month_7!$B$4:$B$250),0)),"")</f>
        <v/>
      </c>
    </row>
    <row r="927" spans="5:9">
      <c r="E927" t="str" cm="1">
        <f t="array" ref="E927">IFERROR(INDEX(Month_7!$D$4:$D$250,MATCH(0,COUNTIF($E$900:E926,Month_7!$D$4:$D$250),0)),"")</f>
        <v/>
      </c>
      <c r="I927" t="str" cm="1">
        <f t="array" ref="I927">IFERROR(INDEX(Month_7!$B$4:$B$250,MATCH(0,COUNTIF($E$900:I926,Month_7!$B$4:$B$250),0)),"")</f>
        <v/>
      </c>
    </row>
    <row r="928" spans="5:9">
      <c r="E928" t="str" cm="1">
        <f t="array" ref="E928">IFERROR(INDEX(Month_7!$D$4:$D$250,MATCH(0,COUNTIF($E$900:E927,Month_7!$D$4:$D$250),0)),"")</f>
        <v/>
      </c>
      <c r="I928" t="str" cm="1">
        <f t="array" ref="I928">IFERROR(INDEX(Month_7!$B$4:$B$250,MATCH(0,COUNTIF($E$900:I927,Month_7!$B$4:$B$250),0)),"")</f>
        <v/>
      </c>
    </row>
    <row r="929" spans="5:9">
      <c r="E929" t="str" cm="1">
        <f t="array" ref="E929">IFERROR(INDEX(Month_7!$D$4:$D$250,MATCH(0,COUNTIF($E$900:E928,Month_7!$D$4:$D$250),0)),"")</f>
        <v/>
      </c>
      <c r="I929" t="str" cm="1">
        <f t="array" ref="I929">IFERROR(INDEX(Month_7!$B$4:$B$250,MATCH(0,COUNTIF($E$900:I928,Month_7!$B$4:$B$250),0)),"")</f>
        <v/>
      </c>
    </row>
    <row r="930" spans="5:9">
      <c r="E930" t="str" cm="1">
        <f t="array" ref="E930">IFERROR(INDEX(Month_7!$D$4:$D$250,MATCH(0,COUNTIF($E$900:E929,Month_7!$D$4:$D$250),0)),"")</f>
        <v/>
      </c>
      <c r="I930" t="str" cm="1">
        <f t="array" ref="I930">IFERROR(INDEX(Month_7!$B$4:$B$250,MATCH(0,COUNTIF($E$900:I929,Month_7!$B$4:$B$250),0)),"")</f>
        <v/>
      </c>
    </row>
    <row r="931" spans="5:9">
      <c r="E931" t="str" cm="1">
        <f t="array" ref="E931">IFERROR(INDEX(Month_7!$D$4:$D$250,MATCH(0,COUNTIF($E$900:E930,Month_7!$D$4:$D$250),0)),"")</f>
        <v/>
      </c>
      <c r="I931" t="str" cm="1">
        <f t="array" ref="I931">IFERROR(INDEX(Month_7!$B$4:$B$250,MATCH(0,COUNTIF($E$900:I930,Month_7!$B$4:$B$250),0)),"")</f>
        <v/>
      </c>
    </row>
    <row r="932" spans="5:9">
      <c r="E932" t="str" cm="1">
        <f t="array" ref="E932">IFERROR(INDEX(Month_7!$D$4:$D$250,MATCH(0,COUNTIF($E$900:E931,Month_7!$D$4:$D$250),0)),"")</f>
        <v/>
      </c>
      <c r="I932" t="str" cm="1">
        <f t="array" ref="I932">IFERROR(INDEX(Month_7!$B$4:$B$250,MATCH(0,COUNTIF($E$900:I931,Month_7!$B$4:$B$250),0)),"")</f>
        <v/>
      </c>
    </row>
    <row r="933" spans="5:9">
      <c r="E933" t="str" cm="1">
        <f t="array" ref="E933">IFERROR(INDEX(Month_7!$D$4:$D$250,MATCH(0,COUNTIF($E$900:E932,Month_7!$D$4:$D$250),0)),"")</f>
        <v/>
      </c>
      <c r="I933" t="str" cm="1">
        <f t="array" ref="I933">IFERROR(INDEX(Month_7!$B$4:$B$250,MATCH(0,COUNTIF($E$900:I932,Month_7!$B$4:$B$250),0)),"")</f>
        <v/>
      </c>
    </row>
    <row r="934" spans="5:9">
      <c r="E934" t="str" cm="1">
        <f t="array" ref="E934">IFERROR(INDEX(Month_7!$D$4:$D$250,MATCH(0,COUNTIF($E$900:E933,Month_7!$D$4:$D$250),0)),"")</f>
        <v/>
      </c>
      <c r="I934" t="str" cm="1">
        <f t="array" ref="I934">IFERROR(INDEX(Month_7!$B$4:$B$250,MATCH(0,COUNTIF($E$900:I933,Month_7!$B$4:$B$250),0)),"")</f>
        <v/>
      </c>
    </row>
    <row r="935" spans="5:9">
      <c r="E935" t="str" cm="1">
        <f t="array" ref="E935">IFERROR(INDEX(Month_7!$D$4:$D$250,MATCH(0,COUNTIF($E$900:E934,Month_7!$D$4:$D$250),0)),"")</f>
        <v/>
      </c>
      <c r="I935" t="str" cm="1">
        <f t="array" ref="I935">IFERROR(INDEX(Month_7!$B$4:$B$250,MATCH(0,COUNTIF($E$900:I934,Month_7!$B$4:$B$250),0)),"")</f>
        <v/>
      </c>
    </row>
    <row r="936" spans="5:9">
      <c r="E936" t="str" cm="1">
        <f t="array" ref="E936">IFERROR(INDEX(Month_7!$D$4:$D$250,MATCH(0,COUNTIF($E$900:E935,Month_7!$D$4:$D$250),0)),"")</f>
        <v/>
      </c>
      <c r="I936" t="str" cm="1">
        <f t="array" ref="I936">IFERROR(INDEX(Month_7!$B$4:$B$250,MATCH(0,COUNTIF($E$900:I935,Month_7!$B$4:$B$250),0)),"")</f>
        <v/>
      </c>
    </row>
    <row r="937" spans="5:9">
      <c r="E937" t="str" cm="1">
        <f t="array" ref="E937">IFERROR(INDEX(Month_7!$D$4:$D$250,MATCH(0,COUNTIF($E$900:E936,Month_7!$D$4:$D$250),0)),"")</f>
        <v/>
      </c>
      <c r="I937" t="str" cm="1">
        <f t="array" ref="I937">IFERROR(INDEX(Month_7!$B$4:$B$250,MATCH(0,COUNTIF($E$900:I936,Month_7!$B$4:$B$250),0)),"")</f>
        <v/>
      </c>
    </row>
    <row r="938" spans="5:9">
      <c r="E938" t="str" cm="1">
        <f t="array" ref="E938">IFERROR(INDEX(Month_7!$D$4:$D$250,MATCH(0,COUNTIF($E$900:E937,Month_7!$D$4:$D$250),0)),"")</f>
        <v/>
      </c>
      <c r="I938" t="str" cm="1">
        <f t="array" ref="I938">IFERROR(INDEX(Month_7!$B$4:$B$250,MATCH(0,COUNTIF($E$900:I937,Month_7!$B$4:$B$250),0)),"")</f>
        <v/>
      </c>
    </row>
    <row r="939" spans="5:9">
      <c r="E939" t="str" cm="1">
        <f t="array" ref="E939">IFERROR(INDEX(Month_7!$D$4:$D$250,MATCH(0,COUNTIF($E$900:E938,Month_7!$D$4:$D$250),0)),"")</f>
        <v/>
      </c>
      <c r="I939" t="str" cm="1">
        <f t="array" ref="I939">IFERROR(INDEX(Month_7!$B$4:$B$250,MATCH(0,COUNTIF($E$900:I938,Month_7!$B$4:$B$250),0)),"")</f>
        <v/>
      </c>
    </row>
    <row r="940" spans="5:9">
      <c r="E940" t="str" cm="1">
        <f t="array" ref="E940">IFERROR(INDEX(Month_7!$D$4:$D$250,MATCH(0,COUNTIF($E$900:E939,Month_7!$D$4:$D$250),0)),"")</f>
        <v/>
      </c>
      <c r="I940" t="str" cm="1">
        <f t="array" ref="I940">IFERROR(INDEX(Month_7!$B$4:$B$250,MATCH(0,COUNTIF($E$900:I939,Month_7!$B$4:$B$250),0)),"")</f>
        <v/>
      </c>
    </row>
    <row r="941" spans="5:9">
      <c r="E941" t="str" cm="1">
        <f t="array" ref="E941">IFERROR(INDEX(Month_7!$D$4:$D$250,MATCH(0,COUNTIF($E$900:E940,Month_7!$D$4:$D$250),0)),"")</f>
        <v/>
      </c>
      <c r="I941" t="str" cm="1">
        <f t="array" ref="I941">IFERROR(INDEX(Month_7!$B$4:$B$250,MATCH(0,COUNTIF($E$900:I940,Month_7!$B$4:$B$250),0)),"")</f>
        <v/>
      </c>
    </row>
    <row r="942" spans="5:9">
      <c r="E942" t="str" cm="1">
        <f t="array" ref="E942">IFERROR(INDEX(Month_7!$D$4:$D$250,MATCH(0,COUNTIF($E$900:E941,Month_7!$D$4:$D$250),0)),"")</f>
        <v/>
      </c>
      <c r="I942" t="str" cm="1">
        <f t="array" ref="I942">IFERROR(INDEX(Month_7!$B$4:$B$250,MATCH(0,COUNTIF($E$900:I941,Month_7!$B$4:$B$250),0)),"")</f>
        <v/>
      </c>
    </row>
    <row r="943" spans="5:9">
      <c r="E943" t="str" cm="1">
        <f t="array" ref="E943">IFERROR(INDEX(Month_7!$D$4:$D$250,MATCH(0,COUNTIF($E$900:E942,Month_7!$D$4:$D$250),0)),"")</f>
        <v/>
      </c>
      <c r="I943" t="str" cm="1">
        <f t="array" ref="I943">IFERROR(INDEX(Month_7!$B$4:$B$250,MATCH(0,COUNTIF($E$900:I942,Month_7!$B$4:$B$250),0)),"")</f>
        <v/>
      </c>
    </row>
    <row r="944" spans="5:9">
      <c r="E944" t="str" cm="1">
        <f t="array" ref="E944">IFERROR(INDEX(Month_7!$D$4:$D$250,MATCH(0,COUNTIF($E$900:E943,Month_7!$D$4:$D$250),0)),"")</f>
        <v/>
      </c>
      <c r="I944" t="str" cm="1">
        <f t="array" ref="I944">IFERROR(INDEX(Month_7!$B$4:$B$250,MATCH(0,COUNTIF($E$900:I943,Month_7!$B$4:$B$250),0)),"")</f>
        <v/>
      </c>
    </row>
    <row r="945" spans="5:9">
      <c r="E945" t="str" cm="1">
        <f t="array" ref="E945">IFERROR(INDEX(Month_7!$D$4:$D$250,MATCH(0,COUNTIF($E$900:E944,Month_7!$D$4:$D$250),0)),"")</f>
        <v/>
      </c>
      <c r="I945" t="str" cm="1">
        <f t="array" ref="I945">IFERROR(INDEX(Month_7!$B$4:$B$250,MATCH(0,COUNTIF($E$900:I944,Month_7!$B$4:$B$250),0)),"")</f>
        <v/>
      </c>
    </row>
    <row r="946" spans="5:9">
      <c r="E946" t="str" cm="1">
        <f t="array" ref="E946">IFERROR(INDEX(Month_7!$D$4:$D$250,MATCH(0,COUNTIF($E$900:E945,Month_7!$D$4:$D$250),0)),"")</f>
        <v/>
      </c>
      <c r="I946" t="str" cm="1">
        <f t="array" ref="I946">IFERROR(INDEX(Month_7!$B$4:$B$250,MATCH(0,COUNTIF($E$900:I945,Month_7!$B$4:$B$250),0)),"")</f>
        <v/>
      </c>
    </row>
    <row r="947" spans="5:9">
      <c r="E947" t="str" cm="1">
        <f t="array" ref="E947">IFERROR(INDEX(Month_7!$D$4:$D$250,MATCH(0,COUNTIF($E$900:E946,Month_7!$D$4:$D$250),0)),"")</f>
        <v/>
      </c>
      <c r="I947" t="str" cm="1">
        <f t="array" ref="I947">IFERROR(INDEX(Month_7!$B$4:$B$250,MATCH(0,COUNTIF($E$900:I946,Month_7!$B$4:$B$250),0)),"")</f>
        <v/>
      </c>
    </row>
    <row r="948" spans="5:9">
      <c r="E948" t="str" cm="1">
        <f t="array" ref="E948">IFERROR(INDEX(Month_7!$D$4:$D$250,MATCH(0,COUNTIF($E$900:E947,Month_7!$D$4:$D$250),0)),"")</f>
        <v/>
      </c>
      <c r="I948" t="str" cm="1">
        <f t="array" ref="I948">IFERROR(INDEX(Month_7!$B$4:$B$250,MATCH(0,COUNTIF($E$900:I947,Month_7!$B$4:$B$250),0)),"")</f>
        <v/>
      </c>
    </row>
    <row r="949" spans="5:9">
      <c r="E949" t="str" cm="1">
        <f t="array" ref="E949">IFERROR(INDEX(Month_7!$D$4:$D$250,MATCH(0,COUNTIF($E$900:E948,Month_7!$D$4:$D$250),0)),"")</f>
        <v/>
      </c>
      <c r="I949" t="str" cm="1">
        <f t="array" ref="I949">IFERROR(INDEX(Month_7!$B$4:$B$250,MATCH(0,COUNTIF($E$900:I948,Month_7!$B$4:$B$250),0)),"")</f>
        <v/>
      </c>
    </row>
    <row r="950" spans="5:9">
      <c r="E950" t="str" cm="1">
        <f t="array" ref="E950">IFERROR(INDEX(Month_7!$D$4:$D$250,MATCH(0,COUNTIF($E$900:E949,Month_7!$D$4:$D$250),0)),"")</f>
        <v/>
      </c>
      <c r="I950" t="str" cm="1">
        <f t="array" ref="I950">IFERROR(INDEX(Month_7!$B$4:$B$250,MATCH(0,COUNTIF($E$900:I949,Month_7!$B$4:$B$250),0)),"")</f>
        <v/>
      </c>
    </row>
    <row r="951" spans="5:9">
      <c r="E951" t="str" cm="1">
        <f t="array" ref="E951">IFERROR(INDEX(Month_7!$D$4:$D$250,MATCH(0,COUNTIF($E$900:E950,Month_7!$D$4:$D$250),0)),"")</f>
        <v/>
      </c>
      <c r="I951" t="str" cm="1">
        <f t="array" ref="I951">IFERROR(INDEX(Month_7!$B$4:$B$250,MATCH(0,COUNTIF($E$900:I950,Month_7!$B$4:$B$250),0)),"")</f>
        <v/>
      </c>
    </row>
    <row r="952" spans="5:9">
      <c r="E952" t="str" cm="1">
        <f t="array" ref="E952">IFERROR(INDEX(Month_7!$D$4:$D$250,MATCH(0,COUNTIF($E$900:E951,Month_7!$D$4:$D$250),0)),"")</f>
        <v/>
      </c>
      <c r="I952" t="str" cm="1">
        <f t="array" ref="I952">IFERROR(INDEX(Month_7!$B$4:$B$250,MATCH(0,COUNTIF($E$900:I951,Month_7!$B$4:$B$250),0)),"")</f>
        <v/>
      </c>
    </row>
    <row r="953" spans="5:9">
      <c r="E953" t="str" cm="1">
        <f t="array" ref="E953">IFERROR(INDEX(Month_7!$D$4:$D$250,MATCH(0,COUNTIF($E$900:E952,Month_7!$D$4:$D$250),0)),"")</f>
        <v/>
      </c>
      <c r="I953" t="str" cm="1">
        <f t="array" ref="I953">IFERROR(INDEX(Month_7!$B$4:$B$250,MATCH(0,COUNTIF($E$900:I952,Month_7!$B$4:$B$250),0)),"")</f>
        <v/>
      </c>
    </row>
    <row r="954" spans="5:9">
      <c r="E954" t="str" cm="1">
        <f t="array" ref="E954">IFERROR(INDEX(Month_7!$D$4:$D$250,MATCH(0,COUNTIF($E$900:E953,Month_7!$D$4:$D$250),0)),"")</f>
        <v/>
      </c>
      <c r="I954" t="str" cm="1">
        <f t="array" ref="I954">IFERROR(INDEX(Month_7!$B$4:$B$250,MATCH(0,COUNTIF($E$900:I953,Month_7!$B$4:$B$250),0)),"")</f>
        <v/>
      </c>
    </row>
    <row r="955" spans="5:9">
      <c r="E955" t="str" cm="1">
        <f t="array" ref="E955">IFERROR(INDEX(Month_7!$D$4:$D$250,MATCH(0,COUNTIF($E$900:E954,Month_7!$D$4:$D$250),0)),"")</f>
        <v/>
      </c>
      <c r="I955" t="str" cm="1">
        <f t="array" ref="I955">IFERROR(INDEX(Month_7!$B$4:$B$250,MATCH(0,COUNTIF($E$900:I954,Month_7!$B$4:$B$250),0)),"")</f>
        <v/>
      </c>
    </row>
    <row r="956" spans="5:9">
      <c r="E956" t="str" cm="1">
        <f t="array" ref="E956">IFERROR(INDEX(Month_7!$D$4:$D$250,MATCH(0,COUNTIF($E$900:E955,Month_7!$D$4:$D$250),0)),"")</f>
        <v/>
      </c>
      <c r="I956" t="str" cm="1">
        <f t="array" ref="I956">IFERROR(INDEX(Month_7!$B$4:$B$250,MATCH(0,COUNTIF($E$900:I955,Month_7!$B$4:$B$250),0)),"")</f>
        <v/>
      </c>
    </row>
    <row r="957" spans="5:9">
      <c r="E957" t="str" cm="1">
        <f t="array" ref="E957">IFERROR(INDEX(Month_7!$D$4:$D$250,MATCH(0,COUNTIF($E$900:E956,Month_7!$D$4:$D$250),0)),"")</f>
        <v/>
      </c>
      <c r="I957" t="str" cm="1">
        <f t="array" ref="I957">IFERROR(INDEX(Month_7!$B$4:$B$250,MATCH(0,COUNTIF($E$900:I956,Month_7!$B$4:$B$250),0)),"")</f>
        <v/>
      </c>
    </row>
    <row r="958" spans="5:9">
      <c r="E958" t="str" cm="1">
        <f t="array" ref="E958">IFERROR(INDEX(Month_7!$D$4:$D$250,MATCH(0,COUNTIF($E$900:E957,Month_7!$D$4:$D$250),0)),"")</f>
        <v/>
      </c>
      <c r="I958" t="str" cm="1">
        <f t="array" ref="I958">IFERROR(INDEX(Month_7!$B$4:$B$250,MATCH(0,COUNTIF($E$900:I957,Month_7!$B$4:$B$250),0)),"")</f>
        <v/>
      </c>
    </row>
    <row r="959" spans="5:9">
      <c r="E959" t="str" cm="1">
        <f t="array" ref="E959">IFERROR(INDEX(Month_7!$D$4:$D$250,MATCH(0,COUNTIF($E$900:E958,Month_7!$D$4:$D$250),0)),"")</f>
        <v/>
      </c>
      <c r="I959" t="str" cm="1">
        <f t="array" ref="I959">IFERROR(INDEX(Month_7!$B$4:$B$250,MATCH(0,COUNTIF($E$900:I958,Month_7!$B$4:$B$250),0)),"")</f>
        <v/>
      </c>
    </row>
    <row r="960" spans="5:9">
      <c r="E960" t="str" cm="1">
        <f t="array" ref="E960">IFERROR(INDEX(Month_7!$D$4:$D$250,MATCH(0,COUNTIF($E$900:E959,Month_7!$D$4:$D$250),0)),"")</f>
        <v/>
      </c>
      <c r="I960" t="str" cm="1">
        <f t="array" ref="I960">IFERROR(INDEX(Month_7!$B$4:$B$250,MATCH(0,COUNTIF($E$900:I959,Month_7!$B$4:$B$250),0)),"")</f>
        <v/>
      </c>
    </row>
    <row r="961" spans="5:9">
      <c r="E961" t="str" cm="1">
        <f t="array" ref="E961">IFERROR(INDEX(Month_7!$D$4:$D$250,MATCH(0,COUNTIF($E$900:E960,Month_7!$D$4:$D$250),0)),"")</f>
        <v/>
      </c>
      <c r="I961" t="str" cm="1">
        <f t="array" ref="I961">IFERROR(INDEX(Month_7!$B$4:$B$250,MATCH(0,COUNTIF($E$900:I960,Month_7!$B$4:$B$250),0)),"")</f>
        <v/>
      </c>
    </row>
    <row r="962" spans="5:9">
      <c r="E962" t="str" cm="1">
        <f t="array" ref="E962">IFERROR(INDEX(Month_7!$D$4:$D$250,MATCH(0,COUNTIF($E$900:E961,Month_7!$D$4:$D$250),0)),"")</f>
        <v/>
      </c>
      <c r="I962" t="str" cm="1">
        <f t="array" ref="I962">IFERROR(INDEX(Month_7!$B$4:$B$250,MATCH(0,COUNTIF($E$900:I961,Month_7!$B$4:$B$250),0)),"")</f>
        <v/>
      </c>
    </row>
    <row r="963" spans="5:9">
      <c r="E963" t="str" cm="1">
        <f t="array" ref="E963">IFERROR(INDEX(Month_7!$D$4:$D$250,MATCH(0,COUNTIF($E$900:E962,Month_7!$D$4:$D$250),0)),"")</f>
        <v/>
      </c>
      <c r="I963" t="str" cm="1">
        <f t="array" ref="I963">IFERROR(INDEX(Month_7!$B$4:$B$250,MATCH(0,COUNTIF($E$900:I962,Month_7!$B$4:$B$250),0)),"")</f>
        <v/>
      </c>
    </row>
    <row r="964" spans="5:9">
      <c r="E964" t="str" cm="1">
        <f t="array" ref="E964">IFERROR(INDEX(Month_7!$D$4:$D$250,MATCH(0,COUNTIF($E$900:E963,Month_7!$D$4:$D$250),0)),"")</f>
        <v/>
      </c>
      <c r="I964" t="str" cm="1">
        <f t="array" ref="I964">IFERROR(INDEX(Month_7!$B$4:$B$250,MATCH(0,COUNTIF($E$900:I963,Month_7!$B$4:$B$250),0)),"")</f>
        <v/>
      </c>
    </row>
    <row r="965" spans="5:9">
      <c r="E965" t="str" cm="1">
        <f t="array" ref="E965">IFERROR(INDEX(Month_7!$D$4:$D$250,MATCH(0,COUNTIF($E$900:E964,Month_7!$D$4:$D$250),0)),"")</f>
        <v/>
      </c>
      <c r="I965" t="str" cm="1">
        <f t="array" ref="I965">IFERROR(INDEX(Month_7!$B$4:$B$250,MATCH(0,COUNTIF($E$900:I964,Month_7!$B$4:$B$250),0)),"")</f>
        <v/>
      </c>
    </row>
    <row r="966" spans="5:9">
      <c r="E966" t="str" cm="1">
        <f t="array" ref="E966">IFERROR(INDEX(Month_7!$D$4:$D$250,MATCH(0,COUNTIF($E$900:E965,Month_7!$D$4:$D$250),0)),"")</f>
        <v/>
      </c>
      <c r="I966" t="str" cm="1">
        <f t="array" ref="I966">IFERROR(INDEX(Month_7!$B$4:$B$250,MATCH(0,COUNTIF($E$900:I965,Month_7!$B$4:$B$250),0)),"")</f>
        <v/>
      </c>
    </row>
    <row r="967" spans="5:9">
      <c r="E967" t="str" cm="1">
        <f t="array" ref="E967">IFERROR(INDEX(Month_7!$D$4:$D$250,MATCH(0,COUNTIF($E$900:E966,Month_7!$D$4:$D$250),0)),"")</f>
        <v/>
      </c>
      <c r="I967" t="str" cm="1">
        <f t="array" ref="I967">IFERROR(INDEX(Month_7!$B$4:$B$250,MATCH(0,COUNTIF($E$900:I966,Month_7!$B$4:$B$250),0)),"")</f>
        <v/>
      </c>
    </row>
    <row r="968" spans="5:9">
      <c r="E968" t="str" cm="1">
        <f t="array" ref="E968">IFERROR(INDEX(Month_7!$D$4:$D$250,MATCH(0,COUNTIF($E$900:E967,Month_7!$D$4:$D$250),0)),"")</f>
        <v/>
      </c>
      <c r="I968" t="str" cm="1">
        <f t="array" ref="I968">IFERROR(INDEX(Month_7!$B$4:$B$250,MATCH(0,COUNTIF($E$900:I967,Month_7!$B$4:$B$250),0)),"")</f>
        <v/>
      </c>
    </row>
    <row r="969" spans="5:9">
      <c r="E969" t="str" cm="1">
        <f t="array" ref="E969">IFERROR(INDEX(Month_7!$D$4:$D$250,MATCH(0,COUNTIF($E$900:E968,Month_7!$D$4:$D$250),0)),"")</f>
        <v/>
      </c>
      <c r="I969" t="str" cm="1">
        <f t="array" ref="I969">IFERROR(INDEX(Month_7!$B$4:$B$250,MATCH(0,COUNTIF($E$900:I968,Month_7!$B$4:$B$250),0)),"")</f>
        <v/>
      </c>
    </row>
    <row r="970" spans="5:9">
      <c r="E970" t="str" cm="1">
        <f t="array" ref="E970">IFERROR(INDEX(Month_7!$D$4:$D$250,MATCH(0,COUNTIF($E$900:E969,Month_7!$D$4:$D$250),0)),"")</f>
        <v/>
      </c>
      <c r="I970" t="str" cm="1">
        <f t="array" ref="I970">IFERROR(INDEX(Month_7!$B$4:$B$250,MATCH(0,COUNTIF($E$900:I969,Month_7!$B$4:$B$250),0)),"")</f>
        <v/>
      </c>
    </row>
    <row r="971" spans="5:9">
      <c r="E971" t="str" cm="1">
        <f t="array" ref="E971">IFERROR(INDEX(Month_7!$D$4:$D$250,MATCH(0,COUNTIF($E$900:E970,Month_7!$D$4:$D$250),0)),"")</f>
        <v/>
      </c>
      <c r="I971" t="str" cm="1">
        <f t="array" ref="I971">IFERROR(INDEX(Month_7!$B$4:$B$250,MATCH(0,COUNTIF($E$900:I970,Month_7!$B$4:$B$250),0)),"")</f>
        <v/>
      </c>
    </row>
    <row r="972" spans="5:9">
      <c r="E972" t="str" cm="1">
        <f t="array" ref="E972">IFERROR(INDEX(Month_7!$D$4:$D$250,MATCH(0,COUNTIF($E$900:E971,Month_7!$D$4:$D$250),0)),"")</f>
        <v/>
      </c>
      <c r="I972" t="str" cm="1">
        <f t="array" ref="I972">IFERROR(INDEX(Month_7!$B$4:$B$250,MATCH(0,COUNTIF($E$900:I971,Month_7!$B$4:$B$250),0)),"")</f>
        <v/>
      </c>
    </row>
    <row r="973" spans="5:9">
      <c r="E973" t="str" cm="1">
        <f t="array" ref="E973">IFERROR(INDEX(Month_7!$D$4:$D$250,MATCH(0,COUNTIF($E$900:E972,Month_7!$D$4:$D$250),0)),"")</f>
        <v/>
      </c>
      <c r="I973" t="str" cm="1">
        <f t="array" ref="I973">IFERROR(INDEX(Month_7!$B$4:$B$250,MATCH(0,COUNTIF($E$900:I972,Month_7!$B$4:$B$250),0)),"")</f>
        <v/>
      </c>
    </row>
    <row r="974" spans="5:9">
      <c r="E974" t="str" cm="1">
        <f t="array" ref="E974">IFERROR(INDEX(Month_7!$D$4:$D$250,MATCH(0,COUNTIF($E$900:E973,Month_7!$D$4:$D$250),0)),"")</f>
        <v/>
      </c>
      <c r="I974" t="str" cm="1">
        <f t="array" ref="I974">IFERROR(INDEX(Month_7!$B$4:$B$250,MATCH(0,COUNTIF($E$900:I973,Month_7!$B$4:$B$250),0)),"")</f>
        <v/>
      </c>
    </row>
    <row r="975" spans="5:9">
      <c r="E975" t="str" cm="1">
        <f t="array" ref="E975">IFERROR(INDEX(Month_7!$D$4:$D$250,MATCH(0,COUNTIF($E$900:E974,Month_7!$D$4:$D$250),0)),"")</f>
        <v/>
      </c>
      <c r="I975" t="str" cm="1">
        <f t="array" ref="I975">IFERROR(INDEX(Month_7!$B$4:$B$250,MATCH(0,COUNTIF($E$900:I974,Month_7!$B$4:$B$250),0)),"")</f>
        <v/>
      </c>
    </row>
    <row r="976" spans="5:9">
      <c r="E976" t="str" cm="1">
        <f t="array" ref="E976">IFERROR(INDEX(Month_7!$D$4:$D$250,MATCH(0,COUNTIF($E$900:E975,Month_7!$D$4:$D$250),0)),"")</f>
        <v/>
      </c>
      <c r="I976" t="str" cm="1">
        <f t="array" ref="I976">IFERROR(INDEX(Month_7!$B$4:$B$250,MATCH(0,COUNTIF($E$900:I975,Month_7!$B$4:$B$250),0)),"")</f>
        <v/>
      </c>
    </row>
    <row r="977" spans="5:9">
      <c r="E977" t="str" cm="1">
        <f t="array" ref="E977">IFERROR(INDEX(Month_7!$D$4:$D$250,MATCH(0,COUNTIF($E$900:E976,Month_7!$D$4:$D$250),0)),"")</f>
        <v/>
      </c>
      <c r="I977" t="str" cm="1">
        <f t="array" ref="I977">IFERROR(INDEX(Month_7!$B$4:$B$250,MATCH(0,COUNTIF($E$900:I976,Month_7!$B$4:$B$250),0)),"")</f>
        <v/>
      </c>
    </row>
    <row r="978" spans="5:9">
      <c r="E978" t="str" cm="1">
        <f t="array" ref="E978">IFERROR(INDEX(Month_7!$D$4:$D$250,MATCH(0,COUNTIF($E$900:E977,Month_7!$D$4:$D$250),0)),"")</f>
        <v/>
      </c>
      <c r="I978" t="str" cm="1">
        <f t="array" ref="I978">IFERROR(INDEX(Month_7!$B$4:$B$250,MATCH(0,COUNTIF($E$900:I977,Month_7!$B$4:$B$250),0)),"")</f>
        <v/>
      </c>
    </row>
    <row r="979" spans="5:9">
      <c r="E979" t="str" cm="1">
        <f t="array" ref="E979">IFERROR(INDEX(Month_7!$D$4:$D$250,MATCH(0,COUNTIF($E$900:E978,Month_7!$D$4:$D$250),0)),"")</f>
        <v/>
      </c>
      <c r="I979" t="str" cm="1">
        <f t="array" ref="I979">IFERROR(INDEX(Month_7!$B$4:$B$250,MATCH(0,COUNTIF($E$900:I978,Month_7!$B$4:$B$250),0)),"")</f>
        <v/>
      </c>
    </row>
    <row r="980" spans="5:9">
      <c r="E980" t="str" cm="1">
        <f t="array" ref="E980">IFERROR(INDEX(Month_7!$D$4:$D$250,MATCH(0,COUNTIF($E$900:E979,Month_7!$D$4:$D$250),0)),"")</f>
        <v/>
      </c>
      <c r="I980" t="str" cm="1">
        <f t="array" ref="I980">IFERROR(INDEX(Month_7!$B$4:$B$250,MATCH(0,COUNTIF($E$900:I979,Month_7!$B$4:$B$250),0)),"")</f>
        <v/>
      </c>
    </row>
    <row r="981" spans="5:9">
      <c r="E981" t="str" cm="1">
        <f t="array" ref="E981">IFERROR(INDEX(Month_7!$D$4:$D$250,MATCH(0,COUNTIF($E$900:E980,Month_7!$D$4:$D$250),0)),"")</f>
        <v/>
      </c>
      <c r="I981" t="str" cm="1">
        <f t="array" ref="I981">IFERROR(INDEX(Month_7!$B$4:$B$250,MATCH(0,COUNTIF($E$900:I980,Month_7!$B$4:$B$250),0)),"")</f>
        <v/>
      </c>
    </row>
    <row r="982" spans="5:9">
      <c r="E982" t="str" cm="1">
        <f t="array" ref="E982">IFERROR(INDEX(Month_7!$D$4:$D$250,MATCH(0,COUNTIF($E$900:E981,Month_7!$D$4:$D$250),0)),"")</f>
        <v/>
      </c>
      <c r="I982" t="str" cm="1">
        <f t="array" ref="I982">IFERROR(INDEX(Month_7!$B$4:$B$250,MATCH(0,COUNTIF($E$900:I981,Month_7!$B$4:$B$250),0)),"")</f>
        <v/>
      </c>
    </row>
    <row r="983" spans="5:9">
      <c r="E983" t="str" cm="1">
        <f t="array" ref="E983">IFERROR(INDEX(Month_7!$D$4:$D$250,MATCH(0,COUNTIF($E$900:E982,Month_7!$D$4:$D$250),0)),"")</f>
        <v/>
      </c>
      <c r="I983" t="str" cm="1">
        <f t="array" ref="I983">IFERROR(INDEX(Month_7!$B$4:$B$250,MATCH(0,COUNTIF($E$900:I982,Month_7!$B$4:$B$250),0)),"")</f>
        <v/>
      </c>
    </row>
    <row r="984" spans="5:9">
      <c r="E984" t="str" cm="1">
        <f t="array" ref="E984">IFERROR(INDEX(Month_7!$D$4:$D$250,MATCH(0,COUNTIF($E$900:E983,Month_7!$D$4:$D$250),0)),"")</f>
        <v/>
      </c>
      <c r="I984" t="str" cm="1">
        <f t="array" ref="I984">IFERROR(INDEX(Month_7!$B$4:$B$250,MATCH(0,COUNTIF($E$900:I983,Month_7!$B$4:$B$250),0)),"")</f>
        <v/>
      </c>
    </row>
    <row r="985" spans="5:9">
      <c r="E985" t="str" cm="1">
        <f t="array" ref="E985">IFERROR(INDEX(Month_7!$D$4:$D$250,MATCH(0,COUNTIF($E$900:E984,Month_7!$D$4:$D$250),0)),"")</f>
        <v/>
      </c>
      <c r="I985" t="str" cm="1">
        <f t="array" ref="I985">IFERROR(INDEX(Month_7!$B$4:$B$250,MATCH(0,COUNTIF($E$900:I984,Month_7!$B$4:$B$250),0)),"")</f>
        <v/>
      </c>
    </row>
    <row r="986" spans="5:9">
      <c r="E986" t="str" cm="1">
        <f t="array" ref="E986">IFERROR(INDEX(Month_7!$D$4:$D$250,MATCH(0,COUNTIF($E$900:E985,Month_7!$D$4:$D$250),0)),"")</f>
        <v/>
      </c>
      <c r="I986" t="str" cm="1">
        <f t="array" ref="I986">IFERROR(INDEX(Month_7!$B$4:$B$250,MATCH(0,COUNTIF($E$900:I985,Month_7!$B$4:$B$250),0)),"")</f>
        <v/>
      </c>
    </row>
    <row r="987" spans="5:9">
      <c r="E987" t="str" cm="1">
        <f t="array" ref="E987">IFERROR(INDEX(Month_7!$D$4:$D$250,MATCH(0,COUNTIF($E$900:E986,Month_7!$D$4:$D$250),0)),"")</f>
        <v/>
      </c>
      <c r="I987" t="str" cm="1">
        <f t="array" ref="I987">IFERROR(INDEX(Month_7!$B$4:$B$250,MATCH(0,COUNTIF($E$900:I986,Month_7!$B$4:$B$250),0)),"")</f>
        <v/>
      </c>
    </row>
    <row r="988" spans="5:9">
      <c r="E988" t="str" cm="1">
        <f t="array" ref="E988">IFERROR(INDEX(Month_7!$D$4:$D$250,MATCH(0,COUNTIF($E$900:E987,Month_7!$D$4:$D$250),0)),"")</f>
        <v/>
      </c>
      <c r="I988" t="str" cm="1">
        <f t="array" ref="I988">IFERROR(INDEX(Month_7!$B$4:$B$250,MATCH(0,COUNTIF($E$900:I987,Month_7!$B$4:$B$250),0)),"")</f>
        <v/>
      </c>
    </row>
    <row r="989" spans="5:9">
      <c r="E989" t="str" cm="1">
        <f t="array" ref="E989">IFERROR(INDEX(Month_7!$D$4:$D$250,MATCH(0,COUNTIF($E$900:E988,Month_7!$D$4:$D$250),0)),"")</f>
        <v/>
      </c>
      <c r="I989" t="str" cm="1">
        <f t="array" ref="I989">IFERROR(INDEX(Month_7!$B$4:$B$250,MATCH(0,COUNTIF($E$900:I988,Month_7!$B$4:$B$250),0)),"")</f>
        <v/>
      </c>
    </row>
    <row r="990" spans="5:9">
      <c r="E990" t="str" cm="1">
        <f t="array" ref="E990">IFERROR(INDEX(Month_7!$D$4:$D$250,MATCH(0,COUNTIF($E$900:E989,Month_7!$D$4:$D$250),0)),"")</f>
        <v/>
      </c>
      <c r="I990" t="str" cm="1">
        <f t="array" ref="I990">IFERROR(INDEX(Month_7!$B$4:$B$250,MATCH(0,COUNTIF($E$900:I989,Month_7!$B$4:$B$250),0)),"")</f>
        <v/>
      </c>
    </row>
    <row r="991" spans="5:9">
      <c r="E991" t="str" cm="1">
        <f t="array" ref="E991">IFERROR(INDEX(Month_7!$D$4:$D$250,MATCH(0,COUNTIF($E$900:E990,Month_7!$D$4:$D$250),0)),"")</f>
        <v/>
      </c>
      <c r="I991" t="str" cm="1">
        <f t="array" ref="I991">IFERROR(INDEX(Month_7!$B$4:$B$250,MATCH(0,COUNTIF($E$900:I990,Month_7!$B$4:$B$250),0)),"")</f>
        <v/>
      </c>
    </row>
    <row r="992" spans="5:9">
      <c r="E992" t="str" cm="1">
        <f t="array" ref="E992">IFERROR(INDEX(Month_7!$D$4:$D$250,MATCH(0,COUNTIF($E$900:E991,Month_7!$D$4:$D$250),0)),"")</f>
        <v/>
      </c>
      <c r="I992" t="str" cm="1">
        <f t="array" ref="I992">IFERROR(INDEX(Month_7!$B$4:$B$250,MATCH(0,COUNTIF($E$900:I991,Month_7!$B$4:$B$250),0)),"")</f>
        <v/>
      </c>
    </row>
    <row r="993" spans="5:9">
      <c r="E993" t="str" cm="1">
        <f t="array" ref="E993">IFERROR(INDEX(Month_7!$D$4:$D$250,MATCH(0,COUNTIF($E$900:E992,Month_7!$D$4:$D$250),0)),"")</f>
        <v/>
      </c>
      <c r="I993" t="str" cm="1">
        <f t="array" ref="I993">IFERROR(INDEX(Month_7!$B$4:$B$250,MATCH(0,COUNTIF($E$900:I992,Month_7!$B$4:$B$250),0)),"")</f>
        <v/>
      </c>
    </row>
    <row r="994" spans="5:9">
      <c r="E994" t="str" cm="1">
        <f t="array" ref="E994">IFERROR(INDEX(Month_7!$D$4:$D$250,MATCH(0,COUNTIF($E$900:E993,Month_7!$D$4:$D$250),0)),"")</f>
        <v/>
      </c>
      <c r="I994" t="str" cm="1">
        <f t="array" ref="I994">IFERROR(INDEX(Month_7!$B$4:$B$250,MATCH(0,COUNTIF($E$900:I993,Month_7!$B$4:$B$250),0)),"")</f>
        <v/>
      </c>
    </row>
    <row r="995" spans="5:9">
      <c r="E995" t="str" cm="1">
        <f t="array" ref="E995">IFERROR(INDEX(Month_7!$D$4:$D$250,MATCH(0,COUNTIF($E$900:E994,Month_7!$D$4:$D$250),0)),"")</f>
        <v/>
      </c>
      <c r="I995" t="str" cm="1">
        <f t="array" ref="I995">IFERROR(INDEX(Month_7!$B$4:$B$250,MATCH(0,COUNTIF($E$900:I994,Month_7!$B$4:$B$250),0)),"")</f>
        <v/>
      </c>
    </row>
    <row r="996" spans="5:9">
      <c r="E996" t="str" cm="1">
        <f t="array" ref="E996">IFERROR(INDEX(Month_7!$D$4:$D$250,MATCH(0,COUNTIF($E$900:E995,Month_7!$D$4:$D$250),0)),"")</f>
        <v/>
      </c>
      <c r="I996" t="str" cm="1">
        <f t="array" ref="I996">IFERROR(INDEX(Month_7!$B$4:$B$250,MATCH(0,COUNTIF($E$900:I995,Month_7!$B$4:$B$250),0)),"")</f>
        <v/>
      </c>
    </row>
    <row r="997" spans="5:9">
      <c r="E997" t="str" cm="1">
        <f t="array" ref="E997">IFERROR(INDEX(Month_7!$D$4:$D$250,MATCH(0,COUNTIF($E$900:E996,Month_7!$D$4:$D$250),0)),"")</f>
        <v/>
      </c>
      <c r="I997" t="str" cm="1">
        <f t="array" ref="I997">IFERROR(INDEX(Month_7!$B$4:$B$250,MATCH(0,COUNTIF($E$900:I996,Month_7!$B$4:$B$250),0)),"")</f>
        <v/>
      </c>
    </row>
    <row r="998" spans="5:9">
      <c r="E998" t="str" cm="1">
        <f t="array" ref="E998">IFERROR(INDEX(Month_7!$D$4:$D$250,MATCH(0,COUNTIF($E$900:E997,Month_7!$D$4:$D$250),0)),"")</f>
        <v/>
      </c>
      <c r="I998" t="str" cm="1">
        <f t="array" ref="I998">IFERROR(INDEX(Month_7!$B$4:$B$250,MATCH(0,COUNTIF($E$900:I997,Month_7!$B$4:$B$250),0)),"")</f>
        <v/>
      </c>
    </row>
    <row r="999" spans="5:9">
      <c r="E999" t="str" cm="1">
        <f t="array" ref="E999">IFERROR(INDEX(Month_7!$D$4:$D$250,MATCH(0,COUNTIF($E$900:E998,Month_7!$D$4:$D$250),0)),"")</f>
        <v/>
      </c>
      <c r="I999" t="str" cm="1">
        <f t="array" ref="I999">IFERROR(INDEX(Month_7!$B$4:$B$250,MATCH(0,COUNTIF($E$900:I998,Month_7!$B$4:$B$250),0)),"")</f>
        <v/>
      </c>
    </row>
    <row r="1000" spans="5:9">
      <c r="E1000" t="str" cm="1">
        <f t="array" ref="E1000">IFERROR(INDEX(Month_7!$D$4:$D$250,MATCH(0,COUNTIF($E$900:E999,Month_7!$D$4:$D$250),0)),"")</f>
        <v/>
      </c>
      <c r="I1000" t="str" cm="1">
        <f t="array" ref="I1000">IFERROR(INDEX(Month_7!$B$4:$B$250,MATCH(0,COUNTIF($E$900:I999,Month_7!$B$4:$B$250),0)),"")</f>
        <v/>
      </c>
    </row>
    <row r="1001" spans="5:9">
      <c r="E1001" t="str" cm="1">
        <f t="array" ref="E1001">IFERROR(INDEX(Month_7!$D$4:$D$250,MATCH(0,COUNTIF($E$900:E1000,Month_7!$D$4:$D$250),0)),"")</f>
        <v/>
      </c>
      <c r="I1001" t="str" cm="1">
        <f t="array" ref="I1001">IFERROR(INDEX(Month_7!$B$4:$B$250,MATCH(0,COUNTIF($E$900:I1000,Month_7!$B$4:$B$250),0)),"")</f>
        <v/>
      </c>
    </row>
    <row r="1002" spans="5:9">
      <c r="E1002" t="str" cm="1">
        <f t="array" ref="E1002">IFERROR(INDEX(Month_7!$D$4:$D$250,MATCH(0,COUNTIF($E$900:E1001,Month_7!$D$4:$D$250),0)),"")</f>
        <v/>
      </c>
      <c r="I1002" t="str" cm="1">
        <f t="array" ref="I1002">IFERROR(INDEX(Month_7!$B$4:$B$250,MATCH(0,COUNTIF($E$900:I1001,Month_7!$B$4:$B$250),0)),"")</f>
        <v/>
      </c>
    </row>
    <row r="1003" spans="5:9">
      <c r="E1003" t="str" cm="1">
        <f t="array" ref="E1003">IFERROR(INDEX(Month_7!$D$4:$D$250,MATCH(0,COUNTIF($E$900:E1002,Month_7!$D$4:$D$250),0)),"")</f>
        <v/>
      </c>
      <c r="I1003" t="str" cm="1">
        <f t="array" ref="I1003">IFERROR(INDEX(Month_7!$B$4:$B$250,MATCH(0,COUNTIF($E$900:I1002,Month_7!$B$4:$B$250),0)),"")</f>
        <v/>
      </c>
    </row>
    <row r="1004" spans="5:9">
      <c r="E1004" t="str" cm="1">
        <f t="array" ref="E1004">IFERROR(INDEX(Month_7!$D$4:$D$250,MATCH(0,COUNTIF($E$900:E1003,Month_7!$D$4:$D$250),0)),"")</f>
        <v/>
      </c>
      <c r="I1004" t="str" cm="1">
        <f t="array" ref="I1004">IFERROR(INDEX(Month_7!$B$4:$B$250,MATCH(0,COUNTIF($E$900:I1003,Month_7!$B$4:$B$250),0)),"")</f>
        <v/>
      </c>
    </row>
    <row r="1005" spans="5:9">
      <c r="E1005" t="str" cm="1">
        <f t="array" ref="E1005">IFERROR(INDEX(Month_7!$D$4:$D$250,MATCH(0,COUNTIF($E$900:E1004,Month_7!$D$4:$D$250),0)),"")</f>
        <v/>
      </c>
      <c r="I1005" t="str" cm="1">
        <f t="array" ref="I1005">IFERROR(INDEX(Month_7!$B$4:$B$250,MATCH(0,COUNTIF($E$900:I1004,Month_7!$B$4:$B$250),0)),"")</f>
        <v/>
      </c>
    </row>
    <row r="1006" spans="5:9">
      <c r="E1006" t="str" cm="1">
        <f t="array" ref="E1006">IFERROR(INDEX(Month_7!$D$4:$D$250,MATCH(0,COUNTIF($E$900:E1005,Month_7!$D$4:$D$250),0)),"")</f>
        <v/>
      </c>
      <c r="I1006" t="str" cm="1">
        <f t="array" ref="I1006">IFERROR(INDEX(Month_7!$B$4:$B$250,MATCH(0,COUNTIF($E$900:I1005,Month_7!$B$4:$B$250),0)),"")</f>
        <v/>
      </c>
    </row>
    <row r="1007" spans="5:9">
      <c r="E1007" t="str" cm="1">
        <f t="array" ref="E1007">IFERROR(INDEX(Month_7!$D$4:$D$250,MATCH(0,COUNTIF($E$900:E1006,Month_7!$D$4:$D$250),0)),"")</f>
        <v/>
      </c>
      <c r="I1007" t="str" cm="1">
        <f t="array" ref="I1007">IFERROR(INDEX(Month_7!$B$4:$B$250,MATCH(0,COUNTIF($E$900:I1006,Month_7!$B$4:$B$250),0)),"")</f>
        <v/>
      </c>
    </row>
    <row r="1008" spans="5:9">
      <c r="E1008" t="str" cm="1">
        <f t="array" ref="E1008">IFERROR(INDEX(Month_7!$D$4:$D$250,MATCH(0,COUNTIF($E$900:E1007,Month_7!$D$4:$D$250),0)),"")</f>
        <v/>
      </c>
      <c r="I1008" t="str" cm="1">
        <f t="array" ref="I1008">IFERROR(INDEX(Month_7!$B$4:$B$250,MATCH(0,COUNTIF($E$900:I1007,Month_7!$B$4:$B$250),0)),"")</f>
        <v/>
      </c>
    </row>
    <row r="1009" spans="5:9">
      <c r="E1009" t="str" cm="1">
        <f t="array" ref="E1009">IFERROR(INDEX(Month_7!$D$4:$D$250,MATCH(0,COUNTIF($E$900:E1008,Month_7!$D$4:$D$250),0)),"")</f>
        <v/>
      </c>
      <c r="I1009" t="str" cm="1">
        <f t="array" ref="I1009">IFERROR(INDEX(Month_7!$B$4:$B$250,MATCH(0,COUNTIF($E$900:I1008,Month_7!$B$4:$B$250),0)),"")</f>
        <v/>
      </c>
    </row>
    <row r="1010" spans="5:9">
      <c r="E1010" t="str" cm="1">
        <f t="array" ref="E1010">IFERROR(INDEX(Month_7!$D$4:$D$250,MATCH(0,COUNTIF($E$900:E1009,Month_7!$D$4:$D$250),0)),"")</f>
        <v/>
      </c>
      <c r="I1010" t="str" cm="1">
        <f t="array" ref="I1010">IFERROR(INDEX(Month_7!$B$4:$B$250,MATCH(0,COUNTIF($E$900:I1009,Month_7!$B$4:$B$250),0)),"")</f>
        <v/>
      </c>
    </row>
    <row r="1011" spans="5:9">
      <c r="E1011" t="str" cm="1">
        <f t="array" ref="E1011">IFERROR(INDEX(Month_7!$D$4:$D$250,MATCH(0,COUNTIF($E$900:E1010,Month_7!$D$4:$D$250),0)),"")</f>
        <v/>
      </c>
      <c r="I1011" t="str" cm="1">
        <f t="array" ref="I1011">IFERROR(INDEX(Month_7!$B$4:$B$250,MATCH(0,COUNTIF($E$900:I1010,Month_7!$B$4:$B$250),0)),"")</f>
        <v/>
      </c>
    </row>
    <row r="1012" spans="5:9">
      <c r="E1012" t="str" cm="1">
        <f t="array" ref="E1012">IFERROR(INDEX(Month_7!$D$4:$D$250,MATCH(0,COUNTIF($E$900:E1011,Month_7!$D$4:$D$250),0)),"")</f>
        <v/>
      </c>
      <c r="I1012" t="str" cm="1">
        <f t="array" ref="I1012">IFERROR(INDEX(Month_7!$B$4:$B$250,MATCH(0,COUNTIF($E$900:I1011,Month_7!$B$4:$B$250),0)),"")</f>
        <v/>
      </c>
    </row>
    <row r="1013" spans="5:9">
      <c r="E1013" t="str" cm="1">
        <f t="array" ref="E1013">IFERROR(INDEX(Month_7!$D$4:$D$250,MATCH(0,COUNTIF($E$900:E1012,Month_7!$D$4:$D$250),0)),"")</f>
        <v/>
      </c>
      <c r="I1013" t="str" cm="1">
        <f t="array" ref="I1013">IFERROR(INDEX(Month_7!$B$4:$B$250,MATCH(0,COUNTIF($E$900:I1012,Month_7!$B$4:$B$250),0)),"")</f>
        <v/>
      </c>
    </row>
    <row r="1014" spans="5:9">
      <c r="E1014" t="str" cm="1">
        <f t="array" ref="E1014">IFERROR(INDEX(Month_7!$D$4:$D$250,MATCH(0,COUNTIF($E$900:E1013,Month_7!$D$4:$D$250),0)),"")</f>
        <v/>
      </c>
      <c r="I1014" t="str" cm="1">
        <f t="array" ref="I1014">IFERROR(INDEX(Month_7!$B$4:$B$250,MATCH(0,COUNTIF($E$900:I1013,Month_7!$B$4:$B$250),0)),"")</f>
        <v/>
      </c>
    </row>
    <row r="1015" spans="5:9">
      <c r="E1015" t="str" cm="1">
        <f t="array" ref="E1015">IFERROR(INDEX(Month_7!$D$4:$D$250,MATCH(0,COUNTIF($E$900:E1014,Month_7!$D$4:$D$250),0)),"")</f>
        <v/>
      </c>
      <c r="I1015" t="str" cm="1">
        <f t="array" ref="I1015">IFERROR(INDEX(Month_7!$B$4:$B$250,MATCH(0,COUNTIF($E$900:I1014,Month_7!$B$4:$B$250),0)),"")</f>
        <v/>
      </c>
    </row>
    <row r="1016" spans="5:9">
      <c r="E1016" t="str" cm="1">
        <f t="array" ref="E1016">IFERROR(INDEX(Month_7!$D$4:$D$250,MATCH(0,COUNTIF($E$900:E1015,Month_7!$D$4:$D$250),0)),"")</f>
        <v/>
      </c>
      <c r="I1016" t="str" cm="1">
        <f t="array" ref="I1016">IFERROR(INDEX(Month_7!$B$4:$B$250,MATCH(0,COUNTIF($E$900:I1015,Month_7!$B$4:$B$250),0)),"")</f>
        <v/>
      </c>
    </row>
    <row r="1017" spans="5:9">
      <c r="E1017" t="str" cm="1">
        <f t="array" ref="E1017">IFERROR(INDEX(Month_7!$D$4:$D$250,MATCH(0,COUNTIF($E$900:E1016,Month_7!$D$4:$D$250),0)),"")</f>
        <v/>
      </c>
      <c r="I1017" t="str" cm="1">
        <f t="array" ref="I1017">IFERROR(INDEX(Month_7!$B$4:$B$250,MATCH(0,COUNTIF($E$900:I1016,Month_7!$B$4:$B$250),0)),"")</f>
        <v/>
      </c>
    </row>
    <row r="1018" spans="5:9">
      <c r="E1018" t="str" cm="1">
        <f t="array" ref="E1018">IFERROR(INDEX(Month_7!$D$4:$D$250,MATCH(0,COUNTIF($E$900:E1017,Month_7!$D$4:$D$250),0)),"")</f>
        <v/>
      </c>
      <c r="I1018" t="str" cm="1">
        <f t="array" ref="I1018">IFERROR(INDEX(Month_7!$B$4:$B$250,MATCH(0,COUNTIF($E$900:I1017,Month_7!$B$4:$B$250),0)),"")</f>
        <v/>
      </c>
    </row>
    <row r="1019" spans="5:9">
      <c r="E1019" t="str" cm="1">
        <f t="array" ref="E1019">IFERROR(INDEX(Month_7!$D$4:$D$250,MATCH(0,COUNTIF($E$900:E1018,Month_7!$D$4:$D$250),0)),"")</f>
        <v/>
      </c>
      <c r="I1019" t="str" cm="1">
        <f t="array" ref="I1019">IFERROR(INDEX(Month_7!$B$4:$B$250,MATCH(0,COUNTIF($E$900:I1018,Month_7!$B$4:$B$250),0)),"")</f>
        <v/>
      </c>
    </row>
    <row r="1020" spans="5:9">
      <c r="E1020" t="str" cm="1">
        <f t="array" ref="E1020">IFERROR(INDEX(Month_7!$D$4:$D$250,MATCH(0,COUNTIF($E$900:E1019,Month_7!$D$4:$D$250),0)),"")</f>
        <v/>
      </c>
      <c r="I1020" t="str" cm="1">
        <f t="array" ref="I1020">IFERROR(INDEX(Month_7!$B$4:$B$250,MATCH(0,COUNTIF($E$900:I1019,Month_7!$B$4:$B$250),0)),"")</f>
        <v/>
      </c>
    </row>
    <row r="1021" spans="5:9">
      <c r="E1021" t="str" cm="1">
        <f t="array" ref="E1021">IFERROR(INDEX(Month_7!$D$4:$D$250,MATCH(0,COUNTIF($E$900:E1020,Month_7!$D$4:$D$250),0)),"")</f>
        <v/>
      </c>
      <c r="I1021" t="str" cm="1">
        <f t="array" ref="I1021">IFERROR(INDEX(Month_7!$B$4:$B$250,MATCH(0,COUNTIF($E$900:I1020,Month_7!$B$4:$B$250),0)),"")</f>
        <v/>
      </c>
    </row>
    <row r="1022" spans="5:9">
      <c r="E1022" t="str" cm="1">
        <f t="array" ref="E1022">IFERROR(INDEX(Month_7!$D$4:$D$250,MATCH(0,COUNTIF($E$900:E1021,Month_7!$D$4:$D$250),0)),"")</f>
        <v/>
      </c>
      <c r="I1022" t="str" cm="1">
        <f t="array" ref="I1022">IFERROR(INDEX(Month_7!$B$4:$B$250,MATCH(0,COUNTIF($E$900:I1021,Month_7!$B$4:$B$250),0)),"")</f>
        <v/>
      </c>
    </row>
    <row r="1023" spans="5:9">
      <c r="E1023" t="str" cm="1">
        <f t="array" ref="E1023">IFERROR(INDEX(Month_7!$D$4:$D$250,MATCH(0,COUNTIF($E$900:E1022,Month_7!$D$4:$D$250),0)),"")</f>
        <v/>
      </c>
      <c r="I1023" t="str" cm="1">
        <f t="array" ref="I1023">IFERROR(INDEX(Month_7!$B$4:$B$250,MATCH(0,COUNTIF($E$900:I1022,Month_7!$B$4:$B$250),0)),"")</f>
        <v/>
      </c>
    </row>
    <row r="1024" spans="5:9">
      <c r="E1024" t="str" cm="1">
        <f t="array" ref="E1024">IFERROR(INDEX(Month_7!$D$4:$D$250,MATCH(0,COUNTIF($E$900:E1023,Month_7!$D$4:$D$250),0)),"")</f>
        <v/>
      </c>
      <c r="I1024" t="str" cm="1">
        <f t="array" ref="I1024">IFERROR(INDEX(Month_7!$B$4:$B$250,MATCH(0,COUNTIF($E$900:I1023,Month_7!$B$4:$B$250),0)),"")</f>
        <v/>
      </c>
    </row>
    <row r="1025" spans="5:9">
      <c r="E1025" t="str" cm="1">
        <f t="array" ref="E1025">IFERROR(INDEX(Month_7!$D$4:$D$250,MATCH(0,COUNTIF($E$900:E1024,Month_7!$D$4:$D$250),0)),"")</f>
        <v/>
      </c>
      <c r="I1025" t="str" cm="1">
        <f t="array" ref="I1025">IFERROR(INDEX(Month_7!$B$4:$B$250,MATCH(0,COUNTIF($E$900:I1024,Month_7!$B$4:$B$250),0)),"")</f>
        <v/>
      </c>
    </row>
    <row r="1026" spans="5:9">
      <c r="E1026" t="str" cm="1">
        <f t="array" ref="E1026">IFERROR(INDEX(Month_7!$D$4:$D$250,MATCH(0,COUNTIF($E$900:E1025,Month_7!$D$4:$D$250),0)),"")</f>
        <v/>
      </c>
      <c r="I1026" t="str" cm="1">
        <f t="array" ref="I1026">IFERROR(INDEX(Month_7!$B$4:$B$250,MATCH(0,COUNTIF($E$900:I1025,Month_7!$B$4:$B$250),0)),"")</f>
        <v/>
      </c>
    </row>
    <row r="1027" spans="5:9">
      <c r="E1027" t="str" cm="1">
        <f t="array" ref="E1027">IFERROR(INDEX(Month_7!$D$4:$D$250,MATCH(0,COUNTIF($E$900:E1026,Month_7!$D$4:$D$250),0)),"")</f>
        <v/>
      </c>
      <c r="I1027" t="str" cm="1">
        <f t="array" ref="I1027">IFERROR(INDEX(Month_7!$B$4:$B$250,MATCH(0,COUNTIF($E$900:I1026,Month_7!$B$4:$B$250),0)),"")</f>
        <v/>
      </c>
    </row>
    <row r="1028" spans="5:9">
      <c r="E1028" t="str" cm="1">
        <f t="array" ref="E1028">IFERROR(INDEX(Month_7!$D$4:$D$250,MATCH(0,COUNTIF($E$900:E1027,Month_7!$D$4:$D$250),0)),"")</f>
        <v/>
      </c>
      <c r="I1028" t="str" cm="1">
        <f t="array" ref="I1028">IFERROR(INDEX(Month_7!$B$4:$B$250,MATCH(0,COUNTIF($E$900:I1027,Month_7!$B$4:$B$250),0)),"")</f>
        <v/>
      </c>
    </row>
    <row r="1029" spans="5:9">
      <c r="E1029" t="str" cm="1">
        <f t="array" ref="E1029">IFERROR(INDEX(Month_7!$D$4:$D$250,MATCH(0,COUNTIF($E$900:E1028,Month_7!$D$4:$D$250),0)),"")</f>
        <v/>
      </c>
      <c r="I1029" t="str" cm="1">
        <f t="array" ref="I1029">IFERROR(INDEX(Month_7!$B$4:$B$250,MATCH(0,COUNTIF($E$900:I1028,Month_7!$B$4:$B$250),0)),"")</f>
        <v/>
      </c>
    </row>
    <row r="1030" spans="5:9">
      <c r="E1030" t="str" cm="1">
        <f t="array" ref="E1030">IFERROR(INDEX(Month_7!$D$4:$D$250,MATCH(0,COUNTIF($E$900:E1029,Month_7!$D$4:$D$250),0)),"")</f>
        <v/>
      </c>
      <c r="I1030" t="str" cm="1">
        <f t="array" ref="I1030">IFERROR(INDEX(Month_7!$B$4:$B$250,MATCH(0,COUNTIF($E$900:I1029,Month_7!$B$4:$B$250),0)),"")</f>
        <v/>
      </c>
    </row>
    <row r="1031" spans="5:9">
      <c r="E1031" t="str" cm="1">
        <f t="array" ref="E1031">IFERROR(INDEX(Month_7!$D$4:$D$250,MATCH(0,COUNTIF($E$900:E1030,Month_7!$D$4:$D$250),0)),"")</f>
        <v/>
      </c>
      <c r="I1031" t="str" cm="1">
        <f t="array" ref="I1031">IFERROR(INDEX(Month_7!$B$4:$B$250,MATCH(0,COUNTIF($E$900:I1030,Month_7!$B$4:$B$250),0)),"")</f>
        <v/>
      </c>
    </row>
    <row r="1032" spans="5:9">
      <c r="E1032" t="str" cm="1">
        <f t="array" ref="E1032">IFERROR(INDEX(Month_7!$D$4:$D$250,MATCH(0,COUNTIF($E$900:E1031,Month_7!$D$4:$D$250),0)),"")</f>
        <v/>
      </c>
      <c r="I1032" t="str" cm="1">
        <f t="array" ref="I1032">IFERROR(INDEX(Month_7!$B$4:$B$250,MATCH(0,COUNTIF($E$900:I1031,Month_7!$B$4:$B$250),0)),"")</f>
        <v/>
      </c>
    </row>
    <row r="1033" spans="5:9">
      <c r="E1033" t="str" cm="1">
        <f t="array" ref="E1033">IFERROR(INDEX(Month_7!$D$4:$D$250,MATCH(0,COUNTIF($E$900:E1032,Month_7!$D$4:$D$250),0)),"")</f>
        <v/>
      </c>
      <c r="I1033" t="str" cm="1">
        <f t="array" ref="I1033">IFERROR(INDEX(Month_7!$B$4:$B$250,MATCH(0,COUNTIF($E$900:I1032,Month_7!$B$4:$B$250),0)),"")</f>
        <v/>
      </c>
    </row>
    <row r="1034" spans="5:9">
      <c r="E1034" t="str" cm="1">
        <f t="array" ref="E1034">IFERROR(INDEX(Month_7!$D$4:$D$250,MATCH(0,COUNTIF($E$900:E1033,Month_7!$D$4:$D$250),0)),"")</f>
        <v/>
      </c>
      <c r="I1034" t="str" cm="1">
        <f t="array" ref="I1034">IFERROR(INDEX(Month_7!$B$4:$B$250,MATCH(0,COUNTIF($E$900:I1033,Month_7!$B$4:$B$250),0)),"")</f>
        <v/>
      </c>
    </row>
    <row r="1035" spans="5:9">
      <c r="E1035" t="str" cm="1">
        <f t="array" ref="E1035">IFERROR(INDEX(Month_7!$D$4:$D$250,MATCH(0,COUNTIF($E$900:E1034,Month_7!$D$4:$D$250),0)),"")</f>
        <v/>
      </c>
      <c r="I1035" t="str" cm="1">
        <f t="array" ref="I1035">IFERROR(INDEX(Month_7!$B$4:$B$250,MATCH(0,COUNTIF($E$900:I1034,Month_7!$B$4:$B$250),0)),"")</f>
        <v/>
      </c>
    </row>
    <row r="1036" spans="5:9">
      <c r="E1036" t="str" cm="1">
        <f t="array" ref="E1036">IFERROR(INDEX(Month_7!$D$4:$D$250,MATCH(0,COUNTIF($E$900:E1035,Month_7!$D$4:$D$250),0)),"")</f>
        <v/>
      </c>
      <c r="I1036" t="str" cm="1">
        <f t="array" ref="I1036">IFERROR(INDEX(Month_7!$B$4:$B$250,MATCH(0,COUNTIF($E$900:I1035,Month_7!$B$4:$B$250),0)),"")</f>
        <v/>
      </c>
    </row>
    <row r="1037" spans="5:9">
      <c r="E1037" t="str" cm="1">
        <f t="array" ref="E1037">IFERROR(INDEX(Month_7!$D$4:$D$250,MATCH(0,COUNTIF($E$900:E1036,Month_7!$D$4:$D$250),0)),"")</f>
        <v/>
      </c>
      <c r="I1037" t="str" cm="1">
        <f t="array" ref="I1037">IFERROR(INDEX(Month_7!$B$4:$B$250,MATCH(0,COUNTIF($E$900:I1036,Month_7!$B$4:$B$250),0)),"")</f>
        <v/>
      </c>
    </row>
    <row r="1038" spans="5:9">
      <c r="E1038" t="str" cm="1">
        <f t="array" ref="E1038">IFERROR(INDEX(Month_7!$D$4:$D$250,MATCH(0,COUNTIF($E$900:E1037,Month_7!$D$4:$D$250),0)),"")</f>
        <v/>
      </c>
      <c r="I1038" t="str" cm="1">
        <f t="array" ref="I1038">IFERROR(INDEX(Month_7!$B$4:$B$250,MATCH(0,COUNTIF($E$900:I1037,Month_7!$B$4:$B$250),0)),"")</f>
        <v/>
      </c>
    </row>
    <row r="1039" spans="5:9">
      <c r="E1039" t="str" cm="1">
        <f t="array" ref="E1039">IFERROR(INDEX(Month_7!$D$4:$D$250,MATCH(0,COUNTIF($E$900:E1038,Month_7!$D$4:$D$250),0)),"")</f>
        <v/>
      </c>
      <c r="I1039" t="str" cm="1">
        <f t="array" ref="I1039">IFERROR(INDEX(Month_7!$B$4:$B$250,MATCH(0,COUNTIF($E$900:I1038,Month_7!$B$4:$B$250),0)),"")</f>
        <v/>
      </c>
    </row>
    <row r="1040" spans="5:9">
      <c r="E1040" t="str" cm="1">
        <f t="array" ref="E1040">IFERROR(INDEX(Month_7!$D$4:$D$250,MATCH(0,COUNTIF($E$900:E1039,Month_7!$D$4:$D$250),0)),"")</f>
        <v/>
      </c>
      <c r="I1040" t="str" cm="1">
        <f t="array" ref="I1040">IFERROR(INDEX(Month_7!$B$4:$B$250,MATCH(0,COUNTIF($E$900:I1039,Month_7!$B$4:$B$250),0)),"")</f>
        <v/>
      </c>
    </row>
    <row r="1041" spans="5:9">
      <c r="E1041" t="str" cm="1">
        <f t="array" ref="E1041">IFERROR(INDEX(Month_7!$D$4:$D$250,MATCH(0,COUNTIF($E$900:E1040,Month_7!$D$4:$D$250),0)),"")</f>
        <v/>
      </c>
      <c r="I1041" t="str" cm="1">
        <f t="array" ref="I1041">IFERROR(INDEX(Month_7!$B$4:$B$250,MATCH(0,COUNTIF($E$900:I1040,Month_7!$B$4:$B$250),0)),"")</f>
        <v/>
      </c>
    </row>
    <row r="1042" spans="5:9">
      <c r="E1042" t="str" cm="1">
        <f t="array" ref="E1042">IFERROR(INDEX(Month_7!$D$4:$D$250,MATCH(0,COUNTIF($E$900:E1041,Month_7!$D$4:$D$250),0)),"")</f>
        <v/>
      </c>
      <c r="I1042" t="str" cm="1">
        <f t="array" ref="I1042">IFERROR(INDEX(Month_7!$B$4:$B$250,MATCH(0,COUNTIF($E$900:I1041,Month_7!$B$4:$B$250),0)),"")</f>
        <v/>
      </c>
    </row>
    <row r="1043" spans="5:9">
      <c r="E1043" t="str" cm="1">
        <f t="array" ref="E1043">IFERROR(INDEX(Month_7!$D$4:$D$250,MATCH(0,COUNTIF($E$900:E1042,Month_7!$D$4:$D$250),0)),"")</f>
        <v/>
      </c>
      <c r="I1043" t="str" cm="1">
        <f t="array" ref="I1043">IFERROR(INDEX(Month_7!$B$4:$B$250,MATCH(0,COUNTIF($E$900:I1042,Month_7!$B$4:$B$250),0)),"")</f>
        <v/>
      </c>
    </row>
    <row r="1044" spans="5:9">
      <c r="E1044" t="str" cm="1">
        <f t="array" ref="E1044">IFERROR(INDEX(Month_7!$D$4:$D$250,MATCH(0,COUNTIF($E$900:E1043,Month_7!$D$4:$D$250),0)),"")</f>
        <v/>
      </c>
      <c r="I1044" t="str" cm="1">
        <f t="array" ref="I1044">IFERROR(INDEX(Month_7!$B$4:$B$250,MATCH(0,COUNTIF($E$900:I1043,Month_7!$B$4:$B$250),0)),"")</f>
        <v/>
      </c>
    </row>
    <row r="1045" spans="5:9">
      <c r="E1045" t="str" cm="1">
        <f t="array" ref="E1045">IFERROR(INDEX(Month_7!$D$4:$D$250,MATCH(0,COUNTIF($E$900:E1044,Month_7!$D$4:$D$250),0)),"")</f>
        <v/>
      </c>
      <c r="I1045" t="str" cm="1">
        <f t="array" ref="I1045">IFERROR(INDEX(Month_7!$B$4:$B$250,MATCH(0,COUNTIF($E$900:I1044,Month_7!$B$4:$B$250),0)),"")</f>
        <v/>
      </c>
    </row>
    <row r="1046" spans="5:9">
      <c r="E1046" t="str" cm="1">
        <f t="array" ref="E1046">IFERROR(INDEX(Month_7!$D$4:$D$250,MATCH(0,COUNTIF($E$900:E1045,Month_7!$D$4:$D$250),0)),"")</f>
        <v/>
      </c>
      <c r="I1046" t="str" cm="1">
        <f t="array" ref="I1046">IFERROR(INDEX(Month_7!$B$4:$B$250,MATCH(0,COUNTIF($E$900:I1045,Month_7!$B$4:$B$250),0)),"")</f>
        <v/>
      </c>
    </row>
    <row r="1047" spans="5:9">
      <c r="E1047" t="str" cm="1">
        <f t="array" ref="E1047">IFERROR(INDEX(Month_7!$D$4:$D$250,MATCH(0,COUNTIF($E$900:E1046,Month_7!$D$4:$D$250),0)),"")</f>
        <v/>
      </c>
      <c r="I1047" t="str" cm="1">
        <f t="array" ref="I1047">IFERROR(INDEX(Month_7!$B$4:$B$250,MATCH(0,COUNTIF($E$900:I1046,Month_7!$B$4:$B$250),0)),"")</f>
        <v/>
      </c>
    </row>
    <row r="1048" spans="5:9">
      <c r="E1048" t="str" cm="1">
        <f t="array" ref="E1048">IFERROR(INDEX(Month_7!$D$4:$D$250,MATCH(0,COUNTIF($E$900:E1047,Month_7!$D$4:$D$250),0)),"")</f>
        <v/>
      </c>
      <c r="I1048" t="str" cm="1">
        <f t="array" ref="I1048">IFERROR(INDEX(Month_7!$B$4:$B$250,MATCH(0,COUNTIF($E$900:I1047,Month_7!$B$4:$B$250),0)),"")</f>
        <v/>
      </c>
    </row>
    <row r="1049" spans="5:9">
      <c r="E1049" t="str" cm="1">
        <f t="array" ref="E1049">IFERROR(INDEX(Month_7!$D$4:$D$250,MATCH(0,COUNTIF($E$900:E1048,Month_7!$D$4:$D$250),0)),"")</f>
        <v/>
      </c>
      <c r="I1049" t="str" cm="1">
        <f t="array" ref="I1049">IFERROR(INDEX(Month_7!$B$4:$B$250,MATCH(0,COUNTIF($E$900:I1048,Month_7!$B$4:$B$250),0)),"")</f>
        <v/>
      </c>
    </row>
    <row r="1050" spans="5:9">
      <c r="E1050" t="str" cm="1">
        <f t="array" ref="E1050">IFERROR(INDEX(Month_7!$D$4:$D$250,MATCH(0,COUNTIF($E$900:E1049,Month_7!$D$4:$D$250),0)),"")</f>
        <v/>
      </c>
      <c r="I1050" t="str" cm="1">
        <f t="array" ref="I1050">IFERROR(INDEX(Month_7!$B$4:$B$250,MATCH(0,COUNTIF($E$900:I1049,Month_7!$B$4:$B$250),0)),"")</f>
        <v/>
      </c>
    </row>
    <row r="1051" spans="5:9">
      <c r="E1051" cm="1">
        <f t="array" ref="E1051">IFERROR(INDEX(Month_8!$D$4:$D$250,MATCH(0,COUNTIF($E$1050:E1050,Month_8!$D$4:$D$250),0)),"")</f>
        <v>0</v>
      </c>
      <c r="I1051" cm="1">
        <f t="array" ref="I1051">IFERROR(INDEX(Month_8!$B$4:$B$250,MATCH(0,COUNTIF($I$1050:I1050,Month_8!$B$4:$B$250),0)),"")</f>
        <v>0</v>
      </c>
    </row>
    <row r="1052" spans="5:9">
      <c r="E1052" t="str" cm="1">
        <f t="array" ref="E1052">IFERROR(INDEX(Month_8!$D$4:$D$250,MATCH(0,COUNTIF($E$1050:E1051,Month_8!$D$4:$D$250),0)),"")</f>
        <v/>
      </c>
      <c r="I1052" t="str" cm="1">
        <f t="array" ref="I1052">IFERROR(INDEX(Month_8!$B$4:$B$250,MATCH(0,COUNTIF($I$1050:I1051,Month_8!$B$4:$B$250),0)),"")</f>
        <v/>
      </c>
    </row>
    <row r="1053" spans="5:9">
      <c r="E1053" t="str" cm="1">
        <f t="array" ref="E1053">IFERROR(INDEX(Month_8!$D$4:$D$250,MATCH(0,COUNTIF($E$1050:E1052,Month_8!$D$4:$D$250),0)),"")</f>
        <v/>
      </c>
      <c r="I1053" t="str" cm="1">
        <f t="array" ref="I1053">IFERROR(INDEX(Month_8!$B$4:$B$250,MATCH(0,COUNTIF($I$1050:I1052,Month_8!$B$4:$B$250),0)),"")</f>
        <v/>
      </c>
    </row>
    <row r="1054" spans="5:9">
      <c r="E1054" t="str" cm="1">
        <f t="array" ref="E1054">IFERROR(INDEX(Month_8!$D$4:$D$250,MATCH(0,COUNTIF($E$1050:E1053,Month_8!$D$4:$D$250),0)),"")</f>
        <v/>
      </c>
      <c r="I1054" t="str" cm="1">
        <f t="array" ref="I1054">IFERROR(INDEX(Month_8!$B$4:$B$250,MATCH(0,COUNTIF($I$1050:I1053,Month_8!$B$4:$B$250),0)),"")</f>
        <v/>
      </c>
    </row>
    <row r="1055" spans="5:9">
      <c r="E1055" t="str" cm="1">
        <f t="array" ref="E1055">IFERROR(INDEX(Month_8!$D$4:$D$250,MATCH(0,COUNTIF($E$1050:E1054,Month_8!$D$4:$D$250),0)),"")</f>
        <v/>
      </c>
      <c r="I1055" t="str" cm="1">
        <f t="array" ref="I1055">IFERROR(INDEX(Month_8!$B$4:$B$250,MATCH(0,COUNTIF($I$1050:I1054,Month_8!$B$4:$B$250),0)),"")</f>
        <v/>
      </c>
    </row>
    <row r="1056" spans="5:9">
      <c r="E1056" t="str" cm="1">
        <f t="array" ref="E1056">IFERROR(INDEX(Month_8!$D$4:$D$250,MATCH(0,COUNTIF($E$1050:E1055,Month_8!$D$4:$D$250),0)),"")</f>
        <v/>
      </c>
      <c r="I1056" t="str" cm="1">
        <f t="array" ref="I1056">IFERROR(INDEX(Month_8!$B$4:$B$250,MATCH(0,COUNTIF($I$1050:I1055,Month_8!$B$4:$B$250),0)),"")</f>
        <v/>
      </c>
    </row>
    <row r="1057" spans="5:9">
      <c r="E1057" t="str" cm="1">
        <f t="array" ref="E1057">IFERROR(INDEX(Month_8!$D$4:$D$250,MATCH(0,COUNTIF($E$1050:E1056,Month_8!$D$4:$D$250),0)),"")</f>
        <v/>
      </c>
      <c r="I1057" t="str" cm="1">
        <f t="array" ref="I1057">IFERROR(INDEX(Month_8!$B$4:$B$250,MATCH(0,COUNTIF($I$1050:I1056,Month_8!$B$4:$B$250),0)),"")</f>
        <v/>
      </c>
    </row>
    <row r="1058" spans="5:9">
      <c r="E1058" t="str" cm="1">
        <f t="array" ref="E1058">IFERROR(INDEX(Month_8!$D$4:$D$250,MATCH(0,COUNTIF($E$1050:E1057,Month_8!$D$4:$D$250),0)),"")</f>
        <v/>
      </c>
      <c r="I1058" t="str" cm="1">
        <f t="array" ref="I1058">IFERROR(INDEX(Month_8!$B$4:$B$250,MATCH(0,COUNTIF($I$1050:I1057,Month_8!$B$4:$B$250),0)),"")</f>
        <v/>
      </c>
    </row>
    <row r="1059" spans="5:9">
      <c r="E1059" t="str" cm="1">
        <f t="array" ref="E1059">IFERROR(INDEX(Month_8!$D$4:$D$250,MATCH(0,COUNTIF($E$1050:E1058,Month_8!$D$4:$D$250),0)),"")</f>
        <v/>
      </c>
      <c r="I1059" t="str" cm="1">
        <f t="array" ref="I1059">IFERROR(INDEX(Month_8!$B$4:$B$250,MATCH(0,COUNTIF($I$1050:I1058,Month_8!$B$4:$B$250),0)),"")</f>
        <v/>
      </c>
    </row>
    <row r="1060" spans="5:9">
      <c r="E1060" t="str" cm="1">
        <f t="array" ref="E1060">IFERROR(INDEX(Month_8!$D$4:$D$250,MATCH(0,COUNTIF($E$1050:E1059,Month_8!$D$4:$D$250),0)),"")</f>
        <v/>
      </c>
      <c r="I1060" t="str" cm="1">
        <f t="array" ref="I1060">IFERROR(INDEX(Month_8!$B$4:$B$250,MATCH(0,COUNTIF($I$1050:I1059,Month_8!$B$4:$B$250),0)),"")</f>
        <v/>
      </c>
    </row>
    <row r="1061" spans="5:9">
      <c r="E1061" t="str" cm="1">
        <f t="array" ref="E1061">IFERROR(INDEX(Month_8!$D$4:$D$250,MATCH(0,COUNTIF($E$1050:E1060,Month_8!$D$4:$D$250),0)),"")</f>
        <v/>
      </c>
      <c r="I1061" t="str" cm="1">
        <f t="array" ref="I1061">IFERROR(INDEX(Month_8!$B$4:$B$250,MATCH(0,COUNTIF($I$1050:I1060,Month_8!$B$4:$B$250),0)),"")</f>
        <v/>
      </c>
    </row>
    <row r="1062" spans="5:9">
      <c r="E1062" t="str" cm="1">
        <f t="array" ref="E1062">IFERROR(INDEX(Month_8!$D$4:$D$250,MATCH(0,COUNTIF($E$1050:E1061,Month_8!$D$4:$D$250),0)),"")</f>
        <v/>
      </c>
      <c r="I1062" t="str" cm="1">
        <f t="array" ref="I1062">IFERROR(INDEX(Month_8!$B$4:$B$250,MATCH(0,COUNTIF($I$1050:I1061,Month_8!$B$4:$B$250),0)),"")</f>
        <v/>
      </c>
    </row>
    <row r="1063" spans="5:9">
      <c r="E1063" t="str" cm="1">
        <f t="array" ref="E1063">IFERROR(INDEX(Month_8!$D$4:$D$250,MATCH(0,COUNTIF($E$1050:E1062,Month_8!$D$4:$D$250),0)),"")</f>
        <v/>
      </c>
      <c r="I1063" t="str" cm="1">
        <f t="array" ref="I1063">IFERROR(INDEX(Month_8!$B$4:$B$250,MATCH(0,COUNTIF($I$1050:I1062,Month_8!$B$4:$B$250),0)),"")</f>
        <v/>
      </c>
    </row>
    <row r="1064" spans="5:9">
      <c r="E1064" t="str" cm="1">
        <f t="array" ref="E1064">IFERROR(INDEX(Month_8!$D$4:$D$250,MATCH(0,COUNTIF($E$1050:E1063,Month_8!$D$4:$D$250),0)),"")</f>
        <v/>
      </c>
      <c r="I1064" t="str" cm="1">
        <f t="array" ref="I1064">IFERROR(INDEX(Month_8!$B$4:$B$250,MATCH(0,COUNTIF($I$1050:I1063,Month_8!$B$4:$B$250),0)),"")</f>
        <v/>
      </c>
    </row>
    <row r="1065" spans="5:9">
      <c r="E1065" t="str" cm="1">
        <f t="array" ref="E1065">IFERROR(INDEX(Month_8!$D$4:$D$250,MATCH(0,COUNTIF($E$1050:E1064,Month_8!$D$4:$D$250),0)),"")</f>
        <v/>
      </c>
      <c r="I1065" t="str" cm="1">
        <f t="array" ref="I1065">IFERROR(INDEX(Month_8!$B$4:$B$250,MATCH(0,COUNTIF($I$1050:I1064,Month_8!$B$4:$B$250),0)),"")</f>
        <v/>
      </c>
    </row>
    <row r="1066" spans="5:9">
      <c r="E1066" t="str" cm="1">
        <f t="array" ref="E1066">IFERROR(INDEX(Month_8!$D$4:$D$250,MATCH(0,COUNTIF($E$1050:E1065,Month_8!$D$4:$D$250),0)),"")</f>
        <v/>
      </c>
      <c r="I1066" t="str" cm="1">
        <f t="array" ref="I1066">IFERROR(INDEX(Month_8!$B$4:$B$250,MATCH(0,COUNTIF($I$1050:I1065,Month_8!$B$4:$B$250),0)),"")</f>
        <v/>
      </c>
    </row>
    <row r="1067" spans="5:9">
      <c r="E1067" t="str" cm="1">
        <f t="array" ref="E1067">IFERROR(INDEX(Month_8!$D$4:$D$250,MATCH(0,COUNTIF($E$1050:E1066,Month_8!$D$4:$D$250),0)),"")</f>
        <v/>
      </c>
      <c r="I1067" t="str" cm="1">
        <f t="array" ref="I1067">IFERROR(INDEX(Month_8!$B$4:$B$250,MATCH(0,COUNTIF($I$1050:I1066,Month_8!$B$4:$B$250),0)),"")</f>
        <v/>
      </c>
    </row>
    <row r="1068" spans="5:9">
      <c r="E1068" t="str" cm="1">
        <f t="array" ref="E1068">IFERROR(INDEX(Month_8!$D$4:$D$250,MATCH(0,COUNTIF($E$1050:E1067,Month_8!$D$4:$D$250),0)),"")</f>
        <v/>
      </c>
      <c r="I1068" t="str" cm="1">
        <f t="array" ref="I1068">IFERROR(INDEX(Month_8!$B$4:$B$250,MATCH(0,COUNTIF($I$1050:I1067,Month_8!$B$4:$B$250),0)),"")</f>
        <v/>
      </c>
    </row>
    <row r="1069" spans="5:9">
      <c r="E1069" t="str" cm="1">
        <f t="array" ref="E1069">IFERROR(INDEX(Month_8!$D$4:$D$250,MATCH(0,COUNTIF($E$1050:E1068,Month_8!$D$4:$D$250),0)),"")</f>
        <v/>
      </c>
      <c r="I1069" t="str" cm="1">
        <f t="array" ref="I1069">IFERROR(INDEX(Month_8!$B$4:$B$250,MATCH(0,COUNTIF($I$1050:I1068,Month_8!$B$4:$B$250),0)),"")</f>
        <v/>
      </c>
    </row>
    <row r="1070" spans="5:9">
      <c r="E1070" t="str" cm="1">
        <f t="array" ref="E1070">IFERROR(INDEX(Month_8!$D$4:$D$250,MATCH(0,COUNTIF($E$1050:E1069,Month_8!$D$4:$D$250),0)),"")</f>
        <v/>
      </c>
      <c r="I1070" t="str" cm="1">
        <f t="array" ref="I1070">IFERROR(INDEX(Month_8!$B$4:$B$250,MATCH(0,COUNTIF($I$1050:I1069,Month_8!$B$4:$B$250),0)),"")</f>
        <v/>
      </c>
    </row>
    <row r="1071" spans="5:9">
      <c r="E1071" t="str" cm="1">
        <f t="array" ref="E1071">IFERROR(INDEX(Month_8!$D$4:$D$250,MATCH(0,COUNTIF($E$1050:E1070,Month_8!$D$4:$D$250),0)),"")</f>
        <v/>
      </c>
      <c r="I1071" t="str" cm="1">
        <f t="array" ref="I1071">IFERROR(INDEX(Month_8!$B$4:$B$250,MATCH(0,COUNTIF($I$1050:I1070,Month_8!$B$4:$B$250),0)),"")</f>
        <v/>
      </c>
    </row>
    <row r="1072" spans="5:9">
      <c r="E1072" t="str" cm="1">
        <f t="array" ref="E1072">IFERROR(INDEX(Month_8!$D$4:$D$250,MATCH(0,COUNTIF($E$1050:E1071,Month_8!$D$4:$D$250),0)),"")</f>
        <v/>
      </c>
      <c r="I1072" t="str" cm="1">
        <f t="array" ref="I1072">IFERROR(INDEX(Month_8!$B$4:$B$250,MATCH(0,COUNTIF($I$1050:I1071,Month_8!$B$4:$B$250),0)),"")</f>
        <v/>
      </c>
    </row>
    <row r="1073" spans="5:9">
      <c r="E1073" t="str" cm="1">
        <f t="array" ref="E1073">IFERROR(INDEX(Month_8!$D$4:$D$250,MATCH(0,COUNTIF($E$1050:E1072,Month_8!$D$4:$D$250),0)),"")</f>
        <v/>
      </c>
      <c r="I1073" t="str" cm="1">
        <f t="array" ref="I1073">IFERROR(INDEX(Month_8!$B$4:$B$250,MATCH(0,COUNTIF($I$1050:I1072,Month_8!$B$4:$B$250),0)),"")</f>
        <v/>
      </c>
    </row>
    <row r="1074" spans="5:9">
      <c r="E1074" t="str" cm="1">
        <f t="array" ref="E1074">IFERROR(INDEX(Month_8!$D$4:$D$250,MATCH(0,COUNTIF($E$1050:E1073,Month_8!$D$4:$D$250),0)),"")</f>
        <v/>
      </c>
      <c r="I1074" t="str" cm="1">
        <f t="array" ref="I1074">IFERROR(INDEX(Month_8!$B$4:$B$250,MATCH(0,COUNTIF($I$1050:I1073,Month_8!$B$4:$B$250),0)),"")</f>
        <v/>
      </c>
    </row>
    <row r="1075" spans="5:9">
      <c r="E1075" t="str" cm="1">
        <f t="array" ref="E1075">IFERROR(INDEX(Month_8!$D$4:$D$250,MATCH(0,COUNTIF($E$1050:E1074,Month_8!$D$4:$D$250),0)),"")</f>
        <v/>
      </c>
      <c r="I1075" t="str" cm="1">
        <f t="array" ref="I1075">IFERROR(INDEX(Month_8!$B$4:$B$250,MATCH(0,COUNTIF($I$1050:I1074,Month_8!$B$4:$B$250),0)),"")</f>
        <v/>
      </c>
    </row>
    <row r="1076" spans="5:9">
      <c r="E1076" t="str" cm="1">
        <f t="array" ref="E1076">IFERROR(INDEX(Month_8!$D$4:$D$250,MATCH(0,COUNTIF($E$1050:E1075,Month_8!$D$4:$D$250),0)),"")</f>
        <v/>
      </c>
      <c r="I1076" t="str" cm="1">
        <f t="array" ref="I1076">IFERROR(INDEX(Month_8!$B$4:$B$250,MATCH(0,COUNTIF($I$1050:I1075,Month_8!$B$4:$B$250),0)),"")</f>
        <v/>
      </c>
    </row>
    <row r="1077" spans="5:9">
      <c r="E1077" t="str" cm="1">
        <f t="array" ref="E1077">IFERROR(INDEX(Month_8!$D$4:$D$250,MATCH(0,COUNTIF($E$1050:E1076,Month_8!$D$4:$D$250),0)),"")</f>
        <v/>
      </c>
      <c r="I1077" t="str" cm="1">
        <f t="array" ref="I1077">IFERROR(INDEX(Month_8!$B$4:$B$250,MATCH(0,COUNTIF($I$1050:I1076,Month_8!$B$4:$B$250),0)),"")</f>
        <v/>
      </c>
    </row>
    <row r="1078" spans="5:9">
      <c r="E1078" t="str" cm="1">
        <f t="array" ref="E1078">IFERROR(INDEX(Month_8!$D$4:$D$250,MATCH(0,COUNTIF($E$1050:E1077,Month_8!$D$4:$D$250),0)),"")</f>
        <v/>
      </c>
      <c r="I1078" t="str" cm="1">
        <f t="array" ref="I1078">IFERROR(INDEX(Month_8!$B$4:$B$250,MATCH(0,COUNTIF($I$1050:I1077,Month_8!$B$4:$B$250),0)),"")</f>
        <v/>
      </c>
    </row>
    <row r="1079" spans="5:9">
      <c r="E1079" t="str" cm="1">
        <f t="array" ref="E1079">IFERROR(INDEX(Month_8!$D$4:$D$250,MATCH(0,COUNTIF($E$1050:E1078,Month_8!$D$4:$D$250),0)),"")</f>
        <v/>
      </c>
      <c r="I1079" t="str" cm="1">
        <f t="array" ref="I1079">IFERROR(INDEX(Month_8!$B$4:$B$250,MATCH(0,COUNTIF($I$1050:I1078,Month_8!$B$4:$B$250),0)),"")</f>
        <v/>
      </c>
    </row>
    <row r="1080" spans="5:9">
      <c r="E1080" t="str" cm="1">
        <f t="array" ref="E1080">IFERROR(INDEX(Month_8!$D$4:$D$250,MATCH(0,COUNTIF($E$1050:E1079,Month_8!$D$4:$D$250),0)),"")</f>
        <v/>
      </c>
      <c r="I1080" t="str" cm="1">
        <f t="array" ref="I1080">IFERROR(INDEX(Month_8!$B$4:$B$250,MATCH(0,COUNTIF($I$1050:I1079,Month_8!$B$4:$B$250),0)),"")</f>
        <v/>
      </c>
    </row>
    <row r="1081" spans="5:9">
      <c r="E1081" t="str" cm="1">
        <f t="array" ref="E1081">IFERROR(INDEX(Month_8!$D$4:$D$250,MATCH(0,COUNTIF($E$1050:E1080,Month_8!$D$4:$D$250),0)),"")</f>
        <v/>
      </c>
      <c r="I1081" t="str" cm="1">
        <f t="array" ref="I1081">IFERROR(INDEX(Month_8!$B$4:$B$250,MATCH(0,COUNTIF($I$1050:I1080,Month_8!$B$4:$B$250),0)),"")</f>
        <v/>
      </c>
    </row>
    <row r="1082" spans="5:9">
      <c r="E1082" t="str" cm="1">
        <f t="array" ref="E1082">IFERROR(INDEX(Month_8!$D$4:$D$250,MATCH(0,COUNTIF($E$1050:E1081,Month_8!$D$4:$D$250),0)),"")</f>
        <v/>
      </c>
      <c r="I1082" t="str" cm="1">
        <f t="array" ref="I1082">IFERROR(INDEX(Month_8!$B$4:$B$250,MATCH(0,COUNTIF($I$1050:I1081,Month_8!$B$4:$B$250),0)),"")</f>
        <v/>
      </c>
    </row>
    <row r="1083" spans="5:9">
      <c r="E1083" t="str" cm="1">
        <f t="array" ref="E1083">IFERROR(INDEX(Month_8!$D$4:$D$250,MATCH(0,COUNTIF($E$1050:E1082,Month_8!$D$4:$D$250),0)),"")</f>
        <v/>
      </c>
      <c r="I1083" t="str" cm="1">
        <f t="array" ref="I1083">IFERROR(INDEX(Month_8!$B$4:$B$250,MATCH(0,COUNTIF($I$1050:I1082,Month_8!$B$4:$B$250),0)),"")</f>
        <v/>
      </c>
    </row>
    <row r="1084" spans="5:9">
      <c r="E1084" t="str" cm="1">
        <f t="array" ref="E1084">IFERROR(INDEX(Month_8!$D$4:$D$250,MATCH(0,COUNTIF($E$1050:E1083,Month_8!$D$4:$D$250),0)),"")</f>
        <v/>
      </c>
      <c r="I1084" t="str" cm="1">
        <f t="array" ref="I1084">IFERROR(INDEX(Month_8!$B$4:$B$250,MATCH(0,COUNTIF($I$1050:I1083,Month_8!$B$4:$B$250),0)),"")</f>
        <v/>
      </c>
    </row>
    <row r="1085" spans="5:9">
      <c r="E1085" t="str" cm="1">
        <f t="array" ref="E1085">IFERROR(INDEX(Month_8!$D$4:$D$250,MATCH(0,COUNTIF($E$1050:E1084,Month_8!$D$4:$D$250),0)),"")</f>
        <v/>
      </c>
      <c r="I1085" t="str" cm="1">
        <f t="array" ref="I1085">IFERROR(INDEX(Month_8!$B$4:$B$250,MATCH(0,COUNTIF($I$1050:I1084,Month_8!$B$4:$B$250),0)),"")</f>
        <v/>
      </c>
    </row>
    <row r="1086" spans="5:9">
      <c r="E1086" t="str" cm="1">
        <f t="array" ref="E1086">IFERROR(INDEX(Month_8!$D$4:$D$250,MATCH(0,COUNTIF($E$1050:E1085,Month_8!$D$4:$D$250),0)),"")</f>
        <v/>
      </c>
      <c r="I1086" t="str" cm="1">
        <f t="array" ref="I1086">IFERROR(INDEX(Month_8!$B$4:$B$250,MATCH(0,COUNTIF($I$1050:I1085,Month_8!$B$4:$B$250),0)),"")</f>
        <v/>
      </c>
    </row>
    <row r="1087" spans="5:9">
      <c r="E1087" t="str" cm="1">
        <f t="array" ref="E1087">IFERROR(INDEX(Month_8!$D$4:$D$250,MATCH(0,COUNTIF($E$1050:E1086,Month_8!$D$4:$D$250),0)),"")</f>
        <v/>
      </c>
      <c r="I1087" t="str" cm="1">
        <f t="array" ref="I1087">IFERROR(INDEX(Month_8!$B$4:$B$250,MATCH(0,COUNTIF($I$1050:I1086,Month_8!$B$4:$B$250),0)),"")</f>
        <v/>
      </c>
    </row>
    <row r="1088" spans="5:9">
      <c r="E1088" t="str" cm="1">
        <f t="array" ref="E1088">IFERROR(INDEX(Month_8!$D$4:$D$250,MATCH(0,COUNTIF($E$1050:E1087,Month_8!$D$4:$D$250),0)),"")</f>
        <v/>
      </c>
      <c r="I1088" t="str" cm="1">
        <f t="array" ref="I1088">IFERROR(INDEX(Month_8!$B$4:$B$250,MATCH(0,COUNTIF($I$1050:I1087,Month_8!$B$4:$B$250),0)),"")</f>
        <v/>
      </c>
    </row>
    <row r="1089" spans="5:9">
      <c r="E1089" t="str" cm="1">
        <f t="array" ref="E1089">IFERROR(INDEX(Month_8!$D$4:$D$250,MATCH(0,COUNTIF($E$1050:E1088,Month_8!$D$4:$D$250),0)),"")</f>
        <v/>
      </c>
      <c r="I1089" t="str" cm="1">
        <f t="array" ref="I1089">IFERROR(INDEX(Month_8!$B$4:$B$250,MATCH(0,COUNTIF($I$1050:I1088,Month_8!$B$4:$B$250),0)),"")</f>
        <v/>
      </c>
    </row>
    <row r="1090" spans="5:9">
      <c r="E1090" t="str" cm="1">
        <f t="array" ref="E1090">IFERROR(INDEX(Month_8!$D$4:$D$250,MATCH(0,COUNTIF($E$1050:E1089,Month_8!$D$4:$D$250),0)),"")</f>
        <v/>
      </c>
      <c r="I1090" t="str" cm="1">
        <f t="array" ref="I1090">IFERROR(INDEX(Month_8!$B$4:$B$250,MATCH(0,COUNTIF($I$1050:I1089,Month_8!$B$4:$B$250),0)),"")</f>
        <v/>
      </c>
    </row>
    <row r="1091" spans="5:9">
      <c r="E1091" t="str" cm="1">
        <f t="array" ref="E1091">IFERROR(INDEX(Month_8!$D$4:$D$250,MATCH(0,COUNTIF($E$1050:E1090,Month_8!$D$4:$D$250),0)),"")</f>
        <v/>
      </c>
      <c r="I1091" t="str" cm="1">
        <f t="array" ref="I1091">IFERROR(INDEX(Month_8!$B$4:$B$250,MATCH(0,COUNTIF($I$1050:I1090,Month_8!$B$4:$B$250),0)),"")</f>
        <v/>
      </c>
    </row>
    <row r="1092" spans="5:9">
      <c r="E1092" t="str" cm="1">
        <f t="array" ref="E1092">IFERROR(INDEX(Month_8!$D$4:$D$250,MATCH(0,COUNTIF($E$1050:E1091,Month_8!$D$4:$D$250),0)),"")</f>
        <v/>
      </c>
      <c r="I1092" t="str" cm="1">
        <f t="array" ref="I1092">IFERROR(INDEX(Month_8!$B$4:$B$250,MATCH(0,COUNTIF($I$1050:I1091,Month_8!$B$4:$B$250),0)),"")</f>
        <v/>
      </c>
    </row>
    <row r="1093" spans="5:9">
      <c r="E1093" t="str" cm="1">
        <f t="array" ref="E1093">IFERROR(INDEX(Month_8!$D$4:$D$250,MATCH(0,COUNTIF($E$1050:E1092,Month_8!$D$4:$D$250),0)),"")</f>
        <v/>
      </c>
      <c r="I1093" t="str" cm="1">
        <f t="array" ref="I1093">IFERROR(INDEX(Month_8!$B$4:$B$250,MATCH(0,COUNTIF($I$1050:I1092,Month_8!$B$4:$B$250),0)),"")</f>
        <v/>
      </c>
    </row>
    <row r="1094" spans="5:9">
      <c r="E1094" t="str" cm="1">
        <f t="array" ref="E1094">IFERROR(INDEX(Month_8!$D$4:$D$250,MATCH(0,COUNTIF($E$1050:E1093,Month_8!$D$4:$D$250),0)),"")</f>
        <v/>
      </c>
      <c r="I1094" t="str" cm="1">
        <f t="array" ref="I1094">IFERROR(INDEX(Month_8!$B$4:$B$250,MATCH(0,COUNTIF($I$1050:I1093,Month_8!$B$4:$B$250),0)),"")</f>
        <v/>
      </c>
    </row>
    <row r="1095" spans="5:9">
      <c r="E1095" t="str" cm="1">
        <f t="array" ref="E1095">IFERROR(INDEX(Month_8!$D$4:$D$250,MATCH(0,COUNTIF($E$1050:E1094,Month_8!$D$4:$D$250),0)),"")</f>
        <v/>
      </c>
      <c r="I1095" t="str" cm="1">
        <f t="array" ref="I1095">IFERROR(INDEX(Month_8!$B$4:$B$250,MATCH(0,COUNTIF($I$1050:I1094,Month_8!$B$4:$B$250),0)),"")</f>
        <v/>
      </c>
    </row>
    <row r="1096" spans="5:9">
      <c r="E1096" t="str" cm="1">
        <f t="array" ref="E1096">IFERROR(INDEX(Month_8!$D$4:$D$250,MATCH(0,COUNTIF($E$1050:E1095,Month_8!$D$4:$D$250),0)),"")</f>
        <v/>
      </c>
      <c r="I1096" t="str" cm="1">
        <f t="array" ref="I1096">IFERROR(INDEX(Month_8!$B$4:$B$250,MATCH(0,COUNTIF($I$1050:I1095,Month_8!$B$4:$B$250),0)),"")</f>
        <v/>
      </c>
    </row>
    <row r="1097" spans="5:9">
      <c r="E1097" t="str" cm="1">
        <f t="array" ref="E1097">IFERROR(INDEX(Month_8!$D$4:$D$250,MATCH(0,COUNTIF($E$1050:E1096,Month_8!$D$4:$D$250),0)),"")</f>
        <v/>
      </c>
      <c r="I1097" t="str" cm="1">
        <f t="array" ref="I1097">IFERROR(INDEX(Month_8!$B$4:$B$250,MATCH(0,COUNTIF($I$1050:I1096,Month_8!$B$4:$B$250),0)),"")</f>
        <v/>
      </c>
    </row>
    <row r="1098" spans="5:9">
      <c r="E1098" t="str" cm="1">
        <f t="array" ref="E1098">IFERROR(INDEX(Month_8!$D$4:$D$250,MATCH(0,COUNTIF($E$1050:E1097,Month_8!$D$4:$D$250),0)),"")</f>
        <v/>
      </c>
      <c r="I1098" t="str" cm="1">
        <f t="array" ref="I1098">IFERROR(INDEX(Month_8!$B$4:$B$250,MATCH(0,COUNTIF($I$1050:I1097,Month_8!$B$4:$B$250),0)),"")</f>
        <v/>
      </c>
    </row>
    <row r="1099" spans="5:9">
      <c r="E1099" t="str" cm="1">
        <f t="array" ref="E1099">IFERROR(INDEX(Month_8!$D$4:$D$250,MATCH(0,COUNTIF($E$1050:E1098,Month_8!$D$4:$D$250),0)),"")</f>
        <v/>
      </c>
      <c r="I1099" t="str" cm="1">
        <f t="array" ref="I1099">IFERROR(INDEX(Month_8!$B$4:$B$250,MATCH(0,COUNTIF($I$1050:I1098,Month_8!$B$4:$B$250),0)),"")</f>
        <v/>
      </c>
    </row>
    <row r="1100" spans="5:9">
      <c r="E1100" t="str" cm="1">
        <f t="array" ref="E1100">IFERROR(INDEX(Month_8!$D$4:$D$250,MATCH(0,COUNTIF($E$1050:E1099,Month_8!$D$4:$D$250),0)),"")</f>
        <v/>
      </c>
      <c r="I1100" t="str" cm="1">
        <f t="array" ref="I1100">IFERROR(INDEX(Month_8!$B$4:$B$250,MATCH(0,COUNTIF($I$1050:I1099,Month_8!$B$4:$B$250),0)),"")</f>
        <v/>
      </c>
    </row>
    <row r="1101" spans="5:9">
      <c r="E1101" t="str" cm="1">
        <f t="array" ref="E1101">IFERROR(INDEX(Month_8!$D$4:$D$250,MATCH(0,COUNTIF($E$1050:E1100,Month_8!$D$4:$D$250),0)),"")</f>
        <v/>
      </c>
      <c r="I1101" t="str" cm="1">
        <f t="array" ref="I1101">IFERROR(INDEX(Month_8!$B$4:$B$250,MATCH(0,COUNTIF($I$1050:I1100,Month_8!$B$4:$B$250),0)),"")</f>
        <v/>
      </c>
    </row>
    <row r="1102" spans="5:9">
      <c r="E1102" t="str" cm="1">
        <f t="array" ref="E1102">IFERROR(INDEX(Month_8!$D$4:$D$250,MATCH(0,COUNTIF($E$1050:E1101,Month_8!$D$4:$D$250),0)),"")</f>
        <v/>
      </c>
      <c r="I1102" t="str" cm="1">
        <f t="array" ref="I1102">IFERROR(INDEX(Month_8!$B$4:$B$250,MATCH(0,COUNTIF($I$1050:I1101,Month_8!$B$4:$B$250),0)),"")</f>
        <v/>
      </c>
    </row>
    <row r="1103" spans="5:9">
      <c r="E1103" t="str" cm="1">
        <f t="array" ref="E1103">IFERROR(INDEX(Month_8!$D$4:$D$250,MATCH(0,COUNTIF($E$1050:E1102,Month_8!$D$4:$D$250),0)),"")</f>
        <v/>
      </c>
      <c r="I1103" t="str" cm="1">
        <f t="array" ref="I1103">IFERROR(INDEX(Month_8!$B$4:$B$250,MATCH(0,COUNTIF($I$1050:I1102,Month_8!$B$4:$B$250),0)),"")</f>
        <v/>
      </c>
    </row>
    <row r="1104" spans="5:9">
      <c r="E1104" t="str" cm="1">
        <f t="array" ref="E1104">IFERROR(INDEX(Month_8!$D$4:$D$250,MATCH(0,COUNTIF($E$1050:E1103,Month_8!$D$4:$D$250),0)),"")</f>
        <v/>
      </c>
      <c r="I1104" t="str" cm="1">
        <f t="array" ref="I1104">IFERROR(INDEX(Month_8!$B$4:$B$250,MATCH(0,COUNTIF($I$1050:I1103,Month_8!$B$4:$B$250),0)),"")</f>
        <v/>
      </c>
    </row>
    <row r="1105" spans="5:9">
      <c r="E1105" t="str" cm="1">
        <f t="array" ref="E1105">IFERROR(INDEX(Month_8!$D$4:$D$250,MATCH(0,COUNTIF($E$1050:E1104,Month_8!$D$4:$D$250),0)),"")</f>
        <v/>
      </c>
      <c r="I1105" t="str" cm="1">
        <f t="array" ref="I1105">IFERROR(INDEX(Month_8!$B$4:$B$250,MATCH(0,COUNTIF($I$1050:I1104,Month_8!$B$4:$B$250),0)),"")</f>
        <v/>
      </c>
    </row>
    <row r="1106" spans="5:9">
      <c r="E1106" t="str" cm="1">
        <f t="array" ref="E1106">IFERROR(INDEX(Month_8!$D$4:$D$250,MATCH(0,COUNTIF($E$1050:E1105,Month_8!$D$4:$D$250),0)),"")</f>
        <v/>
      </c>
      <c r="I1106" t="str" cm="1">
        <f t="array" ref="I1106">IFERROR(INDEX(Month_8!$B$4:$B$250,MATCH(0,COUNTIF($I$1050:I1105,Month_8!$B$4:$B$250),0)),"")</f>
        <v/>
      </c>
    </row>
    <row r="1107" spans="5:9">
      <c r="E1107" t="str" cm="1">
        <f t="array" ref="E1107">IFERROR(INDEX(Month_8!$D$4:$D$250,MATCH(0,COUNTIF($E$1050:E1106,Month_8!$D$4:$D$250),0)),"")</f>
        <v/>
      </c>
      <c r="I1107" t="str" cm="1">
        <f t="array" ref="I1107">IFERROR(INDEX(Month_8!$B$4:$B$250,MATCH(0,COUNTIF($I$1050:I1106,Month_8!$B$4:$B$250),0)),"")</f>
        <v/>
      </c>
    </row>
    <row r="1108" spans="5:9">
      <c r="E1108" t="str" cm="1">
        <f t="array" ref="E1108">IFERROR(INDEX(Month_8!$D$4:$D$250,MATCH(0,COUNTIF($E$1050:E1107,Month_8!$D$4:$D$250),0)),"")</f>
        <v/>
      </c>
      <c r="I1108" t="str" cm="1">
        <f t="array" ref="I1108">IFERROR(INDEX(Month_8!$B$4:$B$250,MATCH(0,COUNTIF($I$1050:I1107,Month_8!$B$4:$B$250),0)),"")</f>
        <v/>
      </c>
    </row>
    <row r="1109" spans="5:9">
      <c r="E1109" t="str" cm="1">
        <f t="array" ref="E1109">IFERROR(INDEX(Month_8!$D$4:$D$250,MATCH(0,COUNTIF($E$1050:E1108,Month_8!$D$4:$D$250),0)),"")</f>
        <v/>
      </c>
      <c r="I1109" t="str" cm="1">
        <f t="array" ref="I1109">IFERROR(INDEX(Month_8!$B$4:$B$250,MATCH(0,COUNTIF($I$1050:I1108,Month_8!$B$4:$B$250),0)),"")</f>
        <v/>
      </c>
    </row>
    <row r="1110" spans="5:9">
      <c r="E1110" t="str" cm="1">
        <f t="array" ref="E1110">IFERROR(INDEX(Month_8!$D$4:$D$250,MATCH(0,COUNTIF($E$1050:E1109,Month_8!$D$4:$D$250),0)),"")</f>
        <v/>
      </c>
      <c r="I1110" t="str" cm="1">
        <f t="array" ref="I1110">IFERROR(INDEX(Month_8!$B$4:$B$250,MATCH(0,COUNTIF($I$1050:I1109,Month_8!$B$4:$B$250),0)),"")</f>
        <v/>
      </c>
    </row>
    <row r="1111" spans="5:9">
      <c r="E1111" t="str" cm="1">
        <f t="array" ref="E1111">IFERROR(INDEX(Month_8!$D$4:$D$250,MATCH(0,COUNTIF($E$1050:E1110,Month_8!$D$4:$D$250),0)),"")</f>
        <v/>
      </c>
      <c r="I1111" t="str" cm="1">
        <f t="array" ref="I1111">IFERROR(INDEX(Month_8!$B$4:$B$250,MATCH(0,COUNTIF($I$1050:I1110,Month_8!$B$4:$B$250),0)),"")</f>
        <v/>
      </c>
    </row>
    <row r="1112" spans="5:9">
      <c r="E1112" t="str" cm="1">
        <f t="array" ref="E1112">IFERROR(INDEX(Month_8!$D$4:$D$250,MATCH(0,COUNTIF($E$1050:E1111,Month_8!$D$4:$D$250),0)),"")</f>
        <v/>
      </c>
      <c r="I1112" t="str" cm="1">
        <f t="array" ref="I1112">IFERROR(INDEX(Month_8!$B$4:$B$250,MATCH(0,COUNTIF($I$1050:I1111,Month_8!$B$4:$B$250),0)),"")</f>
        <v/>
      </c>
    </row>
    <row r="1113" spans="5:9">
      <c r="E1113" t="str" cm="1">
        <f t="array" ref="E1113">IFERROR(INDEX(Month_8!$D$4:$D$250,MATCH(0,COUNTIF($E$1050:E1112,Month_8!$D$4:$D$250),0)),"")</f>
        <v/>
      </c>
      <c r="I1113" t="str" cm="1">
        <f t="array" ref="I1113">IFERROR(INDEX(Month_8!$B$4:$B$250,MATCH(0,COUNTIF($I$1050:I1112,Month_8!$B$4:$B$250),0)),"")</f>
        <v/>
      </c>
    </row>
    <row r="1114" spans="5:9">
      <c r="E1114" t="str" cm="1">
        <f t="array" ref="E1114">IFERROR(INDEX(Month_8!$D$4:$D$250,MATCH(0,COUNTIF($E$1050:E1113,Month_8!$D$4:$D$250),0)),"")</f>
        <v/>
      </c>
      <c r="I1114" t="str" cm="1">
        <f t="array" ref="I1114">IFERROR(INDEX(Month_8!$B$4:$B$250,MATCH(0,COUNTIF($I$1050:I1113,Month_8!$B$4:$B$250),0)),"")</f>
        <v/>
      </c>
    </row>
    <row r="1115" spans="5:9">
      <c r="E1115" t="str" cm="1">
        <f t="array" ref="E1115">IFERROR(INDEX(Month_8!$D$4:$D$250,MATCH(0,COUNTIF($E$1050:E1114,Month_8!$D$4:$D$250),0)),"")</f>
        <v/>
      </c>
      <c r="I1115" t="str" cm="1">
        <f t="array" ref="I1115">IFERROR(INDEX(Month_8!$B$4:$B$250,MATCH(0,COUNTIF($I$1050:I1114,Month_8!$B$4:$B$250),0)),"")</f>
        <v/>
      </c>
    </row>
    <row r="1116" spans="5:9">
      <c r="E1116" t="str" cm="1">
        <f t="array" ref="E1116">IFERROR(INDEX(Month_8!$D$4:$D$250,MATCH(0,COUNTIF($E$1050:E1115,Month_8!$D$4:$D$250),0)),"")</f>
        <v/>
      </c>
      <c r="I1116" t="str" cm="1">
        <f t="array" ref="I1116">IFERROR(INDEX(Month_8!$B$4:$B$250,MATCH(0,COUNTIF($I$1050:I1115,Month_8!$B$4:$B$250),0)),"")</f>
        <v/>
      </c>
    </row>
    <row r="1117" spans="5:9">
      <c r="E1117" t="str" cm="1">
        <f t="array" ref="E1117">IFERROR(INDEX(Month_8!$D$4:$D$250,MATCH(0,COUNTIF($E$1050:E1116,Month_8!$D$4:$D$250),0)),"")</f>
        <v/>
      </c>
      <c r="I1117" t="str" cm="1">
        <f t="array" ref="I1117">IFERROR(INDEX(Month_8!$B$4:$B$250,MATCH(0,COUNTIF($I$1050:I1116,Month_8!$B$4:$B$250),0)),"")</f>
        <v/>
      </c>
    </row>
    <row r="1118" spans="5:9">
      <c r="E1118" t="str" cm="1">
        <f t="array" ref="E1118">IFERROR(INDEX(Month_8!$D$4:$D$250,MATCH(0,COUNTIF($E$1050:E1117,Month_8!$D$4:$D$250),0)),"")</f>
        <v/>
      </c>
      <c r="I1118" t="str" cm="1">
        <f t="array" ref="I1118">IFERROR(INDEX(Month_8!$B$4:$B$250,MATCH(0,COUNTIF($I$1050:I1117,Month_8!$B$4:$B$250),0)),"")</f>
        <v/>
      </c>
    </row>
    <row r="1119" spans="5:9">
      <c r="E1119" t="str" cm="1">
        <f t="array" ref="E1119">IFERROR(INDEX(Month_8!$D$4:$D$250,MATCH(0,COUNTIF($E$1050:E1118,Month_8!$D$4:$D$250),0)),"")</f>
        <v/>
      </c>
      <c r="I1119" t="str" cm="1">
        <f t="array" ref="I1119">IFERROR(INDEX(Month_8!$B$4:$B$250,MATCH(0,COUNTIF($I$1050:I1118,Month_8!$B$4:$B$250),0)),"")</f>
        <v/>
      </c>
    </row>
    <row r="1120" spans="5:9">
      <c r="E1120" t="str" cm="1">
        <f t="array" ref="E1120">IFERROR(INDEX(Month_8!$D$4:$D$250,MATCH(0,COUNTIF($E$1050:E1119,Month_8!$D$4:$D$250),0)),"")</f>
        <v/>
      </c>
      <c r="I1120" t="str" cm="1">
        <f t="array" ref="I1120">IFERROR(INDEX(Month_8!$B$4:$B$250,MATCH(0,COUNTIF($I$1050:I1119,Month_8!$B$4:$B$250),0)),"")</f>
        <v/>
      </c>
    </row>
    <row r="1121" spans="5:9">
      <c r="E1121" t="str" cm="1">
        <f t="array" ref="E1121">IFERROR(INDEX(Month_8!$D$4:$D$250,MATCH(0,COUNTIF($E$1050:E1120,Month_8!$D$4:$D$250),0)),"")</f>
        <v/>
      </c>
      <c r="I1121" t="str" cm="1">
        <f t="array" ref="I1121">IFERROR(INDEX(Month_8!$B$4:$B$250,MATCH(0,COUNTIF($I$1050:I1120,Month_8!$B$4:$B$250),0)),"")</f>
        <v/>
      </c>
    </row>
    <row r="1122" spans="5:9">
      <c r="E1122" t="str" cm="1">
        <f t="array" ref="E1122">IFERROR(INDEX(Month_8!$D$4:$D$250,MATCH(0,COUNTIF($E$1050:E1121,Month_8!$D$4:$D$250),0)),"")</f>
        <v/>
      </c>
      <c r="I1122" t="str" cm="1">
        <f t="array" ref="I1122">IFERROR(INDEX(Month_8!$B$4:$B$250,MATCH(0,COUNTIF($I$1050:I1121,Month_8!$B$4:$B$250),0)),"")</f>
        <v/>
      </c>
    </row>
    <row r="1123" spans="5:9">
      <c r="E1123" t="str" cm="1">
        <f t="array" ref="E1123">IFERROR(INDEX(Month_8!$D$4:$D$250,MATCH(0,COUNTIF($E$1050:E1122,Month_8!$D$4:$D$250),0)),"")</f>
        <v/>
      </c>
      <c r="I1123" t="str" cm="1">
        <f t="array" ref="I1123">IFERROR(INDEX(Month_8!$B$4:$B$250,MATCH(0,COUNTIF($I$1050:I1122,Month_8!$B$4:$B$250),0)),"")</f>
        <v/>
      </c>
    </row>
    <row r="1124" spans="5:9">
      <c r="E1124" t="str" cm="1">
        <f t="array" ref="E1124">IFERROR(INDEX(Month_8!$D$4:$D$250,MATCH(0,COUNTIF($E$1050:E1123,Month_8!$D$4:$D$250),0)),"")</f>
        <v/>
      </c>
      <c r="I1124" t="str" cm="1">
        <f t="array" ref="I1124">IFERROR(INDEX(Month_8!$B$4:$B$250,MATCH(0,COUNTIF($I$1050:I1123,Month_8!$B$4:$B$250),0)),"")</f>
        <v/>
      </c>
    </row>
    <row r="1125" spans="5:9">
      <c r="E1125" t="str" cm="1">
        <f t="array" ref="E1125">IFERROR(INDEX(Month_8!$D$4:$D$250,MATCH(0,COUNTIF($E$1050:E1124,Month_8!$D$4:$D$250),0)),"")</f>
        <v/>
      </c>
      <c r="I1125" t="str" cm="1">
        <f t="array" ref="I1125">IFERROR(INDEX(Month_8!$B$4:$B$250,MATCH(0,COUNTIF($I$1050:I1124,Month_8!$B$4:$B$250),0)),"")</f>
        <v/>
      </c>
    </row>
    <row r="1126" spans="5:9">
      <c r="E1126" t="str" cm="1">
        <f t="array" ref="E1126">IFERROR(INDEX(Month_8!$D$4:$D$250,MATCH(0,COUNTIF($E$1050:E1125,Month_8!$D$4:$D$250),0)),"")</f>
        <v/>
      </c>
      <c r="I1126" t="str" cm="1">
        <f t="array" ref="I1126">IFERROR(INDEX(Month_8!$B$4:$B$250,MATCH(0,COUNTIF($I$1050:I1125,Month_8!$B$4:$B$250),0)),"")</f>
        <v/>
      </c>
    </row>
    <row r="1127" spans="5:9">
      <c r="E1127" t="str" cm="1">
        <f t="array" ref="E1127">IFERROR(INDEX(Month_8!$D$4:$D$250,MATCH(0,COUNTIF($E$1050:E1126,Month_8!$D$4:$D$250),0)),"")</f>
        <v/>
      </c>
      <c r="I1127" t="str" cm="1">
        <f t="array" ref="I1127">IFERROR(INDEX(Month_8!$B$4:$B$250,MATCH(0,COUNTIF($I$1050:I1126,Month_8!$B$4:$B$250),0)),"")</f>
        <v/>
      </c>
    </row>
    <row r="1128" spans="5:9">
      <c r="E1128" t="str" cm="1">
        <f t="array" ref="E1128">IFERROR(INDEX(Month_8!$D$4:$D$250,MATCH(0,COUNTIF($E$1050:E1127,Month_8!$D$4:$D$250),0)),"")</f>
        <v/>
      </c>
      <c r="I1128" t="str" cm="1">
        <f t="array" ref="I1128">IFERROR(INDEX(Month_8!$B$4:$B$250,MATCH(0,COUNTIF($I$1050:I1127,Month_8!$B$4:$B$250),0)),"")</f>
        <v/>
      </c>
    </row>
    <row r="1129" spans="5:9">
      <c r="E1129" t="str" cm="1">
        <f t="array" ref="E1129">IFERROR(INDEX(Month_8!$D$4:$D$250,MATCH(0,COUNTIF($E$1050:E1128,Month_8!$D$4:$D$250),0)),"")</f>
        <v/>
      </c>
      <c r="I1129" t="str" cm="1">
        <f t="array" ref="I1129">IFERROR(INDEX(Month_8!$B$4:$B$250,MATCH(0,COUNTIF($I$1050:I1128,Month_8!$B$4:$B$250),0)),"")</f>
        <v/>
      </c>
    </row>
    <row r="1130" spans="5:9">
      <c r="E1130" t="str" cm="1">
        <f t="array" ref="E1130">IFERROR(INDEX(Month_8!$D$4:$D$250,MATCH(0,COUNTIF($E$1050:E1129,Month_8!$D$4:$D$250),0)),"")</f>
        <v/>
      </c>
      <c r="I1130" t="str" cm="1">
        <f t="array" ref="I1130">IFERROR(INDEX(Month_8!$B$4:$B$250,MATCH(0,COUNTIF($I$1050:I1129,Month_8!$B$4:$B$250),0)),"")</f>
        <v/>
      </c>
    </row>
    <row r="1131" spans="5:9">
      <c r="E1131" t="str" cm="1">
        <f t="array" ref="E1131">IFERROR(INDEX(Month_8!$D$4:$D$250,MATCH(0,COUNTIF($E$1050:E1130,Month_8!$D$4:$D$250),0)),"")</f>
        <v/>
      </c>
      <c r="I1131" t="str" cm="1">
        <f t="array" ref="I1131">IFERROR(INDEX(Month_8!$B$4:$B$250,MATCH(0,COUNTIF($I$1050:I1130,Month_8!$B$4:$B$250),0)),"")</f>
        <v/>
      </c>
    </row>
    <row r="1132" spans="5:9">
      <c r="E1132" t="str" cm="1">
        <f t="array" ref="E1132">IFERROR(INDEX(Month_8!$D$4:$D$250,MATCH(0,COUNTIF($E$1050:E1131,Month_8!$D$4:$D$250),0)),"")</f>
        <v/>
      </c>
      <c r="I1132" t="str" cm="1">
        <f t="array" ref="I1132">IFERROR(INDEX(Month_8!$B$4:$B$250,MATCH(0,COUNTIF($I$1050:I1131,Month_8!$B$4:$B$250),0)),"")</f>
        <v/>
      </c>
    </row>
    <row r="1133" spans="5:9">
      <c r="E1133" t="str" cm="1">
        <f t="array" ref="E1133">IFERROR(INDEX(Month_8!$D$4:$D$250,MATCH(0,COUNTIF($E$1050:E1132,Month_8!$D$4:$D$250),0)),"")</f>
        <v/>
      </c>
      <c r="I1133" t="str" cm="1">
        <f t="array" ref="I1133">IFERROR(INDEX(Month_8!$B$4:$B$250,MATCH(0,COUNTIF($I$1050:I1132,Month_8!$B$4:$B$250),0)),"")</f>
        <v/>
      </c>
    </row>
    <row r="1134" spans="5:9">
      <c r="E1134" t="str" cm="1">
        <f t="array" ref="E1134">IFERROR(INDEX(Month_8!$D$4:$D$250,MATCH(0,COUNTIF($E$1050:E1133,Month_8!$D$4:$D$250),0)),"")</f>
        <v/>
      </c>
      <c r="I1134" t="str" cm="1">
        <f t="array" ref="I1134">IFERROR(INDEX(Month_8!$B$4:$B$250,MATCH(0,COUNTIF($I$1050:I1133,Month_8!$B$4:$B$250),0)),"")</f>
        <v/>
      </c>
    </row>
    <row r="1135" spans="5:9">
      <c r="E1135" t="str" cm="1">
        <f t="array" ref="E1135">IFERROR(INDEX(Month_8!$D$4:$D$250,MATCH(0,COUNTIF($E$1050:E1134,Month_8!$D$4:$D$250),0)),"")</f>
        <v/>
      </c>
      <c r="I1135" t="str" cm="1">
        <f t="array" ref="I1135">IFERROR(INDEX(Month_8!$B$4:$B$250,MATCH(0,COUNTIF($I$1050:I1134,Month_8!$B$4:$B$250),0)),"")</f>
        <v/>
      </c>
    </row>
    <row r="1136" spans="5:9">
      <c r="E1136" t="str" cm="1">
        <f t="array" ref="E1136">IFERROR(INDEX(Month_8!$D$4:$D$250,MATCH(0,COUNTIF($E$1050:E1135,Month_8!$D$4:$D$250),0)),"")</f>
        <v/>
      </c>
      <c r="I1136" t="str" cm="1">
        <f t="array" ref="I1136">IFERROR(INDEX(Month_8!$B$4:$B$250,MATCH(0,COUNTIF($I$1050:I1135,Month_8!$B$4:$B$250),0)),"")</f>
        <v/>
      </c>
    </row>
    <row r="1137" spans="5:9">
      <c r="E1137" t="str" cm="1">
        <f t="array" ref="E1137">IFERROR(INDEX(Month_8!$D$4:$D$250,MATCH(0,COUNTIF($E$1050:E1136,Month_8!$D$4:$D$250),0)),"")</f>
        <v/>
      </c>
      <c r="I1137" t="str" cm="1">
        <f t="array" ref="I1137">IFERROR(INDEX(Month_8!$B$4:$B$250,MATCH(0,COUNTIF($I$1050:I1136,Month_8!$B$4:$B$250),0)),"")</f>
        <v/>
      </c>
    </row>
    <row r="1138" spans="5:9">
      <c r="E1138" t="str" cm="1">
        <f t="array" ref="E1138">IFERROR(INDEX(Month_8!$D$4:$D$250,MATCH(0,COUNTIF($E$1050:E1137,Month_8!$D$4:$D$250),0)),"")</f>
        <v/>
      </c>
      <c r="I1138" t="str" cm="1">
        <f t="array" ref="I1138">IFERROR(INDEX(Month_8!$B$4:$B$250,MATCH(0,COUNTIF($I$1050:I1137,Month_8!$B$4:$B$250),0)),"")</f>
        <v/>
      </c>
    </row>
    <row r="1139" spans="5:9">
      <c r="E1139" t="str" cm="1">
        <f t="array" ref="E1139">IFERROR(INDEX(Month_8!$D$4:$D$250,MATCH(0,COUNTIF($E$1050:E1138,Month_8!$D$4:$D$250),0)),"")</f>
        <v/>
      </c>
      <c r="I1139" t="str" cm="1">
        <f t="array" ref="I1139">IFERROR(INDEX(Month_8!$B$4:$B$250,MATCH(0,COUNTIF($I$1050:I1138,Month_8!$B$4:$B$250),0)),"")</f>
        <v/>
      </c>
    </row>
    <row r="1140" spans="5:9">
      <c r="E1140" t="str" cm="1">
        <f t="array" ref="E1140">IFERROR(INDEX(Month_8!$D$4:$D$250,MATCH(0,COUNTIF($E$1050:E1139,Month_8!$D$4:$D$250),0)),"")</f>
        <v/>
      </c>
      <c r="I1140" t="str" cm="1">
        <f t="array" ref="I1140">IFERROR(INDEX(Month_8!$B$4:$B$250,MATCH(0,COUNTIF($I$1050:I1139,Month_8!$B$4:$B$250),0)),"")</f>
        <v/>
      </c>
    </row>
    <row r="1141" spans="5:9">
      <c r="E1141" t="str" cm="1">
        <f t="array" ref="E1141">IFERROR(INDEX(Month_8!$D$4:$D$250,MATCH(0,COUNTIF($E$1050:E1140,Month_8!$D$4:$D$250),0)),"")</f>
        <v/>
      </c>
      <c r="I1141" t="str" cm="1">
        <f t="array" ref="I1141">IFERROR(INDEX(Month_8!$B$4:$B$250,MATCH(0,COUNTIF($I$1050:I1140,Month_8!$B$4:$B$250),0)),"")</f>
        <v/>
      </c>
    </row>
    <row r="1142" spans="5:9">
      <c r="E1142" t="str" cm="1">
        <f t="array" ref="E1142">IFERROR(INDEX(Month_8!$D$4:$D$250,MATCH(0,COUNTIF($E$1050:E1141,Month_8!$D$4:$D$250),0)),"")</f>
        <v/>
      </c>
      <c r="I1142" t="str" cm="1">
        <f t="array" ref="I1142">IFERROR(INDEX(Month_8!$B$4:$B$250,MATCH(0,COUNTIF($I$1050:I1141,Month_8!$B$4:$B$250),0)),"")</f>
        <v/>
      </c>
    </row>
    <row r="1143" spans="5:9">
      <c r="E1143" t="str" cm="1">
        <f t="array" ref="E1143">IFERROR(INDEX(Month_8!$D$4:$D$250,MATCH(0,COUNTIF($E$1050:E1142,Month_8!$D$4:$D$250),0)),"")</f>
        <v/>
      </c>
      <c r="I1143" t="str" cm="1">
        <f t="array" ref="I1143">IFERROR(INDEX(Month_8!$B$4:$B$250,MATCH(0,COUNTIF($I$1050:I1142,Month_8!$B$4:$B$250),0)),"")</f>
        <v/>
      </c>
    </row>
    <row r="1144" spans="5:9">
      <c r="E1144" t="str" cm="1">
        <f t="array" ref="E1144">IFERROR(INDEX(Month_8!$D$4:$D$250,MATCH(0,COUNTIF($E$1050:E1143,Month_8!$D$4:$D$250),0)),"")</f>
        <v/>
      </c>
      <c r="I1144" t="str" cm="1">
        <f t="array" ref="I1144">IFERROR(INDEX(Month_8!$B$4:$B$250,MATCH(0,COUNTIF($I$1050:I1143,Month_8!$B$4:$B$250),0)),"")</f>
        <v/>
      </c>
    </row>
    <row r="1145" spans="5:9">
      <c r="E1145" t="str" cm="1">
        <f t="array" ref="E1145">IFERROR(INDEX(Month_8!$D$4:$D$250,MATCH(0,COUNTIF($E$1050:E1144,Month_8!$D$4:$D$250),0)),"")</f>
        <v/>
      </c>
      <c r="I1145" t="str" cm="1">
        <f t="array" ref="I1145">IFERROR(INDEX(Month_8!$B$4:$B$250,MATCH(0,COUNTIF($I$1050:I1144,Month_8!$B$4:$B$250),0)),"")</f>
        <v/>
      </c>
    </row>
    <row r="1146" spans="5:9">
      <c r="E1146" t="str" cm="1">
        <f t="array" ref="E1146">IFERROR(INDEX(Month_8!$D$4:$D$250,MATCH(0,COUNTIF($E$1050:E1145,Month_8!$D$4:$D$250),0)),"")</f>
        <v/>
      </c>
      <c r="I1146" t="str" cm="1">
        <f t="array" ref="I1146">IFERROR(INDEX(Month_8!$B$4:$B$250,MATCH(0,COUNTIF($I$1050:I1145,Month_8!$B$4:$B$250),0)),"")</f>
        <v/>
      </c>
    </row>
    <row r="1147" spans="5:9">
      <c r="E1147" t="str" cm="1">
        <f t="array" ref="E1147">IFERROR(INDEX(Month_8!$D$4:$D$250,MATCH(0,COUNTIF($E$1050:E1146,Month_8!$D$4:$D$250),0)),"")</f>
        <v/>
      </c>
      <c r="I1147" t="str" cm="1">
        <f t="array" ref="I1147">IFERROR(INDEX(Month_8!$B$4:$B$250,MATCH(0,COUNTIF($I$1050:I1146,Month_8!$B$4:$B$250),0)),"")</f>
        <v/>
      </c>
    </row>
    <row r="1148" spans="5:9">
      <c r="E1148" t="str" cm="1">
        <f t="array" ref="E1148">IFERROR(INDEX(Month_8!$D$4:$D$250,MATCH(0,COUNTIF($E$1050:E1147,Month_8!$D$4:$D$250),0)),"")</f>
        <v/>
      </c>
      <c r="I1148" t="str" cm="1">
        <f t="array" ref="I1148">IFERROR(INDEX(Month_8!$B$4:$B$250,MATCH(0,COUNTIF($I$1050:I1147,Month_8!$B$4:$B$250),0)),"")</f>
        <v/>
      </c>
    </row>
    <row r="1149" spans="5:9">
      <c r="E1149" t="str" cm="1">
        <f t="array" ref="E1149">IFERROR(INDEX(Month_8!$D$4:$D$250,MATCH(0,COUNTIF($E$1050:E1148,Month_8!$D$4:$D$250),0)),"")</f>
        <v/>
      </c>
      <c r="I1149" t="str" cm="1">
        <f t="array" ref="I1149">IFERROR(INDEX(Month_8!$B$4:$B$250,MATCH(0,COUNTIF($I$1050:I1148,Month_8!$B$4:$B$250),0)),"")</f>
        <v/>
      </c>
    </row>
    <row r="1150" spans="5:9">
      <c r="E1150" t="str" cm="1">
        <f t="array" ref="E1150">IFERROR(INDEX(Month_8!$D$4:$D$250,MATCH(0,COUNTIF($E$1050:E1149,Month_8!$D$4:$D$250),0)),"")</f>
        <v/>
      </c>
      <c r="I1150" t="str" cm="1">
        <f t="array" ref="I1150">IFERROR(INDEX(Month_8!$B$4:$B$250,MATCH(0,COUNTIF($I$1050:I1149,Month_8!$B$4:$B$250),0)),"")</f>
        <v/>
      </c>
    </row>
    <row r="1151" spans="5:9">
      <c r="E1151" t="str" cm="1">
        <f t="array" ref="E1151">IFERROR(INDEX(Month_8!$D$4:$D$250,MATCH(0,COUNTIF($E$1050:E1150,Month_8!$D$4:$D$250),0)),"")</f>
        <v/>
      </c>
      <c r="I1151" t="str" cm="1">
        <f t="array" ref="I1151">IFERROR(INDEX(Month_8!$B$4:$B$250,MATCH(0,COUNTIF($I$1050:I1150,Month_8!$B$4:$B$250),0)),"")</f>
        <v/>
      </c>
    </row>
    <row r="1152" spans="5:9">
      <c r="E1152" t="str" cm="1">
        <f t="array" ref="E1152">IFERROR(INDEX(Month_8!$D$4:$D$250,MATCH(0,COUNTIF($E$1050:E1151,Month_8!$D$4:$D$250),0)),"")</f>
        <v/>
      </c>
      <c r="I1152" t="str" cm="1">
        <f t="array" ref="I1152">IFERROR(INDEX(Month_8!$B$4:$B$250,MATCH(0,COUNTIF($I$1050:I1151,Month_8!$B$4:$B$250),0)),"")</f>
        <v/>
      </c>
    </row>
    <row r="1153" spans="5:9">
      <c r="E1153" t="str" cm="1">
        <f t="array" ref="E1153">IFERROR(INDEX(Month_8!$D$4:$D$250,MATCH(0,COUNTIF($E$1050:E1152,Month_8!$D$4:$D$250),0)),"")</f>
        <v/>
      </c>
      <c r="I1153" t="str" cm="1">
        <f t="array" ref="I1153">IFERROR(INDEX(Month_8!$B$4:$B$250,MATCH(0,COUNTIF($I$1050:I1152,Month_8!$B$4:$B$250),0)),"")</f>
        <v/>
      </c>
    </row>
    <row r="1154" spans="5:9">
      <c r="E1154" t="str" cm="1">
        <f t="array" ref="E1154">IFERROR(INDEX(Month_8!$D$4:$D$250,MATCH(0,COUNTIF($E$1050:E1153,Month_8!$D$4:$D$250),0)),"")</f>
        <v/>
      </c>
      <c r="I1154" t="str" cm="1">
        <f t="array" ref="I1154">IFERROR(INDEX(Month_8!$B$4:$B$250,MATCH(0,COUNTIF($I$1050:I1153,Month_8!$B$4:$B$250),0)),"")</f>
        <v/>
      </c>
    </row>
    <row r="1155" spans="5:9">
      <c r="E1155" t="str" cm="1">
        <f t="array" ref="E1155">IFERROR(INDEX(Month_8!$D$4:$D$250,MATCH(0,COUNTIF($E$1050:E1154,Month_8!$D$4:$D$250),0)),"")</f>
        <v/>
      </c>
      <c r="I1155" t="str" cm="1">
        <f t="array" ref="I1155">IFERROR(INDEX(Month_8!$B$4:$B$250,MATCH(0,COUNTIF($I$1050:I1154,Month_8!$B$4:$B$250),0)),"")</f>
        <v/>
      </c>
    </row>
    <row r="1156" spans="5:9">
      <c r="E1156" t="str" cm="1">
        <f t="array" ref="E1156">IFERROR(INDEX(Month_8!$D$4:$D$250,MATCH(0,COUNTIF($E$1050:E1155,Month_8!$D$4:$D$250),0)),"")</f>
        <v/>
      </c>
      <c r="I1156" t="str" cm="1">
        <f t="array" ref="I1156">IFERROR(INDEX(Month_8!$B$4:$B$250,MATCH(0,COUNTIF($I$1050:I1155,Month_8!$B$4:$B$250),0)),"")</f>
        <v/>
      </c>
    </row>
    <row r="1157" spans="5:9">
      <c r="E1157" t="str" cm="1">
        <f t="array" ref="E1157">IFERROR(INDEX(Month_8!$D$4:$D$250,MATCH(0,COUNTIF($E$1050:E1156,Month_8!$D$4:$D$250),0)),"")</f>
        <v/>
      </c>
      <c r="I1157" t="str" cm="1">
        <f t="array" ref="I1157">IFERROR(INDEX(Month_8!$B$4:$B$250,MATCH(0,COUNTIF($I$1050:I1156,Month_8!$B$4:$B$250),0)),"")</f>
        <v/>
      </c>
    </row>
    <row r="1158" spans="5:9">
      <c r="E1158" t="str" cm="1">
        <f t="array" ref="E1158">IFERROR(INDEX(Month_8!$D$4:$D$250,MATCH(0,COUNTIF($E$1050:E1157,Month_8!$D$4:$D$250),0)),"")</f>
        <v/>
      </c>
      <c r="I1158" t="str" cm="1">
        <f t="array" ref="I1158">IFERROR(INDEX(Month_8!$B$4:$B$250,MATCH(0,COUNTIF($I$1050:I1157,Month_8!$B$4:$B$250),0)),"")</f>
        <v/>
      </c>
    </row>
    <row r="1159" spans="5:9">
      <c r="E1159" t="str" cm="1">
        <f t="array" ref="E1159">IFERROR(INDEX(Month_8!$D$4:$D$250,MATCH(0,COUNTIF($E$1050:E1158,Month_8!$D$4:$D$250),0)),"")</f>
        <v/>
      </c>
      <c r="I1159" t="str" cm="1">
        <f t="array" ref="I1159">IFERROR(INDEX(Month_8!$B$4:$B$250,MATCH(0,COUNTIF($I$1050:I1158,Month_8!$B$4:$B$250),0)),"")</f>
        <v/>
      </c>
    </row>
    <row r="1160" spans="5:9">
      <c r="E1160" t="str" cm="1">
        <f t="array" ref="E1160">IFERROR(INDEX(Month_8!$D$4:$D$250,MATCH(0,COUNTIF($E$1050:E1159,Month_8!$D$4:$D$250),0)),"")</f>
        <v/>
      </c>
      <c r="I1160" t="str" cm="1">
        <f t="array" ref="I1160">IFERROR(INDEX(Month_8!$B$4:$B$250,MATCH(0,COUNTIF($I$1050:I1159,Month_8!$B$4:$B$250),0)),"")</f>
        <v/>
      </c>
    </row>
    <row r="1161" spans="5:9">
      <c r="E1161" t="str" cm="1">
        <f t="array" ref="E1161">IFERROR(INDEX(Month_8!$D$4:$D$250,MATCH(0,COUNTIF($E$1050:E1160,Month_8!$D$4:$D$250),0)),"")</f>
        <v/>
      </c>
      <c r="I1161" t="str" cm="1">
        <f t="array" ref="I1161">IFERROR(INDEX(Month_8!$B$4:$B$250,MATCH(0,COUNTIF($I$1050:I1160,Month_8!$B$4:$B$250),0)),"")</f>
        <v/>
      </c>
    </row>
    <row r="1162" spans="5:9">
      <c r="E1162" t="str" cm="1">
        <f t="array" ref="E1162">IFERROR(INDEX(Month_8!$D$4:$D$250,MATCH(0,COUNTIF($E$1050:E1161,Month_8!$D$4:$D$250),0)),"")</f>
        <v/>
      </c>
      <c r="I1162" t="str" cm="1">
        <f t="array" ref="I1162">IFERROR(INDEX(Month_8!$B$4:$B$250,MATCH(0,COUNTIF($I$1050:I1161,Month_8!$B$4:$B$250),0)),"")</f>
        <v/>
      </c>
    </row>
    <row r="1163" spans="5:9">
      <c r="E1163" t="str" cm="1">
        <f t="array" ref="E1163">IFERROR(INDEX(Month_8!$D$4:$D$250,MATCH(0,COUNTIF($E$1050:E1162,Month_8!$D$4:$D$250),0)),"")</f>
        <v/>
      </c>
      <c r="I1163" t="str" cm="1">
        <f t="array" ref="I1163">IFERROR(INDEX(Month_8!$B$4:$B$250,MATCH(0,COUNTIF($I$1050:I1162,Month_8!$B$4:$B$250),0)),"")</f>
        <v/>
      </c>
    </row>
    <row r="1164" spans="5:9">
      <c r="E1164" t="str" cm="1">
        <f t="array" ref="E1164">IFERROR(INDEX(Month_8!$D$4:$D$250,MATCH(0,COUNTIF($E$1050:E1163,Month_8!$D$4:$D$250),0)),"")</f>
        <v/>
      </c>
      <c r="I1164" t="str" cm="1">
        <f t="array" ref="I1164">IFERROR(INDEX(Month_8!$B$4:$B$250,MATCH(0,COUNTIF($I$1050:I1163,Month_8!$B$4:$B$250),0)),"")</f>
        <v/>
      </c>
    </row>
    <row r="1165" spans="5:9">
      <c r="E1165" t="str" cm="1">
        <f t="array" ref="E1165">IFERROR(INDEX(Month_8!$D$4:$D$250,MATCH(0,COUNTIF($E$1050:E1164,Month_8!$D$4:$D$250),0)),"")</f>
        <v/>
      </c>
      <c r="I1165" t="str" cm="1">
        <f t="array" ref="I1165">IFERROR(INDEX(Month_8!$B$4:$B$250,MATCH(0,COUNTIF($I$1050:I1164,Month_8!$B$4:$B$250),0)),"")</f>
        <v/>
      </c>
    </row>
    <row r="1166" spans="5:9">
      <c r="E1166" t="str" cm="1">
        <f t="array" ref="E1166">IFERROR(INDEX(Month_8!$D$4:$D$250,MATCH(0,COUNTIF($E$1050:E1165,Month_8!$D$4:$D$250),0)),"")</f>
        <v/>
      </c>
      <c r="I1166" t="str" cm="1">
        <f t="array" ref="I1166">IFERROR(INDEX(Month_8!$B$4:$B$250,MATCH(0,COUNTIF($I$1050:I1165,Month_8!$B$4:$B$250),0)),"")</f>
        <v/>
      </c>
    </row>
    <row r="1167" spans="5:9">
      <c r="E1167" t="str" cm="1">
        <f t="array" ref="E1167">IFERROR(INDEX(Month_8!$D$4:$D$250,MATCH(0,COUNTIF($E$1050:E1166,Month_8!$D$4:$D$250),0)),"")</f>
        <v/>
      </c>
      <c r="I1167" t="str" cm="1">
        <f t="array" ref="I1167">IFERROR(INDEX(Month_8!$B$4:$B$250,MATCH(0,COUNTIF($I$1050:I1166,Month_8!$B$4:$B$250),0)),"")</f>
        <v/>
      </c>
    </row>
    <row r="1168" spans="5:9">
      <c r="E1168" t="str" cm="1">
        <f t="array" ref="E1168">IFERROR(INDEX(Month_8!$D$4:$D$250,MATCH(0,COUNTIF($E$1050:E1167,Month_8!$D$4:$D$250),0)),"")</f>
        <v/>
      </c>
      <c r="I1168" t="str" cm="1">
        <f t="array" ref="I1168">IFERROR(INDEX(Month_8!$B$4:$B$250,MATCH(0,COUNTIF($I$1050:I1167,Month_8!$B$4:$B$250),0)),"")</f>
        <v/>
      </c>
    </row>
    <row r="1169" spans="5:9">
      <c r="E1169" t="str" cm="1">
        <f t="array" ref="E1169">IFERROR(INDEX(Month_8!$D$4:$D$250,MATCH(0,COUNTIF($E$1050:E1168,Month_8!$D$4:$D$250),0)),"")</f>
        <v/>
      </c>
      <c r="I1169" t="str" cm="1">
        <f t="array" ref="I1169">IFERROR(INDEX(Month_8!$B$4:$B$250,MATCH(0,COUNTIF($I$1050:I1168,Month_8!$B$4:$B$250),0)),"")</f>
        <v/>
      </c>
    </row>
    <row r="1170" spans="5:9">
      <c r="E1170" t="str" cm="1">
        <f t="array" ref="E1170">IFERROR(INDEX(Month_8!$D$4:$D$250,MATCH(0,COUNTIF($E$1050:E1169,Month_8!$D$4:$D$250),0)),"")</f>
        <v/>
      </c>
      <c r="I1170" t="str" cm="1">
        <f t="array" ref="I1170">IFERROR(INDEX(Month_8!$B$4:$B$250,MATCH(0,COUNTIF($I$1050:I1169,Month_8!$B$4:$B$250),0)),"")</f>
        <v/>
      </c>
    </row>
    <row r="1171" spans="5:9">
      <c r="E1171" t="str" cm="1">
        <f t="array" ref="E1171">IFERROR(INDEX(Month_8!$D$4:$D$250,MATCH(0,COUNTIF($E$1050:E1170,Month_8!$D$4:$D$250),0)),"")</f>
        <v/>
      </c>
      <c r="I1171" t="str" cm="1">
        <f t="array" ref="I1171">IFERROR(INDEX(Month_8!$B$4:$B$250,MATCH(0,COUNTIF($I$1050:I1170,Month_8!$B$4:$B$250),0)),"")</f>
        <v/>
      </c>
    </row>
    <row r="1172" spans="5:9">
      <c r="E1172" t="str" cm="1">
        <f t="array" ref="E1172">IFERROR(INDEX(Month_8!$D$4:$D$250,MATCH(0,COUNTIF($E$1050:E1171,Month_8!$D$4:$D$250),0)),"")</f>
        <v/>
      </c>
      <c r="I1172" t="str" cm="1">
        <f t="array" ref="I1172">IFERROR(INDEX(Month_8!$B$4:$B$250,MATCH(0,COUNTIF($I$1050:I1171,Month_8!$B$4:$B$250),0)),"")</f>
        <v/>
      </c>
    </row>
    <row r="1173" spans="5:9">
      <c r="E1173" t="str" cm="1">
        <f t="array" ref="E1173">IFERROR(INDEX(Month_8!$D$4:$D$250,MATCH(0,COUNTIF($E$1050:E1172,Month_8!$D$4:$D$250),0)),"")</f>
        <v/>
      </c>
      <c r="I1173" t="str" cm="1">
        <f t="array" ref="I1173">IFERROR(INDEX(Month_8!$B$4:$B$250,MATCH(0,COUNTIF($I$1050:I1172,Month_8!$B$4:$B$250),0)),"")</f>
        <v/>
      </c>
    </row>
    <row r="1174" spans="5:9">
      <c r="E1174" t="str" cm="1">
        <f t="array" ref="E1174">IFERROR(INDEX(Month_8!$D$4:$D$250,MATCH(0,COUNTIF($E$1050:E1173,Month_8!$D$4:$D$250),0)),"")</f>
        <v/>
      </c>
      <c r="I1174" t="str" cm="1">
        <f t="array" ref="I1174">IFERROR(INDEX(Month_8!$B$4:$B$250,MATCH(0,COUNTIF($I$1050:I1173,Month_8!$B$4:$B$250),0)),"")</f>
        <v/>
      </c>
    </row>
    <row r="1175" spans="5:9">
      <c r="E1175" t="str" cm="1">
        <f t="array" ref="E1175">IFERROR(INDEX(Month_8!$D$4:$D$250,MATCH(0,COUNTIF($E$1050:E1174,Month_8!$D$4:$D$250),0)),"")</f>
        <v/>
      </c>
      <c r="I1175" t="str" cm="1">
        <f t="array" ref="I1175">IFERROR(INDEX(Month_8!$B$4:$B$250,MATCH(0,COUNTIF($I$1050:I1174,Month_8!$B$4:$B$250),0)),"")</f>
        <v/>
      </c>
    </row>
    <row r="1176" spans="5:9">
      <c r="E1176" t="str" cm="1">
        <f t="array" ref="E1176">IFERROR(INDEX(Month_8!$D$4:$D$250,MATCH(0,COUNTIF($E$1050:E1175,Month_8!$D$4:$D$250),0)),"")</f>
        <v/>
      </c>
      <c r="I1176" t="str" cm="1">
        <f t="array" ref="I1176">IFERROR(INDEX(Month_8!$B$4:$B$250,MATCH(0,COUNTIF($I$1050:I1175,Month_8!$B$4:$B$250),0)),"")</f>
        <v/>
      </c>
    </row>
    <row r="1177" spans="5:9">
      <c r="E1177" t="str" cm="1">
        <f t="array" ref="E1177">IFERROR(INDEX(Month_8!$D$4:$D$250,MATCH(0,COUNTIF($E$1050:E1176,Month_8!$D$4:$D$250),0)),"")</f>
        <v/>
      </c>
      <c r="I1177" t="str" cm="1">
        <f t="array" ref="I1177">IFERROR(INDEX(Month_8!$B$4:$B$250,MATCH(0,COUNTIF($I$1050:I1176,Month_8!$B$4:$B$250),0)),"")</f>
        <v/>
      </c>
    </row>
    <row r="1178" spans="5:9">
      <c r="E1178" t="str" cm="1">
        <f t="array" ref="E1178">IFERROR(INDEX(Month_8!$D$4:$D$250,MATCH(0,COUNTIF($E$1050:E1177,Month_8!$D$4:$D$250),0)),"")</f>
        <v/>
      </c>
      <c r="I1178" t="str" cm="1">
        <f t="array" ref="I1178">IFERROR(INDEX(Month_8!$B$4:$B$250,MATCH(0,COUNTIF($I$1050:I1177,Month_8!$B$4:$B$250),0)),"")</f>
        <v/>
      </c>
    </row>
    <row r="1179" spans="5:9">
      <c r="E1179" t="str" cm="1">
        <f t="array" ref="E1179">IFERROR(INDEX(Month_8!$D$4:$D$250,MATCH(0,COUNTIF($E$1050:E1178,Month_8!$D$4:$D$250),0)),"")</f>
        <v/>
      </c>
      <c r="I1179" t="str" cm="1">
        <f t="array" ref="I1179">IFERROR(INDEX(Month_8!$B$4:$B$250,MATCH(0,COUNTIF($I$1050:I1178,Month_8!$B$4:$B$250),0)),"")</f>
        <v/>
      </c>
    </row>
    <row r="1180" spans="5:9">
      <c r="E1180" t="str" cm="1">
        <f t="array" ref="E1180">IFERROR(INDEX(Month_8!$D$4:$D$250,MATCH(0,COUNTIF($E$1050:E1179,Month_8!$D$4:$D$250),0)),"")</f>
        <v/>
      </c>
      <c r="I1180" t="str" cm="1">
        <f t="array" ref="I1180">IFERROR(INDEX(Month_8!$B$4:$B$250,MATCH(0,COUNTIF($I$1050:I1179,Month_8!$B$4:$B$250),0)),"")</f>
        <v/>
      </c>
    </row>
    <row r="1181" spans="5:9">
      <c r="E1181" t="str" cm="1">
        <f t="array" ref="E1181">IFERROR(INDEX(Month_8!$D$4:$D$250,MATCH(0,COUNTIF($E$1050:E1180,Month_8!$D$4:$D$250),0)),"")</f>
        <v/>
      </c>
      <c r="I1181" t="str" cm="1">
        <f t="array" ref="I1181">IFERROR(INDEX(Month_8!$B$4:$B$250,MATCH(0,COUNTIF($I$1050:I1180,Month_8!$B$4:$B$250),0)),"")</f>
        <v/>
      </c>
    </row>
    <row r="1182" spans="5:9">
      <c r="E1182" t="str" cm="1">
        <f t="array" ref="E1182">IFERROR(INDEX(Month_8!$D$4:$D$250,MATCH(0,COUNTIF($E$1050:E1181,Month_8!$D$4:$D$250),0)),"")</f>
        <v/>
      </c>
      <c r="I1182" t="str" cm="1">
        <f t="array" ref="I1182">IFERROR(INDEX(Month_8!$B$4:$B$250,MATCH(0,COUNTIF($I$1050:I1181,Month_8!$B$4:$B$250),0)),"")</f>
        <v/>
      </c>
    </row>
    <row r="1183" spans="5:9">
      <c r="E1183" t="str" cm="1">
        <f t="array" ref="E1183">IFERROR(INDEX(Month_8!$D$4:$D$250,MATCH(0,COUNTIF($E$1050:E1182,Month_8!$D$4:$D$250),0)),"")</f>
        <v/>
      </c>
      <c r="I1183" t="str" cm="1">
        <f t="array" ref="I1183">IFERROR(INDEX(Month_8!$B$4:$B$250,MATCH(0,COUNTIF($I$1050:I1182,Month_8!$B$4:$B$250),0)),"")</f>
        <v/>
      </c>
    </row>
    <row r="1184" spans="5:9">
      <c r="E1184" t="str" cm="1">
        <f t="array" ref="E1184">IFERROR(INDEX(Month_8!$D$4:$D$250,MATCH(0,COUNTIF($E$1050:E1183,Month_8!$D$4:$D$250),0)),"")</f>
        <v/>
      </c>
      <c r="I1184" t="str" cm="1">
        <f t="array" ref="I1184">IFERROR(INDEX(Month_8!$B$4:$B$250,MATCH(0,COUNTIF($I$1050:I1183,Month_8!$B$4:$B$250),0)),"")</f>
        <v/>
      </c>
    </row>
    <row r="1185" spans="5:9">
      <c r="E1185" t="str" cm="1">
        <f t="array" ref="E1185">IFERROR(INDEX(Month_8!$D$4:$D$250,MATCH(0,COUNTIF($E$1050:E1184,Month_8!$D$4:$D$250),0)),"")</f>
        <v/>
      </c>
      <c r="I1185" t="str" cm="1">
        <f t="array" ref="I1185">IFERROR(INDEX(Month_8!$B$4:$B$250,MATCH(0,COUNTIF($I$1050:I1184,Month_8!$B$4:$B$250),0)),"")</f>
        <v/>
      </c>
    </row>
    <row r="1186" spans="5:9">
      <c r="E1186" t="str" cm="1">
        <f t="array" ref="E1186">IFERROR(INDEX(Month_8!$D$4:$D$250,MATCH(0,COUNTIF($E$1050:E1185,Month_8!$D$4:$D$250),0)),"")</f>
        <v/>
      </c>
      <c r="I1186" t="str" cm="1">
        <f t="array" ref="I1186">IFERROR(INDEX(Month_8!$B$4:$B$250,MATCH(0,COUNTIF($I$1050:I1185,Month_8!$B$4:$B$250),0)),"")</f>
        <v/>
      </c>
    </row>
    <row r="1187" spans="5:9">
      <c r="E1187" t="str" cm="1">
        <f t="array" ref="E1187">IFERROR(INDEX(Month_8!$D$4:$D$250,MATCH(0,COUNTIF($E$1050:E1186,Month_8!$D$4:$D$250),0)),"")</f>
        <v/>
      </c>
      <c r="I1187" t="str" cm="1">
        <f t="array" ref="I1187">IFERROR(INDEX(Month_8!$B$4:$B$250,MATCH(0,COUNTIF($I$1050:I1186,Month_8!$B$4:$B$250),0)),"")</f>
        <v/>
      </c>
    </row>
    <row r="1188" spans="5:9">
      <c r="E1188" t="str" cm="1">
        <f t="array" ref="E1188">IFERROR(INDEX(Month_8!$D$4:$D$250,MATCH(0,COUNTIF($E$1050:E1187,Month_8!$D$4:$D$250),0)),"")</f>
        <v/>
      </c>
      <c r="I1188" t="str" cm="1">
        <f t="array" ref="I1188">IFERROR(INDEX(Month_8!$B$4:$B$250,MATCH(0,COUNTIF($I$1050:I1187,Month_8!$B$4:$B$250),0)),"")</f>
        <v/>
      </c>
    </row>
    <row r="1189" spans="5:9">
      <c r="E1189" t="str" cm="1">
        <f t="array" ref="E1189">IFERROR(INDEX(Month_8!$D$4:$D$250,MATCH(0,COUNTIF($E$1050:E1188,Month_8!$D$4:$D$250),0)),"")</f>
        <v/>
      </c>
      <c r="I1189" t="str" cm="1">
        <f t="array" ref="I1189">IFERROR(INDEX(Month_8!$B$4:$B$250,MATCH(0,COUNTIF($I$1050:I1188,Month_8!$B$4:$B$250),0)),"")</f>
        <v/>
      </c>
    </row>
    <row r="1190" spans="5:9">
      <c r="E1190" t="str" cm="1">
        <f t="array" ref="E1190">IFERROR(INDEX(Month_8!$D$4:$D$250,MATCH(0,COUNTIF($E$1050:E1189,Month_8!$D$4:$D$250),0)),"")</f>
        <v/>
      </c>
      <c r="I1190" t="str" cm="1">
        <f t="array" ref="I1190">IFERROR(INDEX(Month_8!$B$4:$B$250,MATCH(0,COUNTIF($I$1050:I1189,Month_8!$B$4:$B$250),0)),"")</f>
        <v/>
      </c>
    </row>
    <row r="1191" spans="5:9">
      <c r="E1191" t="str" cm="1">
        <f t="array" ref="E1191">IFERROR(INDEX(Month_8!$D$4:$D$250,MATCH(0,COUNTIF($E$1050:E1190,Month_8!$D$4:$D$250),0)),"")</f>
        <v/>
      </c>
      <c r="I1191" t="str" cm="1">
        <f t="array" ref="I1191">IFERROR(INDEX(Month_8!$B$4:$B$250,MATCH(0,COUNTIF($I$1050:I1190,Month_8!$B$4:$B$250),0)),"")</f>
        <v/>
      </c>
    </row>
    <row r="1192" spans="5:9">
      <c r="E1192" t="str" cm="1">
        <f t="array" ref="E1192">IFERROR(INDEX(Month_8!$D$4:$D$250,MATCH(0,COUNTIF($E$1050:E1191,Month_8!$D$4:$D$250),0)),"")</f>
        <v/>
      </c>
      <c r="I1192" t="str" cm="1">
        <f t="array" ref="I1192">IFERROR(INDEX(Month_8!$B$4:$B$250,MATCH(0,COUNTIF($I$1050:I1191,Month_8!$B$4:$B$250),0)),"")</f>
        <v/>
      </c>
    </row>
    <row r="1193" spans="5:9">
      <c r="E1193" t="str" cm="1">
        <f t="array" ref="E1193">IFERROR(INDEX(Month_8!$D$4:$D$250,MATCH(0,COUNTIF($E$1050:E1192,Month_8!$D$4:$D$250),0)),"")</f>
        <v/>
      </c>
      <c r="I1193" t="str" cm="1">
        <f t="array" ref="I1193">IFERROR(INDEX(Month_8!$B$4:$B$250,MATCH(0,COUNTIF($I$1050:I1192,Month_8!$B$4:$B$250),0)),"")</f>
        <v/>
      </c>
    </row>
    <row r="1194" spans="5:9">
      <c r="E1194" t="str" cm="1">
        <f t="array" ref="E1194">IFERROR(INDEX(Month_8!$D$4:$D$250,MATCH(0,COUNTIF($E$1050:E1193,Month_8!$D$4:$D$250),0)),"")</f>
        <v/>
      </c>
      <c r="I1194" t="str" cm="1">
        <f t="array" ref="I1194">IFERROR(INDEX(Month_8!$B$4:$B$250,MATCH(0,COUNTIF($I$1050:I1193,Month_8!$B$4:$B$250),0)),"")</f>
        <v/>
      </c>
    </row>
    <row r="1195" spans="5:9">
      <c r="E1195" t="str" cm="1">
        <f t="array" ref="E1195">IFERROR(INDEX(Month_8!$D$4:$D$250,MATCH(0,COUNTIF($E$1050:E1194,Month_8!$D$4:$D$250),0)),"")</f>
        <v/>
      </c>
      <c r="I1195" t="str" cm="1">
        <f t="array" ref="I1195">IFERROR(INDEX(Month_8!$B$4:$B$250,MATCH(0,COUNTIF($I$1050:I1194,Month_8!$B$4:$B$250),0)),"")</f>
        <v/>
      </c>
    </row>
    <row r="1196" spans="5:9">
      <c r="E1196" t="str" cm="1">
        <f t="array" ref="E1196">IFERROR(INDEX(Month_8!$D$4:$D$250,MATCH(0,COUNTIF($E$1050:E1195,Month_8!$D$4:$D$250),0)),"")</f>
        <v/>
      </c>
      <c r="I1196" t="str" cm="1">
        <f t="array" ref="I1196">IFERROR(INDEX(Month_8!$B$4:$B$250,MATCH(0,COUNTIF($I$1050:I1195,Month_8!$B$4:$B$250),0)),"")</f>
        <v/>
      </c>
    </row>
    <row r="1197" spans="5:9">
      <c r="E1197" t="str" cm="1">
        <f t="array" ref="E1197">IFERROR(INDEX(Month_8!$D$4:$D$250,MATCH(0,COUNTIF($E$1050:E1196,Month_8!$D$4:$D$250),0)),"")</f>
        <v/>
      </c>
      <c r="I1197" t="str" cm="1">
        <f t="array" ref="I1197">IFERROR(INDEX(Month_8!$B$4:$B$250,MATCH(0,COUNTIF($I$1050:I1196,Month_8!$B$4:$B$250),0)),"")</f>
        <v/>
      </c>
    </row>
    <row r="1198" spans="5:9">
      <c r="E1198" t="str" cm="1">
        <f t="array" ref="E1198">IFERROR(INDEX(Month_8!$D$4:$D$250,MATCH(0,COUNTIF($E$1050:E1197,Month_8!$D$4:$D$250),0)),"")</f>
        <v/>
      </c>
      <c r="I1198" t="str" cm="1">
        <f t="array" ref="I1198">IFERROR(INDEX(Month_8!$B$4:$B$250,MATCH(0,COUNTIF($I$1050:I1197,Month_8!$B$4:$B$250),0)),"")</f>
        <v/>
      </c>
    </row>
    <row r="1199" spans="5:9">
      <c r="E1199" t="str" cm="1">
        <f t="array" ref="E1199">IFERROR(INDEX(Month_8!$D$4:$D$250,MATCH(0,COUNTIF($E$1050:E1198,Month_8!$D$4:$D$250),0)),"")</f>
        <v/>
      </c>
      <c r="I1199" t="str" cm="1">
        <f t="array" ref="I1199">IFERROR(INDEX(Month_8!$B$4:$B$250,MATCH(0,COUNTIF($I$1050:I1198,Month_8!$B$4:$B$250),0)),"")</f>
        <v/>
      </c>
    </row>
    <row r="1200" spans="5:9">
      <c r="E1200" t="str" cm="1">
        <f t="array" ref="E1200">IFERROR(INDEX(Month_8!$D$4:$D$250,MATCH(0,COUNTIF($E$1050:E1199,Month_8!$D$4:$D$250),0)),"")</f>
        <v/>
      </c>
      <c r="I1200" t="str" cm="1">
        <f t="array" ref="I1200">IFERROR(INDEX(Month_8!$B$4:$B$250,MATCH(0,COUNTIF($I$1050:I1199,Month_8!$B$4:$B$250),0)),"")</f>
        <v/>
      </c>
    </row>
    <row r="1201" spans="5:9">
      <c r="E1201" cm="1">
        <f t="array" ref="E1201">IFERROR(INDEX(Month_9!$D$4:$D$250,MATCH(0,COUNTIF($E$1200:E1200,Month_9!$D$4:$D$250),0)),"")</f>
        <v>0</v>
      </c>
      <c r="I1201" cm="1">
        <f t="array" ref="I1201">IFERROR(INDEX(Month_9!$B$4:$B$250,MATCH(0,COUNTIF($I$1200:I1200,Month_9!$B$4:$B$250),0)),"")</f>
        <v>0</v>
      </c>
    </row>
    <row r="1202" spans="5:9">
      <c r="E1202" t="str" cm="1">
        <f t="array" ref="E1202">IFERROR(INDEX(Month_9!$D$4:$D$250,MATCH(0,COUNTIF($E$1200:E1201,Month_9!$D$4:$D$250),0)),"")</f>
        <v/>
      </c>
      <c r="I1202" t="str" cm="1">
        <f t="array" ref="I1202">IFERROR(INDEX(Month_9!$B$4:$B$250,MATCH(0,COUNTIF($I$1200:I1201,Month_9!$B$4:$B$250),0)),"")</f>
        <v/>
      </c>
    </row>
    <row r="1203" spans="5:9">
      <c r="E1203" t="str" cm="1">
        <f t="array" ref="E1203">IFERROR(INDEX(Month_9!$D$4:$D$250,MATCH(0,COUNTIF($E$1200:E1202,Month_9!$D$4:$D$250),0)),"")</f>
        <v/>
      </c>
      <c r="I1203" t="str" cm="1">
        <f t="array" ref="I1203">IFERROR(INDEX(Month_9!$B$4:$B$250,MATCH(0,COUNTIF($I$1200:I1202,Month_9!$B$4:$B$250),0)),"")</f>
        <v/>
      </c>
    </row>
    <row r="1204" spans="5:9">
      <c r="E1204" t="str" cm="1">
        <f t="array" ref="E1204">IFERROR(INDEX(Month_9!$D$4:$D$250,MATCH(0,COUNTIF($E$1200:E1203,Month_9!$D$4:$D$250),0)),"")</f>
        <v/>
      </c>
      <c r="I1204" t="str" cm="1">
        <f t="array" ref="I1204">IFERROR(INDEX(Month_9!$B$4:$B$250,MATCH(0,COUNTIF($I$1200:I1203,Month_9!$B$4:$B$250),0)),"")</f>
        <v/>
      </c>
    </row>
    <row r="1205" spans="5:9">
      <c r="E1205" t="str" cm="1">
        <f t="array" ref="E1205">IFERROR(INDEX(Month_9!$D$4:$D$250,MATCH(0,COUNTIF($E$1200:E1204,Month_9!$D$4:$D$250),0)),"")</f>
        <v/>
      </c>
      <c r="I1205" t="str" cm="1">
        <f t="array" ref="I1205">IFERROR(INDEX(Month_9!$B$4:$B$250,MATCH(0,COUNTIF($I$1200:I1204,Month_9!$B$4:$B$250),0)),"")</f>
        <v/>
      </c>
    </row>
    <row r="1206" spans="5:9">
      <c r="E1206" t="str" cm="1">
        <f t="array" ref="E1206">IFERROR(INDEX(Month_9!$D$4:$D$250,MATCH(0,COUNTIF($E$1200:E1205,Month_9!$D$4:$D$250),0)),"")</f>
        <v/>
      </c>
      <c r="I1206" t="str" cm="1">
        <f t="array" ref="I1206">IFERROR(INDEX(Month_9!$B$4:$B$250,MATCH(0,COUNTIF($I$1200:I1205,Month_9!$B$4:$B$250),0)),"")</f>
        <v/>
      </c>
    </row>
    <row r="1207" spans="5:9">
      <c r="E1207" t="str" cm="1">
        <f t="array" ref="E1207">IFERROR(INDEX(Month_9!$D$4:$D$250,MATCH(0,COUNTIF($E$1200:E1206,Month_9!$D$4:$D$250),0)),"")</f>
        <v/>
      </c>
      <c r="I1207" t="str" cm="1">
        <f t="array" ref="I1207">IFERROR(INDEX(Month_9!$B$4:$B$250,MATCH(0,COUNTIF($I$1200:I1206,Month_9!$B$4:$B$250),0)),"")</f>
        <v/>
      </c>
    </row>
    <row r="1208" spans="5:9">
      <c r="E1208" t="str" cm="1">
        <f t="array" ref="E1208">IFERROR(INDEX(Month_9!$D$4:$D$250,MATCH(0,COUNTIF($E$1200:E1207,Month_9!$D$4:$D$250),0)),"")</f>
        <v/>
      </c>
      <c r="I1208" t="str" cm="1">
        <f t="array" ref="I1208">IFERROR(INDEX(Month_9!$B$4:$B$250,MATCH(0,COUNTIF($I$1200:I1207,Month_9!$B$4:$B$250),0)),"")</f>
        <v/>
      </c>
    </row>
    <row r="1209" spans="5:9">
      <c r="E1209" t="str" cm="1">
        <f t="array" ref="E1209">IFERROR(INDEX(Month_9!$D$4:$D$250,MATCH(0,COUNTIF($E$1200:E1208,Month_9!$D$4:$D$250),0)),"")</f>
        <v/>
      </c>
      <c r="I1209" t="str" cm="1">
        <f t="array" ref="I1209">IFERROR(INDEX(Month_9!$B$4:$B$250,MATCH(0,COUNTIF($I$1200:I1208,Month_9!$B$4:$B$250),0)),"")</f>
        <v/>
      </c>
    </row>
    <row r="1210" spans="5:9">
      <c r="E1210" t="str" cm="1">
        <f t="array" ref="E1210">IFERROR(INDEX(Month_9!$D$4:$D$250,MATCH(0,COUNTIF($E$1200:E1209,Month_9!$D$4:$D$250),0)),"")</f>
        <v/>
      </c>
      <c r="I1210" t="str" cm="1">
        <f t="array" ref="I1210">IFERROR(INDEX(Month_9!$B$4:$B$250,MATCH(0,COUNTIF($I$1200:I1209,Month_9!$B$4:$B$250),0)),"")</f>
        <v/>
      </c>
    </row>
    <row r="1211" spans="5:9">
      <c r="E1211" t="str" cm="1">
        <f t="array" ref="E1211">IFERROR(INDEX(Month_9!$D$4:$D$250,MATCH(0,COUNTIF($E$1200:E1210,Month_9!$D$4:$D$250),0)),"")</f>
        <v/>
      </c>
      <c r="I1211" t="str" cm="1">
        <f t="array" ref="I1211">IFERROR(INDEX(Month_9!$B$4:$B$250,MATCH(0,COUNTIF($I$1200:I1210,Month_9!$B$4:$B$250),0)),"")</f>
        <v/>
      </c>
    </row>
    <row r="1212" spans="5:9">
      <c r="E1212" t="str" cm="1">
        <f t="array" ref="E1212">IFERROR(INDEX(Month_9!$D$4:$D$250,MATCH(0,COUNTIF($E$1200:E1211,Month_9!$D$4:$D$250),0)),"")</f>
        <v/>
      </c>
      <c r="I1212" t="str" cm="1">
        <f t="array" ref="I1212">IFERROR(INDEX(Month_9!$B$4:$B$250,MATCH(0,COUNTIF($I$1200:I1211,Month_9!$B$4:$B$250),0)),"")</f>
        <v/>
      </c>
    </row>
    <row r="1213" spans="5:9">
      <c r="E1213" t="str" cm="1">
        <f t="array" ref="E1213">IFERROR(INDEX(Month_9!$D$4:$D$250,MATCH(0,COUNTIF($E$1200:E1212,Month_9!$D$4:$D$250),0)),"")</f>
        <v/>
      </c>
      <c r="I1213" t="str" cm="1">
        <f t="array" ref="I1213">IFERROR(INDEX(Month_9!$B$4:$B$250,MATCH(0,COUNTIF($I$1200:I1212,Month_9!$B$4:$B$250),0)),"")</f>
        <v/>
      </c>
    </row>
    <row r="1214" spans="5:9">
      <c r="E1214" t="str" cm="1">
        <f t="array" ref="E1214">IFERROR(INDEX(Month_9!$D$4:$D$250,MATCH(0,COUNTIF($E$1200:E1213,Month_9!$D$4:$D$250),0)),"")</f>
        <v/>
      </c>
      <c r="I1214" t="str" cm="1">
        <f t="array" ref="I1214">IFERROR(INDEX(Month_9!$B$4:$B$250,MATCH(0,COUNTIF($I$1200:I1213,Month_9!$B$4:$B$250),0)),"")</f>
        <v/>
      </c>
    </row>
    <row r="1215" spans="5:9">
      <c r="E1215" t="str" cm="1">
        <f t="array" ref="E1215">IFERROR(INDEX(Month_9!$D$4:$D$250,MATCH(0,COUNTIF($E$1200:E1214,Month_9!$D$4:$D$250),0)),"")</f>
        <v/>
      </c>
      <c r="I1215" t="str" cm="1">
        <f t="array" ref="I1215">IFERROR(INDEX(Month_9!$B$4:$B$250,MATCH(0,COUNTIF($I$1200:I1214,Month_9!$B$4:$B$250),0)),"")</f>
        <v/>
      </c>
    </row>
    <row r="1216" spans="5:9">
      <c r="E1216" t="str" cm="1">
        <f t="array" ref="E1216">IFERROR(INDEX(Month_9!$D$4:$D$250,MATCH(0,COUNTIF($E$1200:E1215,Month_9!$D$4:$D$250),0)),"")</f>
        <v/>
      </c>
      <c r="I1216" t="str" cm="1">
        <f t="array" ref="I1216">IFERROR(INDEX(Month_9!$B$4:$B$250,MATCH(0,COUNTIF($I$1200:I1215,Month_9!$B$4:$B$250),0)),"")</f>
        <v/>
      </c>
    </row>
    <row r="1217" spans="5:9">
      <c r="E1217" t="str" cm="1">
        <f t="array" ref="E1217">IFERROR(INDEX(Month_9!$D$4:$D$250,MATCH(0,COUNTIF($E$1200:E1216,Month_9!$D$4:$D$250),0)),"")</f>
        <v/>
      </c>
      <c r="I1217" t="str" cm="1">
        <f t="array" ref="I1217">IFERROR(INDEX(Month_9!$B$4:$B$250,MATCH(0,COUNTIF($I$1200:I1216,Month_9!$B$4:$B$250),0)),"")</f>
        <v/>
      </c>
    </row>
    <row r="1218" spans="5:9">
      <c r="E1218" t="str" cm="1">
        <f t="array" ref="E1218">IFERROR(INDEX(Month_9!$D$4:$D$250,MATCH(0,COUNTIF($E$1200:E1217,Month_9!$D$4:$D$250),0)),"")</f>
        <v/>
      </c>
      <c r="I1218" t="str" cm="1">
        <f t="array" ref="I1218">IFERROR(INDEX(Month_9!$B$4:$B$250,MATCH(0,COUNTIF($I$1200:I1217,Month_9!$B$4:$B$250),0)),"")</f>
        <v/>
      </c>
    </row>
    <row r="1219" spans="5:9">
      <c r="E1219" t="str" cm="1">
        <f t="array" ref="E1219">IFERROR(INDEX(Month_9!$D$4:$D$250,MATCH(0,COUNTIF($E$1200:E1218,Month_9!$D$4:$D$250),0)),"")</f>
        <v/>
      </c>
      <c r="I1219" t="str" cm="1">
        <f t="array" ref="I1219">IFERROR(INDEX(Month_9!$B$4:$B$250,MATCH(0,COUNTIF($I$1200:I1218,Month_9!$B$4:$B$250),0)),"")</f>
        <v/>
      </c>
    </row>
    <row r="1220" spans="5:9">
      <c r="E1220" t="str" cm="1">
        <f t="array" ref="E1220">IFERROR(INDEX(Month_9!$D$4:$D$250,MATCH(0,COUNTIF($E$1200:E1219,Month_9!$D$4:$D$250),0)),"")</f>
        <v/>
      </c>
      <c r="I1220" t="str" cm="1">
        <f t="array" ref="I1220">IFERROR(INDEX(Month_9!$B$4:$B$250,MATCH(0,COUNTIF($I$1200:I1219,Month_9!$B$4:$B$250),0)),"")</f>
        <v/>
      </c>
    </row>
    <row r="1221" spans="5:9">
      <c r="E1221" t="str" cm="1">
        <f t="array" ref="E1221">IFERROR(INDEX(Month_9!$D$4:$D$250,MATCH(0,COUNTIF($E$1200:E1220,Month_9!$D$4:$D$250),0)),"")</f>
        <v/>
      </c>
      <c r="I1221" t="str" cm="1">
        <f t="array" ref="I1221">IFERROR(INDEX(Month_9!$B$4:$B$250,MATCH(0,COUNTIF($I$1200:I1220,Month_9!$B$4:$B$250),0)),"")</f>
        <v/>
      </c>
    </row>
    <row r="1222" spans="5:9">
      <c r="E1222" t="str" cm="1">
        <f t="array" ref="E1222">IFERROR(INDEX(Month_9!$D$4:$D$250,MATCH(0,COUNTIF($E$1200:E1221,Month_9!$D$4:$D$250),0)),"")</f>
        <v/>
      </c>
      <c r="I1222" t="str" cm="1">
        <f t="array" ref="I1222">IFERROR(INDEX(Month_9!$B$4:$B$250,MATCH(0,COUNTIF($I$1200:I1221,Month_9!$B$4:$B$250),0)),"")</f>
        <v/>
      </c>
    </row>
    <row r="1223" spans="5:9">
      <c r="E1223" t="str" cm="1">
        <f t="array" ref="E1223">IFERROR(INDEX(Month_9!$D$4:$D$250,MATCH(0,COUNTIF($E$1200:E1222,Month_9!$D$4:$D$250),0)),"")</f>
        <v/>
      </c>
      <c r="I1223" t="str" cm="1">
        <f t="array" ref="I1223">IFERROR(INDEX(Month_9!$B$4:$B$250,MATCH(0,COUNTIF($I$1200:I1222,Month_9!$B$4:$B$250),0)),"")</f>
        <v/>
      </c>
    </row>
    <row r="1224" spans="5:9">
      <c r="E1224" t="str" cm="1">
        <f t="array" ref="E1224">IFERROR(INDEX(Month_9!$D$4:$D$250,MATCH(0,COUNTIF($E$1200:E1223,Month_9!$D$4:$D$250),0)),"")</f>
        <v/>
      </c>
      <c r="I1224" t="str" cm="1">
        <f t="array" ref="I1224">IFERROR(INDEX(Month_9!$B$4:$B$250,MATCH(0,COUNTIF($I$1200:I1223,Month_9!$B$4:$B$250),0)),"")</f>
        <v/>
      </c>
    </row>
    <row r="1225" spans="5:9">
      <c r="E1225" t="str" cm="1">
        <f t="array" ref="E1225">IFERROR(INDEX(Month_9!$D$4:$D$250,MATCH(0,COUNTIF($E$1200:E1224,Month_9!$D$4:$D$250),0)),"")</f>
        <v/>
      </c>
      <c r="I1225" t="str" cm="1">
        <f t="array" ref="I1225">IFERROR(INDEX(Month_9!$B$4:$B$250,MATCH(0,COUNTIF($I$1200:I1224,Month_9!$B$4:$B$250),0)),"")</f>
        <v/>
      </c>
    </row>
    <row r="1226" spans="5:9">
      <c r="E1226" t="str" cm="1">
        <f t="array" ref="E1226">IFERROR(INDEX(Month_9!$D$4:$D$250,MATCH(0,COUNTIF($E$1200:E1225,Month_9!$D$4:$D$250),0)),"")</f>
        <v/>
      </c>
      <c r="I1226" t="str" cm="1">
        <f t="array" ref="I1226">IFERROR(INDEX(Month_9!$B$4:$B$250,MATCH(0,COUNTIF($I$1200:I1225,Month_9!$B$4:$B$250),0)),"")</f>
        <v/>
      </c>
    </row>
    <row r="1227" spans="5:9">
      <c r="E1227" t="str" cm="1">
        <f t="array" ref="E1227">IFERROR(INDEX(Month_9!$D$4:$D$250,MATCH(0,COUNTIF($E$1200:E1226,Month_9!$D$4:$D$250),0)),"")</f>
        <v/>
      </c>
      <c r="I1227" t="str" cm="1">
        <f t="array" ref="I1227">IFERROR(INDEX(Month_9!$B$4:$B$250,MATCH(0,COUNTIF($I$1200:I1226,Month_9!$B$4:$B$250),0)),"")</f>
        <v/>
      </c>
    </row>
    <row r="1228" spans="5:9">
      <c r="E1228" t="str" cm="1">
        <f t="array" ref="E1228">IFERROR(INDEX(Month_9!$D$4:$D$250,MATCH(0,COUNTIF($E$1200:E1227,Month_9!$D$4:$D$250),0)),"")</f>
        <v/>
      </c>
      <c r="I1228" t="str" cm="1">
        <f t="array" ref="I1228">IFERROR(INDEX(Month_9!$B$4:$B$250,MATCH(0,COUNTIF($I$1200:I1227,Month_9!$B$4:$B$250),0)),"")</f>
        <v/>
      </c>
    </row>
    <row r="1229" spans="5:9">
      <c r="E1229" t="str" cm="1">
        <f t="array" ref="E1229">IFERROR(INDEX(Month_9!$D$4:$D$250,MATCH(0,COUNTIF($E$1200:E1228,Month_9!$D$4:$D$250),0)),"")</f>
        <v/>
      </c>
      <c r="I1229" t="str" cm="1">
        <f t="array" ref="I1229">IFERROR(INDEX(Month_9!$B$4:$B$250,MATCH(0,COUNTIF($I$1200:I1228,Month_9!$B$4:$B$250),0)),"")</f>
        <v/>
      </c>
    </row>
    <row r="1230" spans="5:9">
      <c r="E1230" t="str" cm="1">
        <f t="array" ref="E1230">IFERROR(INDEX(Month_9!$D$4:$D$250,MATCH(0,COUNTIF($E$1200:E1229,Month_9!$D$4:$D$250),0)),"")</f>
        <v/>
      </c>
      <c r="I1230" t="str" cm="1">
        <f t="array" ref="I1230">IFERROR(INDEX(Month_9!$B$4:$B$250,MATCH(0,COUNTIF($I$1200:I1229,Month_9!$B$4:$B$250),0)),"")</f>
        <v/>
      </c>
    </row>
    <row r="1231" spans="5:9">
      <c r="E1231" t="str" cm="1">
        <f t="array" ref="E1231">IFERROR(INDEX(Month_9!$D$4:$D$250,MATCH(0,COUNTIF($E$1200:E1230,Month_9!$D$4:$D$250),0)),"")</f>
        <v/>
      </c>
      <c r="I1231" t="str" cm="1">
        <f t="array" ref="I1231">IFERROR(INDEX(Month_9!$B$4:$B$250,MATCH(0,COUNTIF($I$1200:I1230,Month_9!$B$4:$B$250),0)),"")</f>
        <v/>
      </c>
    </row>
    <row r="1232" spans="5:9">
      <c r="E1232" t="str" cm="1">
        <f t="array" ref="E1232">IFERROR(INDEX(Month_9!$D$4:$D$250,MATCH(0,COUNTIF($E$1200:E1231,Month_9!$D$4:$D$250),0)),"")</f>
        <v/>
      </c>
      <c r="I1232" t="str" cm="1">
        <f t="array" ref="I1232">IFERROR(INDEX(Month_9!$B$4:$B$250,MATCH(0,COUNTIF($I$1200:I1231,Month_9!$B$4:$B$250),0)),"")</f>
        <v/>
      </c>
    </row>
    <row r="1233" spans="5:9">
      <c r="E1233" t="str" cm="1">
        <f t="array" ref="E1233">IFERROR(INDEX(Month_9!$D$4:$D$250,MATCH(0,COUNTIF($E$1200:E1232,Month_9!$D$4:$D$250),0)),"")</f>
        <v/>
      </c>
      <c r="I1233" t="str" cm="1">
        <f t="array" ref="I1233">IFERROR(INDEX(Month_9!$B$4:$B$250,MATCH(0,COUNTIF($I$1200:I1232,Month_9!$B$4:$B$250),0)),"")</f>
        <v/>
      </c>
    </row>
    <row r="1234" spans="5:9">
      <c r="E1234" t="str" cm="1">
        <f t="array" ref="E1234">IFERROR(INDEX(Month_9!$D$4:$D$250,MATCH(0,COUNTIF($E$1200:E1233,Month_9!$D$4:$D$250),0)),"")</f>
        <v/>
      </c>
      <c r="I1234" t="str" cm="1">
        <f t="array" ref="I1234">IFERROR(INDEX(Month_9!$B$4:$B$250,MATCH(0,COUNTIF($I$1200:I1233,Month_9!$B$4:$B$250),0)),"")</f>
        <v/>
      </c>
    </row>
    <row r="1235" spans="5:9">
      <c r="E1235" t="str" cm="1">
        <f t="array" ref="E1235">IFERROR(INDEX(Month_9!$D$4:$D$250,MATCH(0,COUNTIF($E$1200:E1234,Month_9!$D$4:$D$250),0)),"")</f>
        <v/>
      </c>
      <c r="I1235" t="str" cm="1">
        <f t="array" ref="I1235">IFERROR(INDEX(Month_9!$B$4:$B$250,MATCH(0,COUNTIF($I$1200:I1234,Month_9!$B$4:$B$250),0)),"")</f>
        <v/>
      </c>
    </row>
    <row r="1236" spans="5:9">
      <c r="E1236" t="str" cm="1">
        <f t="array" ref="E1236">IFERROR(INDEX(Month_9!$D$4:$D$250,MATCH(0,COUNTIF($E$1200:E1235,Month_9!$D$4:$D$250),0)),"")</f>
        <v/>
      </c>
      <c r="I1236" t="str" cm="1">
        <f t="array" ref="I1236">IFERROR(INDEX(Month_9!$B$4:$B$250,MATCH(0,COUNTIF($I$1200:I1235,Month_9!$B$4:$B$250),0)),"")</f>
        <v/>
      </c>
    </row>
    <row r="1237" spans="5:9">
      <c r="E1237" t="str" cm="1">
        <f t="array" ref="E1237">IFERROR(INDEX(Month_9!$D$4:$D$250,MATCH(0,COUNTIF($E$1200:E1236,Month_9!$D$4:$D$250),0)),"")</f>
        <v/>
      </c>
      <c r="I1237" t="str" cm="1">
        <f t="array" ref="I1237">IFERROR(INDEX(Month_9!$B$4:$B$250,MATCH(0,COUNTIF($I$1200:I1236,Month_9!$B$4:$B$250),0)),"")</f>
        <v/>
      </c>
    </row>
    <row r="1238" spans="5:9">
      <c r="E1238" t="str" cm="1">
        <f t="array" ref="E1238">IFERROR(INDEX(Month_9!$D$4:$D$250,MATCH(0,COUNTIF($E$1200:E1237,Month_9!$D$4:$D$250),0)),"")</f>
        <v/>
      </c>
      <c r="I1238" t="str" cm="1">
        <f t="array" ref="I1238">IFERROR(INDEX(Month_9!$B$4:$B$250,MATCH(0,COUNTIF($I$1200:I1237,Month_9!$B$4:$B$250),0)),"")</f>
        <v/>
      </c>
    </row>
    <row r="1239" spans="5:9">
      <c r="E1239" t="str" cm="1">
        <f t="array" ref="E1239">IFERROR(INDEX(Month_9!$D$4:$D$250,MATCH(0,COUNTIF($E$1200:E1238,Month_9!$D$4:$D$250),0)),"")</f>
        <v/>
      </c>
      <c r="I1239" t="str" cm="1">
        <f t="array" ref="I1239">IFERROR(INDEX(Month_9!$B$4:$B$250,MATCH(0,COUNTIF($I$1200:I1238,Month_9!$B$4:$B$250),0)),"")</f>
        <v/>
      </c>
    </row>
    <row r="1240" spans="5:9">
      <c r="E1240" t="str" cm="1">
        <f t="array" ref="E1240">IFERROR(INDEX(Month_9!$D$4:$D$250,MATCH(0,COUNTIF($E$1200:E1239,Month_9!$D$4:$D$250),0)),"")</f>
        <v/>
      </c>
      <c r="I1240" t="str" cm="1">
        <f t="array" ref="I1240">IFERROR(INDEX(Month_9!$B$4:$B$250,MATCH(0,COUNTIF($I$1200:I1239,Month_9!$B$4:$B$250),0)),"")</f>
        <v/>
      </c>
    </row>
    <row r="1241" spans="5:9">
      <c r="E1241" t="str" cm="1">
        <f t="array" ref="E1241">IFERROR(INDEX(Month_9!$D$4:$D$250,MATCH(0,COUNTIF($E$1200:E1240,Month_9!$D$4:$D$250),0)),"")</f>
        <v/>
      </c>
      <c r="I1241" t="str" cm="1">
        <f t="array" ref="I1241">IFERROR(INDEX(Month_9!$B$4:$B$250,MATCH(0,COUNTIF($I$1200:I1240,Month_9!$B$4:$B$250),0)),"")</f>
        <v/>
      </c>
    </row>
    <row r="1242" spans="5:9">
      <c r="E1242" t="str" cm="1">
        <f t="array" ref="E1242">IFERROR(INDEX(Month_9!$D$4:$D$250,MATCH(0,COUNTIF($E$1200:E1241,Month_9!$D$4:$D$250),0)),"")</f>
        <v/>
      </c>
      <c r="I1242" t="str" cm="1">
        <f t="array" ref="I1242">IFERROR(INDEX(Month_9!$B$4:$B$250,MATCH(0,COUNTIF($I$1200:I1241,Month_9!$B$4:$B$250),0)),"")</f>
        <v/>
      </c>
    </row>
    <row r="1243" spans="5:9">
      <c r="E1243" t="str" cm="1">
        <f t="array" ref="E1243">IFERROR(INDEX(Month_9!$D$4:$D$250,MATCH(0,COUNTIF($E$1200:E1242,Month_9!$D$4:$D$250),0)),"")</f>
        <v/>
      </c>
      <c r="I1243" t="str" cm="1">
        <f t="array" ref="I1243">IFERROR(INDEX(Month_9!$B$4:$B$250,MATCH(0,COUNTIF($I$1200:I1242,Month_9!$B$4:$B$250),0)),"")</f>
        <v/>
      </c>
    </row>
    <row r="1244" spans="5:9">
      <c r="E1244" t="str" cm="1">
        <f t="array" ref="E1244">IFERROR(INDEX(Month_9!$D$4:$D$250,MATCH(0,COUNTIF($E$1200:E1243,Month_9!$D$4:$D$250),0)),"")</f>
        <v/>
      </c>
      <c r="I1244" t="str" cm="1">
        <f t="array" ref="I1244">IFERROR(INDEX(Month_9!$B$4:$B$250,MATCH(0,COUNTIF($I$1200:I1243,Month_9!$B$4:$B$250),0)),"")</f>
        <v/>
      </c>
    </row>
    <row r="1245" spans="5:9">
      <c r="E1245" t="str" cm="1">
        <f t="array" ref="E1245">IFERROR(INDEX(Month_9!$D$4:$D$250,MATCH(0,COUNTIF($E$1200:E1244,Month_9!$D$4:$D$250),0)),"")</f>
        <v/>
      </c>
      <c r="I1245" t="str" cm="1">
        <f t="array" ref="I1245">IFERROR(INDEX(Month_9!$B$4:$B$250,MATCH(0,COUNTIF($I$1200:I1244,Month_9!$B$4:$B$250),0)),"")</f>
        <v/>
      </c>
    </row>
    <row r="1246" spans="5:9">
      <c r="E1246" t="str" cm="1">
        <f t="array" ref="E1246">IFERROR(INDEX(Month_9!$D$4:$D$250,MATCH(0,COUNTIF($E$1200:E1245,Month_9!$D$4:$D$250),0)),"")</f>
        <v/>
      </c>
      <c r="I1246" t="str" cm="1">
        <f t="array" ref="I1246">IFERROR(INDEX(Month_9!$B$4:$B$250,MATCH(0,COUNTIF($I$1200:I1245,Month_9!$B$4:$B$250),0)),"")</f>
        <v/>
      </c>
    </row>
    <row r="1247" spans="5:9">
      <c r="E1247" t="str" cm="1">
        <f t="array" ref="E1247">IFERROR(INDEX(Month_9!$D$4:$D$250,MATCH(0,COUNTIF($E$1200:E1246,Month_9!$D$4:$D$250),0)),"")</f>
        <v/>
      </c>
      <c r="I1247" t="str" cm="1">
        <f t="array" ref="I1247">IFERROR(INDEX(Month_9!$B$4:$B$250,MATCH(0,COUNTIF($I$1200:I1246,Month_9!$B$4:$B$250),0)),"")</f>
        <v/>
      </c>
    </row>
    <row r="1248" spans="5:9">
      <c r="E1248" t="str" cm="1">
        <f t="array" ref="E1248">IFERROR(INDEX(Month_9!$D$4:$D$250,MATCH(0,COUNTIF($E$1200:E1247,Month_9!$D$4:$D$250),0)),"")</f>
        <v/>
      </c>
      <c r="I1248" t="str" cm="1">
        <f t="array" ref="I1248">IFERROR(INDEX(Month_9!$B$4:$B$250,MATCH(0,COUNTIF($I$1200:I1247,Month_9!$B$4:$B$250),0)),"")</f>
        <v/>
      </c>
    </row>
    <row r="1249" spans="5:9">
      <c r="E1249" t="str" cm="1">
        <f t="array" ref="E1249">IFERROR(INDEX(Month_9!$D$4:$D$250,MATCH(0,COUNTIF($E$1200:E1248,Month_9!$D$4:$D$250),0)),"")</f>
        <v/>
      </c>
      <c r="I1249" t="str" cm="1">
        <f t="array" ref="I1249">IFERROR(INDEX(Month_9!$B$4:$B$250,MATCH(0,COUNTIF($I$1200:I1248,Month_9!$B$4:$B$250),0)),"")</f>
        <v/>
      </c>
    </row>
    <row r="1250" spans="5:9">
      <c r="E1250" t="str" cm="1">
        <f t="array" ref="E1250">IFERROR(INDEX(Month_9!$D$4:$D$250,MATCH(0,COUNTIF($E$1200:E1249,Month_9!$D$4:$D$250),0)),"")</f>
        <v/>
      </c>
      <c r="I1250" t="str" cm="1">
        <f t="array" ref="I1250">IFERROR(INDEX(Month_9!$B$4:$B$250,MATCH(0,COUNTIF($I$1200:I1249,Month_9!$B$4:$B$250),0)),"")</f>
        <v/>
      </c>
    </row>
    <row r="1251" spans="5:9">
      <c r="E1251" t="str" cm="1">
        <f t="array" ref="E1251">IFERROR(INDEX(Month_9!$D$4:$D$250,MATCH(0,COUNTIF($E$1200:E1250,Month_9!$D$4:$D$250),0)),"")</f>
        <v/>
      </c>
      <c r="I1251" t="str" cm="1">
        <f t="array" ref="I1251">IFERROR(INDEX(Month_9!$B$4:$B$250,MATCH(0,COUNTIF($I$1200:I1250,Month_9!$B$4:$B$250),0)),"")</f>
        <v/>
      </c>
    </row>
    <row r="1252" spans="5:9">
      <c r="E1252" t="str" cm="1">
        <f t="array" ref="E1252">IFERROR(INDEX(Month_9!$D$4:$D$250,MATCH(0,COUNTIF($E$1200:E1251,Month_9!$D$4:$D$250),0)),"")</f>
        <v/>
      </c>
      <c r="I1252" t="str" cm="1">
        <f t="array" ref="I1252">IFERROR(INDEX(Month_9!$B$4:$B$250,MATCH(0,COUNTIF($I$1200:I1251,Month_9!$B$4:$B$250),0)),"")</f>
        <v/>
      </c>
    </row>
    <row r="1253" spans="5:9">
      <c r="E1253" t="str" cm="1">
        <f t="array" ref="E1253">IFERROR(INDEX(Month_9!$D$4:$D$250,MATCH(0,COUNTIF($E$1200:E1252,Month_9!$D$4:$D$250),0)),"")</f>
        <v/>
      </c>
      <c r="I1253" t="str" cm="1">
        <f t="array" ref="I1253">IFERROR(INDEX(Month_9!$B$4:$B$250,MATCH(0,COUNTIF($I$1200:I1252,Month_9!$B$4:$B$250),0)),"")</f>
        <v/>
      </c>
    </row>
    <row r="1254" spans="5:9">
      <c r="E1254" t="str" cm="1">
        <f t="array" ref="E1254">IFERROR(INDEX(Month_9!$D$4:$D$250,MATCH(0,COUNTIF($E$1200:E1253,Month_9!$D$4:$D$250),0)),"")</f>
        <v/>
      </c>
      <c r="I1254" t="str" cm="1">
        <f t="array" ref="I1254">IFERROR(INDEX(Month_9!$B$4:$B$250,MATCH(0,COUNTIF($I$1200:I1253,Month_9!$B$4:$B$250),0)),"")</f>
        <v/>
      </c>
    </row>
    <row r="1255" spans="5:9">
      <c r="E1255" t="str" cm="1">
        <f t="array" ref="E1255">IFERROR(INDEX(Month_9!$D$4:$D$250,MATCH(0,COUNTIF($E$1200:E1254,Month_9!$D$4:$D$250),0)),"")</f>
        <v/>
      </c>
      <c r="I1255" t="str" cm="1">
        <f t="array" ref="I1255">IFERROR(INDEX(Month_9!$B$4:$B$250,MATCH(0,COUNTIF($I$1200:I1254,Month_9!$B$4:$B$250),0)),"")</f>
        <v/>
      </c>
    </row>
    <row r="1256" spans="5:9">
      <c r="E1256" t="str" cm="1">
        <f t="array" ref="E1256">IFERROR(INDEX(Month_9!$D$4:$D$250,MATCH(0,COUNTIF($E$1200:E1255,Month_9!$D$4:$D$250),0)),"")</f>
        <v/>
      </c>
      <c r="I1256" t="str" cm="1">
        <f t="array" ref="I1256">IFERROR(INDEX(Month_9!$B$4:$B$250,MATCH(0,COUNTIF($I$1200:I1255,Month_9!$B$4:$B$250),0)),"")</f>
        <v/>
      </c>
    </row>
    <row r="1257" spans="5:9">
      <c r="E1257" t="str" cm="1">
        <f t="array" ref="E1257">IFERROR(INDEX(Month_9!$D$4:$D$250,MATCH(0,COUNTIF($E$1200:E1256,Month_9!$D$4:$D$250),0)),"")</f>
        <v/>
      </c>
      <c r="I1257" t="str" cm="1">
        <f t="array" ref="I1257">IFERROR(INDEX(Month_9!$B$4:$B$250,MATCH(0,COUNTIF($I$1200:I1256,Month_9!$B$4:$B$250),0)),"")</f>
        <v/>
      </c>
    </row>
    <row r="1258" spans="5:9">
      <c r="E1258" t="str" cm="1">
        <f t="array" ref="E1258">IFERROR(INDEX(Month_9!$D$4:$D$250,MATCH(0,COUNTIF($E$1200:E1257,Month_9!$D$4:$D$250),0)),"")</f>
        <v/>
      </c>
      <c r="I1258" t="str" cm="1">
        <f t="array" ref="I1258">IFERROR(INDEX(Month_9!$B$4:$B$250,MATCH(0,COUNTIF($I$1200:I1257,Month_9!$B$4:$B$250),0)),"")</f>
        <v/>
      </c>
    </row>
    <row r="1259" spans="5:9">
      <c r="E1259" t="str" cm="1">
        <f t="array" ref="E1259">IFERROR(INDEX(Month_9!$D$4:$D$250,MATCH(0,COUNTIF($E$1200:E1258,Month_9!$D$4:$D$250),0)),"")</f>
        <v/>
      </c>
      <c r="I1259" t="str" cm="1">
        <f t="array" ref="I1259">IFERROR(INDEX(Month_9!$B$4:$B$250,MATCH(0,COUNTIF($I$1200:I1258,Month_9!$B$4:$B$250),0)),"")</f>
        <v/>
      </c>
    </row>
    <row r="1260" spans="5:9">
      <c r="E1260" t="str" cm="1">
        <f t="array" ref="E1260">IFERROR(INDEX(Month_9!$D$4:$D$250,MATCH(0,COUNTIF($E$1200:E1259,Month_9!$D$4:$D$250),0)),"")</f>
        <v/>
      </c>
      <c r="I1260" t="str" cm="1">
        <f t="array" ref="I1260">IFERROR(INDEX(Month_9!$B$4:$B$250,MATCH(0,COUNTIF($I$1200:I1259,Month_9!$B$4:$B$250),0)),"")</f>
        <v/>
      </c>
    </row>
    <row r="1261" spans="5:9">
      <c r="E1261" t="str" cm="1">
        <f t="array" ref="E1261">IFERROR(INDEX(Month_9!$D$4:$D$250,MATCH(0,COUNTIF($E$1200:E1260,Month_9!$D$4:$D$250),0)),"")</f>
        <v/>
      </c>
      <c r="I1261" t="str" cm="1">
        <f t="array" ref="I1261">IFERROR(INDEX(Month_9!$B$4:$B$250,MATCH(0,COUNTIF($I$1200:I1260,Month_9!$B$4:$B$250),0)),"")</f>
        <v/>
      </c>
    </row>
    <row r="1262" spans="5:9">
      <c r="E1262" t="str" cm="1">
        <f t="array" ref="E1262">IFERROR(INDEX(Month_9!$D$4:$D$250,MATCH(0,COUNTIF($E$1200:E1261,Month_9!$D$4:$D$250),0)),"")</f>
        <v/>
      </c>
      <c r="I1262" t="str" cm="1">
        <f t="array" ref="I1262">IFERROR(INDEX(Month_9!$B$4:$B$250,MATCH(0,COUNTIF($I$1200:I1261,Month_9!$B$4:$B$250),0)),"")</f>
        <v/>
      </c>
    </row>
    <row r="1263" spans="5:9">
      <c r="E1263" t="str" cm="1">
        <f t="array" ref="E1263">IFERROR(INDEX(Month_9!$D$4:$D$250,MATCH(0,COUNTIF($E$1200:E1262,Month_9!$D$4:$D$250),0)),"")</f>
        <v/>
      </c>
      <c r="I1263" t="str" cm="1">
        <f t="array" ref="I1263">IFERROR(INDEX(Month_9!$B$4:$B$250,MATCH(0,COUNTIF($I$1200:I1262,Month_9!$B$4:$B$250),0)),"")</f>
        <v/>
      </c>
    </row>
    <row r="1264" spans="5:9">
      <c r="E1264" t="str" cm="1">
        <f t="array" ref="E1264">IFERROR(INDEX(Month_9!$D$4:$D$250,MATCH(0,COUNTIF($E$1200:E1263,Month_9!$D$4:$D$250),0)),"")</f>
        <v/>
      </c>
      <c r="I1264" t="str" cm="1">
        <f t="array" ref="I1264">IFERROR(INDEX(Month_9!$B$4:$B$250,MATCH(0,COUNTIF($I$1200:I1263,Month_9!$B$4:$B$250),0)),"")</f>
        <v/>
      </c>
    </row>
    <row r="1265" spans="5:9">
      <c r="E1265" t="str" cm="1">
        <f t="array" ref="E1265">IFERROR(INDEX(Month_9!$D$4:$D$250,MATCH(0,COUNTIF($E$1200:E1264,Month_9!$D$4:$D$250),0)),"")</f>
        <v/>
      </c>
      <c r="I1265" t="str" cm="1">
        <f t="array" ref="I1265">IFERROR(INDEX(Month_9!$B$4:$B$250,MATCH(0,COUNTIF($I$1200:I1264,Month_9!$B$4:$B$250),0)),"")</f>
        <v/>
      </c>
    </row>
    <row r="1266" spans="5:9">
      <c r="E1266" t="str" cm="1">
        <f t="array" ref="E1266">IFERROR(INDEX(Month_9!$D$4:$D$250,MATCH(0,COUNTIF($E$1200:E1265,Month_9!$D$4:$D$250),0)),"")</f>
        <v/>
      </c>
      <c r="I1266" t="str" cm="1">
        <f t="array" ref="I1266">IFERROR(INDEX(Month_9!$B$4:$B$250,MATCH(0,COUNTIF($I$1200:I1265,Month_9!$B$4:$B$250),0)),"")</f>
        <v/>
      </c>
    </row>
    <row r="1267" spans="5:9">
      <c r="E1267" t="str" cm="1">
        <f t="array" ref="E1267">IFERROR(INDEX(Month_9!$D$4:$D$250,MATCH(0,COUNTIF($E$1200:E1266,Month_9!$D$4:$D$250),0)),"")</f>
        <v/>
      </c>
      <c r="I1267" t="str" cm="1">
        <f t="array" ref="I1267">IFERROR(INDEX(Month_9!$B$4:$B$250,MATCH(0,COUNTIF($I$1200:I1266,Month_9!$B$4:$B$250),0)),"")</f>
        <v/>
      </c>
    </row>
    <row r="1268" spans="5:9">
      <c r="E1268" t="str" cm="1">
        <f t="array" ref="E1268">IFERROR(INDEX(Month_9!$D$4:$D$250,MATCH(0,COUNTIF($E$1200:E1267,Month_9!$D$4:$D$250),0)),"")</f>
        <v/>
      </c>
      <c r="I1268" t="str" cm="1">
        <f t="array" ref="I1268">IFERROR(INDEX(Month_9!$B$4:$B$250,MATCH(0,COUNTIF($I$1200:I1267,Month_9!$B$4:$B$250),0)),"")</f>
        <v/>
      </c>
    </row>
    <row r="1269" spans="5:9">
      <c r="E1269" t="str" cm="1">
        <f t="array" ref="E1269">IFERROR(INDEX(Month_9!$D$4:$D$250,MATCH(0,COUNTIF($E$1200:E1268,Month_9!$D$4:$D$250),0)),"")</f>
        <v/>
      </c>
      <c r="I1269" t="str" cm="1">
        <f t="array" ref="I1269">IFERROR(INDEX(Month_9!$B$4:$B$250,MATCH(0,COUNTIF($I$1200:I1268,Month_9!$B$4:$B$250),0)),"")</f>
        <v/>
      </c>
    </row>
    <row r="1270" spans="5:9">
      <c r="E1270" t="str" cm="1">
        <f t="array" ref="E1270">IFERROR(INDEX(Month_9!$D$4:$D$250,MATCH(0,COUNTIF($E$1200:E1269,Month_9!$D$4:$D$250),0)),"")</f>
        <v/>
      </c>
      <c r="I1270" t="str" cm="1">
        <f t="array" ref="I1270">IFERROR(INDEX(Month_9!$B$4:$B$250,MATCH(0,COUNTIF($I$1200:I1269,Month_9!$B$4:$B$250),0)),"")</f>
        <v/>
      </c>
    </row>
    <row r="1271" spans="5:9">
      <c r="E1271" t="str" cm="1">
        <f t="array" ref="E1271">IFERROR(INDEX(Month_9!$D$4:$D$250,MATCH(0,COUNTIF($E$1200:E1270,Month_9!$D$4:$D$250),0)),"")</f>
        <v/>
      </c>
      <c r="I1271" t="str" cm="1">
        <f t="array" ref="I1271">IFERROR(INDEX(Month_9!$B$4:$B$250,MATCH(0,COUNTIF($I$1200:I1270,Month_9!$B$4:$B$250),0)),"")</f>
        <v/>
      </c>
    </row>
    <row r="1272" spans="5:9">
      <c r="E1272" t="str" cm="1">
        <f t="array" ref="E1272">IFERROR(INDEX(Month_9!$D$4:$D$250,MATCH(0,COUNTIF($E$1200:E1271,Month_9!$D$4:$D$250),0)),"")</f>
        <v/>
      </c>
      <c r="I1272" t="str" cm="1">
        <f t="array" ref="I1272">IFERROR(INDEX(Month_9!$B$4:$B$250,MATCH(0,COUNTIF($I$1200:I1271,Month_9!$B$4:$B$250),0)),"")</f>
        <v/>
      </c>
    </row>
    <row r="1273" spans="5:9">
      <c r="E1273" t="str" cm="1">
        <f t="array" ref="E1273">IFERROR(INDEX(Month_9!$D$4:$D$250,MATCH(0,COUNTIF($E$1200:E1272,Month_9!$D$4:$D$250),0)),"")</f>
        <v/>
      </c>
      <c r="I1273" t="str" cm="1">
        <f t="array" ref="I1273">IFERROR(INDEX(Month_9!$B$4:$B$250,MATCH(0,COUNTIF($I$1200:I1272,Month_9!$B$4:$B$250),0)),"")</f>
        <v/>
      </c>
    </row>
    <row r="1274" spans="5:9">
      <c r="E1274" t="str" cm="1">
        <f t="array" ref="E1274">IFERROR(INDEX(Month_9!$D$4:$D$250,MATCH(0,COUNTIF($E$1200:E1273,Month_9!$D$4:$D$250),0)),"")</f>
        <v/>
      </c>
      <c r="I1274" t="str" cm="1">
        <f t="array" ref="I1274">IFERROR(INDEX(Month_9!$B$4:$B$250,MATCH(0,COUNTIF($I$1200:I1273,Month_9!$B$4:$B$250),0)),"")</f>
        <v/>
      </c>
    </row>
    <row r="1275" spans="5:9">
      <c r="E1275" t="str" cm="1">
        <f t="array" ref="E1275">IFERROR(INDEX(Month_9!$D$4:$D$250,MATCH(0,COUNTIF($E$1200:E1274,Month_9!$D$4:$D$250),0)),"")</f>
        <v/>
      </c>
      <c r="I1275" t="str" cm="1">
        <f t="array" ref="I1275">IFERROR(INDEX(Month_9!$B$4:$B$250,MATCH(0,COUNTIF($I$1200:I1274,Month_9!$B$4:$B$250),0)),"")</f>
        <v/>
      </c>
    </row>
    <row r="1276" spans="5:9">
      <c r="E1276" t="str" cm="1">
        <f t="array" ref="E1276">IFERROR(INDEX(Month_9!$D$4:$D$250,MATCH(0,COUNTIF($E$1200:E1275,Month_9!$D$4:$D$250),0)),"")</f>
        <v/>
      </c>
      <c r="I1276" t="str" cm="1">
        <f t="array" ref="I1276">IFERROR(INDEX(Month_9!$B$4:$B$250,MATCH(0,COUNTIF($I$1200:I1275,Month_9!$B$4:$B$250),0)),"")</f>
        <v/>
      </c>
    </row>
    <row r="1277" spans="5:9">
      <c r="E1277" t="str" cm="1">
        <f t="array" ref="E1277">IFERROR(INDEX(Month_9!$D$4:$D$250,MATCH(0,COUNTIF($E$1200:E1276,Month_9!$D$4:$D$250),0)),"")</f>
        <v/>
      </c>
      <c r="I1277" t="str" cm="1">
        <f t="array" ref="I1277">IFERROR(INDEX(Month_9!$B$4:$B$250,MATCH(0,COUNTIF($I$1200:I1276,Month_9!$B$4:$B$250),0)),"")</f>
        <v/>
      </c>
    </row>
    <row r="1278" spans="5:9">
      <c r="E1278" t="str" cm="1">
        <f t="array" ref="E1278">IFERROR(INDEX(Month_9!$D$4:$D$250,MATCH(0,COUNTIF($E$1200:E1277,Month_9!$D$4:$D$250),0)),"")</f>
        <v/>
      </c>
      <c r="I1278" t="str" cm="1">
        <f t="array" ref="I1278">IFERROR(INDEX(Month_9!$B$4:$B$250,MATCH(0,COUNTIF($I$1200:I1277,Month_9!$B$4:$B$250),0)),"")</f>
        <v/>
      </c>
    </row>
    <row r="1279" spans="5:9">
      <c r="E1279" t="str" cm="1">
        <f t="array" ref="E1279">IFERROR(INDEX(Month_9!$D$4:$D$250,MATCH(0,COUNTIF($E$1200:E1278,Month_9!$D$4:$D$250),0)),"")</f>
        <v/>
      </c>
      <c r="I1279" t="str" cm="1">
        <f t="array" ref="I1279">IFERROR(INDEX(Month_9!$B$4:$B$250,MATCH(0,COUNTIF($I$1200:I1278,Month_9!$B$4:$B$250),0)),"")</f>
        <v/>
      </c>
    </row>
    <row r="1280" spans="5:9">
      <c r="E1280" t="str" cm="1">
        <f t="array" ref="E1280">IFERROR(INDEX(Month_9!$D$4:$D$250,MATCH(0,COUNTIF($E$1200:E1279,Month_9!$D$4:$D$250),0)),"")</f>
        <v/>
      </c>
      <c r="I1280" t="str" cm="1">
        <f t="array" ref="I1280">IFERROR(INDEX(Month_9!$B$4:$B$250,MATCH(0,COUNTIF($I$1200:I1279,Month_9!$B$4:$B$250),0)),"")</f>
        <v/>
      </c>
    </row>
    <row r="1281" spans="5:9">
      <c r="E1281" t="str" cm="1">
        <f t="array" ref="E1281">IFERROR(INDEX(Month_9!$D$4:$D$250,MATCH(0,COUNTIF($E$1200:E1280,Month_9!$D$4:$D$250),0)),"")</f>
        <v/>
      </c>
      <c r="I1281" t="str" cm="1">
        <f t="array" ref="I1281">IFERROR(INDEX(Month_9!$B$4:$B$250,MATCH(0,COUNTIF($I$1200:I1280,Month_9!$B$4:$B$250),0)),"")</f>
        <v/>
      </c>
    </row>
    <row r="1282" spans="5:9">
      <c r="E1282" t="str" cm="1">
        <f t="array" ref="E1282">IFERROR(INDEX(Month_9!$D$4:$D$250,MATCH(0,COUNTIF($E$1200:E1281,Month_9!$D$4:$D$250),0)),"")</f>
        <v/>
      </c>
      <c r="I1282" t="str" cm="1">
        <f t="array" ref="I1282">IFERROR(INDEX(Month_9!$B$4:$B$250,MATCH(0,COUNTIF($I$1200:I1281,Month_9!$B$4:$B$250),0)),"")</f>
        <v/>
      </c>
    </row>
    <row r="1283" spans="5:9">
      <c r="E1283" t="str" cm="1">
        <f t="array" ref="E1283">IFERROR(INDEX(Month_9!$D$4:$D$250,MATCH(0,COUNTIF($E$1200:E1282,Month_9!$D$4:$D$250),0)),"")</f>
        <v/>
      </c>
      <c r="I1283" t="str" cm="1">
        <f t="array" ref="I1283">IFERROR(INDEX(Month_9!$B$4:$B$250,MATCH(0,COUNTIF($I$1200:I1282,Month_9!$B$4:$B$250),0)),"")</f>
        <v/>
      </c>
    </row>
    <row r="1284" spans="5:9">
      <c r="E1284" t="str" cm="1">
        <f t="array" ref="E1284">IFERROR(INDEX(Month_9!$D$4:$D$250,MATCH(0,COUNTIF($E$1200:E1283,Month_9!$D$4:$D$250),0)),"")</f>
        <v/>
      </c>
      <c r="I1284" t="str" cm="1">
        <f t="array" ref="I1284">IFERROR(INDEX(Month_9!$B$4:$B$250,MATCH(0,COUNTIF($I$1200:I1283,Month_9!$B$4:$B$250),0)),"")</f>
        <v/>
      </c>
    </row>
    <row r="1285" spans="5:9">
      <c r="E1285" t="str" cm="1">
        <f t="array" ref="E1285">IFERROR(INDEX(Month_9!$D$4:$D$250,MATCH(0,COUNTIF($E$1200:E1284,Month_9!$D$4:$D$250),0)),"")</f>
        <v/>
      </c>
      <c r="I1285" t="str" cm="1">
        <f t="array" ref="I1285">IFERROR(INDEX(Month_9!$B$4:$B$250,MATCH(0,COUNTIF($I$1200:I1284,Month_9!$B$4:$B$250),0)),"")</f>
        <v/>
      </c>
    </row>
    <row r="1286" spans="5:9">
      <c r="E1286" t="str" cm="1">
        <f t="array" ref="E1286">IFERROR(INDEX(Month_9!$D$4:$D$250,MATCH(0,COUNTIF($E$1200:E1285,Month_9!$D$4:$D$250),0)),"")</f>
        <v/>
      </c>
      <c r="I1286" t="str" cm="1">
        <f t="array" ref="I1286">IFERROR(INDEX(Month_9!$B$4:$B$250,MATCH(0,COUNTIF($I$1200:I1285,Month_9!$B$4:$B$250),0)),"")</f>
        <v/>
      </c>
    </row>
    <row r="1287" spans="5:9">
      <c r="E1287" t="str" cm="1">
        <f t="array" ref="E1287">IFERROR(INDEX(Month_9!$D$4:$D$250,MATCH(0,COUNTIF($E$1200:E1286,Month_9!$D$4:$D$250),0)),"")</f>
        <v/>
      </c>
      <c r="I1287" t="str" cm="1">
        <f t="array" ref="I1287">IFERROR(INDEX(Month_9!$B$4:$B$250,MATCH(0,COUNTIF($I$1200:I1286,Month_9!$B$4:$B$250),0)),"")</f>
        <v/>
      </c>
    </row>
    <row r="1288" spans="5:9">
      <c r="E1288" t="str" cm="1">
        <f t="array" ref="E1288">IFERROR(INDEX(Month_9!$D$4:$D$250,MATCH(0,COUNTIF($E$1200:E1287,Month_9!$D$4:$D$250),0)),"")</f>
        <v/>
      </c>
      <c r="I1288" t="str" cm="1">
        <f t="array" ref="I1288">IFERROR(INDEX(Month_9!$B$4:$B$250,MATCH(0,COUNTIF($I$1200:I1287,Month_9!$B$4:$B$250),0)),"")</f>
        <v/>
      </c>
    </row>
    <row r="1289" spans="5:9">
      <c r="E1289" t="str" cm="1">
        <f t="array" ref="E1289">IFERROR(INDEX(Month_9!$D$4:$D$250,MATCH(0,COUNTIF($E$1200:E1288,Month_9!$D$4:$D$250),0)),"")</f>
        <v/>
      </c>
      <c r="I1289" t="str" cm="1">
        <f t="array" ref="I1289">IFERROR(INDEX(Month_9!$B$4:$B$250,MATCH(0,COUNTIF($I$1200:I1288,Month_9!$B$4:$B$250),0)),"")</f>
        <v/>
      </c>
    </row>
    <row r="1290" spans="5:9">
      <c r="E1290" t="str" cm="1">
        <f t="array" ref="E1290">IFERROR(INDEX(Month_9!$D$4:$D$250,MATCH(0,COUNTIF($E$1200:E1289,Month_9!$D$4:$D$250),0)),"")</f>
        <v/>
      </c>
      <c r="I1290" t="str" cm="1">
        <f t="array" ref="I1290">IFERROR(INDEX(Month_9!$B$4:$B$250,MATCH(0,COUNTIF($I$1200:I1289,Month_9!$B$4:$B$250),0)),"")</f>
        <v/>
      </c>
    </row>
    <row r="1291" spans="5:9">
      <c r="E1291" t="str" cm="1">
        <f t="array" ref="E1291">IFERROR(INDEX(Month_9!$D$4:$D$250,MATCH(0,COUNTIF($E$1200:E1290,Month_9!$D$4:$D$250),0)),"")</f>
        <v/>
      </c>
      <c r="I1291" t="str" cm="1">
        <f t="array" ref="I1291">IFERROR(INDEX(Month_9!$B$4:$B$250,MATCH(0,COUNTIF($I$1200:I1290,Month_9!$B$4:$B$250),0)),"")</f>
        <v/>
      </c>
    </row>
    <row r="1292" spans="5:9">
      <c r="E1292" t="str" cm="1">
        <f t="array" ref="E1292">IFERROR(INDEX(Month_9!$D$4:$D$250,MATCH(0,COUNTIF($E$1200:E1291,Month_9!$D$4:$D$250),0)),"")</f>
        <v/>
      </c>
      <c r="I1292" t="str" cm="1">
        <f t="array" ref="I1292">IFERROR(INDEX(Month_9!$B$4:$B$250,MATCH(0,COUNTIF($I$1200:I1291,Month_9!$B$4:$B$250),0)),"")</f>
        <v/>
      </c>
    </row>
    <row r="1293" spans="5:9">
      <c r="E1293" t="str" cm="1">
        <f t="array" ref="E1293">IFERROR(INDEX(Month_9!$D$4:$D$250,MATCH(0,COUNTIF($E$1200:E1292,Month_9!$D$4:$D$250),0)),"")</f>
        <v/>
      </c>
      <c r="I1293" t="str" cm="1">
        <f t="array" ref="I1293">IFERROR(INDEX(Month_9!$B$4:$B$250,MATCH(0,COUNTIF($I$1200:I1292,Month_9!$B$4:$B$250),0)),"")</f>
        <v/>
      </c>
    </row>
    <row r="1294" spans="5:9">
      <c r="E1294" t="str" cm="1">
        <f t="array" ref="E1294">IFERROR(INDEX(Month_9!$D$4:$D$250,MATCH(0,COUNTIF($E$1200:E1293,Month_9!$D$4:$D$250),0)),"")</f>
        <v/>
      </c>
      <c r="I1294" t="str" cm="1">
        <f t="array" ref="I1294">IFERROR(INDEX(Month_9!$B$4:$B$250,MATCH(0,COUNTIF($I$1200:I1293,Month_9!$B$4:$B$250),0)),"")</f>
        <v/>
      </c>
    </row>
    <row r="1295" spans="5:9">
      <c r="E1295" t="str" cm="1">
        <f t="array" ref="E1295">IFERROR(INDEX(Month_9!$D$4:$D$250,MATCH(0,COUNTIF($E$1200:E1294,Month_9!$D$4:$D$250),0)),"")</f>
        <v/>
      </c>
      <c r="I1295" t="str" cm="1">
        <f t="array" ref="I1295">IFERROR(INDEX(Month_9!$B$4:$B$250,MATCH(0,COUNTIF($I$1200:I1294,Month_9!$B$4:$B$250),0)),"")</f>
        <v/>
      </c>
    </row>
    <row r="1296" spans="5:9">
      <c r="E1296" t="str" cm="1">
        <f t="array" ref="E1296">IFERROR(INDEX(Month_9!$D$4:$D$250,MATCH(0,COUNTIF($E$1200:E1295,Month_9!$D$4:$D$250),0)),"")</f>
        <v/>
      </c>
      <c r="I1296" t="str" cm="1">
        <f t="array" ref="I1296">IFERROR(INDEX(Month_9!$B$4:$B$250,MATCH(0,COUNTIF($I$1200:I1295,Month_9!$B$4:$B$250),0)),"")</f>
        <v/>
      </c>
    </row>
    <row r="1297" spans="5:9">
      <c r="E1297" t="str" cm="1">
        <f t="array" ref="E1297">IFERROR(INDEX(Month_9!$D$4:$D$250,MATCH(0,COUNTIF($E$1200:E1296,Month_9!$D$4:$D$250),0)),"")</f>
        <v/>
      </c>
      <c r="I1297" t="str" cm="1">
        <f t="array" ref="I1297">IFERROR(INDEX(Month_9!$B$4:$B$250,MATCH(0,COUNTIF($I$1200:I1296,Month_9!$B$4:$B$250),0)),"")</f>
        <v/>
      </c>
    </row>
    <row r="1298" spans="5:9">
      <c r="E1298" t="str" cm="1">
        <f t="array" ref="E1298">IFERROR(INDEX(Month_9!$D$4:$D$250,MATCH(0,COUNTIF($E$1200:E1297,Month_9!$D$4:$D$250),0)),"")</f>
        <v/>
      </c>
      <c r="I1298" t="str" cm="1">
        <f t="array" ref="I1298">IFERROR(INDEX(Month_9!$B$4:$B$250,MATCH(0,COUNTIF($I$1200:I1297,Month_9!$B$4:$B$250),0)),"")</f>
        <v/>
      </c>
    </row>
    <row r="1299" spans="5:9">
      <c r="E1299" t="str" cm="1">
        <f t="array" ref="E1299">IFERROR(INDEX(Month_9!$D$4:$D$250,MATCH(0,COUNTIF($E$1200:E1298,Month_9!$D$4:$D$250),0)),"")</f>
        <v/>
      </c>
      <c r="I1299" t="str" cm="1">
        <f t="array" ref="I1299">IFERROR(INDEX(Month_9!$B$4:$B$250,MATCH(0,COUNTIF($I$1200:I1298,Month_9!$B$4:$B$250),0)),"")</f>
        <v/>
      </c>
    </row>
    <row r="1300" spans="5:9">
      <c r="E1300" t="str" cm="1">
        <f t="array" ref="E1300">IFERROR(INDEX(Month_9!$D$4:$D$250,MATCH(0,COUNTIF($E$1200:E1299,Month_9!$D$4:$D$250),0)),"")</f>
        <v/>
      </c>
      <c r="I1300" t="str" cm="1">
        <f t="array" ref="I1300">IFERROR(INDEX(Month_9!$B$4:$B$250,MATCH(0,COUNTIF($I$1200:I1299,Month_9!$B$4:$B$250),0)),"")</f>
        <v/>
      </c>
    </row>
    <row r="1301" spans="5:9">
      <c r="E1301" t="str" cm="1">
        <f t="array" ref="E1301">IFERROR(INDEX(Month_9!$D$4:$D$250,MATCH(0,COUNTIF($E$1200:E1300,Month_9!$D$4:$D$250),0)),"")</f>
        <v/>
      </c>
      <c r="I1301" t="str" cm="1">
        <f t="array" ref="I1301">IFERROR(INDEX(Month_9!$B$4:$B$250,MATCH(0,COUNTIF($I$1200:I1300,Month_9!$B$4:$B$250),0)),"")</f>
        <v/>
      </c>
    </row>
    <row r="1302" spans="5:9">
      <c r="E1302" t="str" cm="1">
        <f t="array" ref="E1302">IFERROR(INDEX(Month_9!$D$4:$D$250,MATCH(0,COUNTIF($E$1200:E1301,Month_9!$D$4:$D$250),0)),"")</f>
        <v/>
      </c>
      <c r="I1302" t="str" cm="1">
        <f t="array" ref="I1302">IFERROR(INDEX(Month_9!$B$4:$B$250,MATCH(0,COUNTIF($I$1200:I1301,Month_9!$B$4:$B$250),0)),"")</f>
        <v/>
      </c>
    </row>
    <row r="1303" spans="5:9">
      <c r="E1303" t="str" cm="1">
        <f t="array" ref="E1303">IFERROR(INDEX(Month_9!$D$4:$D$250,MATCH(0,COUNTIF($E$1200:E1302,Month_9!$D$4:$D$250),0)),"")</f>
        <v/>
      </c>
      <c r="I1303" t="str" cm="1">
        <f t="array" ref="I1303">IFERROR(INDEX(Month_9!$B$4:$B$250,MATCH(0,COUNTIF($I$1200:I1302,Month_9!$B$4:$B$250),0)),"")</f>
        <v/>
      </c>
    </row>
    <row r="1304" spans="5:9">
      <c r="E1304" t="str" cm="1">
        <f t="array" ref="E1304">IFERROR(INDEX(Month_9!$D$4:$D$250,MATCH(0,COUNTIF($E$1200:E1303,Month_9!$D$4:$D$250),0)),"")</f>
        <v/>
      </c>
      <c r="I1304" t="str" cm="1">
        <f t="array" ref="I1304">IFERROR(INDEX(Month_9!$B$4:$B$250,MATCH(0,COUNTIF($I$1200:I1303,Month_9!$B$4:$B$250),0)),"")</f>
        <v/>
      </c>
    </row>
    <row r="1305" spans="5:9">
      <c r="E1305" t="str" cm="1">
        <f t="array" ref="E1305">IFERROR(INDEX(Month_9!$D$4:$D$250,MATCH(0,COUNTIF($E$1200:E1304,Month_9!$D$4:$D$250),0)),"")</f>
        <v/>
      </c>
      <c r="I1305" t="str" cm="1">
        <f t="array" ref="I1305">IFERROR(INDEX(Month_9!$B$4:$B$250,MATCH(0,COUNTIF($I$1200:I1304,Month_9!$B$4:$B$250),0)),"")</f>
        <v/>
      </c>
    </row>
    <row r="1306" spans="5:9">
      <c r="E1306" t="str" cm="1">
        <f t="array" ref="E1306">IFERROR(INDEX(Month_9!$D$4:$D$250,MATCH(0,COUNTIF($E$1200:E1305,Month_9!$D$4:$D$250),0)),"")</f>
        <v/>
      </c>
      <c r="I1306" t="str" cm="1">
        <f t="array" ref="I1306">IFERROR(INDEX(Month_9!$B$4:$B$250,MATCH(0,COUNTIF($I$1200:I1305,Month_9!$B$4:$B$250),0)),"")</f>
        <v/>
      </c>
    </row>
    <row r="1307" spans="5:9">
      <c r="E1307" t="str" cm="1">
        <f t="array" ref="E1307">IFERROR(INDEX(Month_9!$D$4:$D$250,MATCH(0,COUNTIF($E$1200:E1306,Month_9!$D$4:$D$250),0)),"")</f>
        <v/>
      </c>
      <c r="I1307" t="str" cm="1">
        <f t="array" ref="I1307">IFERROR(INDEX(Month_9!$B$4:$B$250,MATCH(0,COUNTIF($I$1200:I1306,Month_9!$B$4:$B$250),0)),"")</f>
        <v/>
      </c>
    </row>
    <row r="1308" spans="5:9">
      <c r="E1308" t="str" cm="1">
        <f t="array" ref="E1308">IFERROR(INDEX(Month_9!$D$4:$D$250,MATCH(0,COUNTIF($E$1200:E1307,Month_9!$D$4:$D$250),0)),"")</f>
        <v/>
      </c>
      <c r="I1308" t="str" cm="1">
        <f t="array" ref="I1308">IFERROR(INDEX(Month_9!$B$4:$B$250,MATCH(0,COUNTIF($I$1200:I1307,Month_9!$B$4:$B$250),0)),"")</f>
        <v/>
      </c>
    </row>
    <row r="1309" spans="5:9">
      <c r="E1309" t="str" cm="1">
        <f t="array" ref="E1309">IFERROR(INDEX(Month_9!$D$4:$D$250,MATCH(0,COUNTIF($E$1200:E1308,Month_9!$D$4:$D$250),0)),"")</f>
        <v/>
      </c>
      <c r="I1309" t="str" cm="1">
        <f t="array" ref="I1309">IFERROR(INDEX(Month_9!$B$4:$B$250,MATCH(0,COUNTIF($I$1200:I1308,Month_9!$B$4:$B$250),0)),"")</f>
        <v/>
      </c>
    </row>
    <row r="1310" spans="5:9">
      <c r="E1310" t="str" cm="1">
        <f t="array" ref="E1310">IFERROR(INDEX(Month_9!$D$4:$D$250,MATCH(0,COUNTIF($E$1200:E1309,Month_9!$D$4:$D$250),0)),"")</f>
        <v/>
      </c>
      <c r="I1310" t="str" cm="1">
        <f t="array" ref="I1310">IFERROR(INDEX(Month_9!$B$4:$B$250,MATCH(0,COUNTIF($I$1200:I1309,Month_9!$B$4:$B$250),0)),"")</f>
        <v/>
      </c>
    </row>
    <row r="1311" spans="5:9">
      <c r="E1311" t="str" cm="1">
        <f t="array" ref="E1311">IFERROR(INDEX(Month_9!$D$4:$D$250,MATCH(0,COUNTIF($E$1200:E1310,Month_9!$D$4:$D$250),0)),"")</f>
        <v/>
      </c>
      <c r="I1311" t="str" cm="1">
        <f t="array" ref="I1311">IFERROR(INDEX(Month_9!$B$4:$B$250,MATCH(0,COUNTIF($I$1200:I1310,Month_9!$B$4:$B$250),0)),"")</f>
        <v/>
      </c>
    </row>
    <row r="1312" spans="5:9">
      <c r="E1312" t="str" cm="1">
        <f t="array" ref="E1312">IFERROR(INDEX(Month_9!$D$4:$D$250,MATCH(0,COUNTIF($E$1200:E1311,Month_9!$D$4:$D$250),0)),"")</f>
        <v/>
      </c>
      <c r="I1312" t="str" cm="1">
        <f t="array" ref="I1312">IFERROR(INDEX(Month_9!$B$4:$B$250,MATCH(0,COUNTIF($I$1200:I1311,Month_9!$B$4:$B$250),0)),"")</f>
        <v/>
      </c>
    </row>
    <row r="1313" spans="5:9">
      <c r="E1313" t="str" cm="1">
        <f t="array" ref="E1313">IFERROR(INDEX(Month_9!$D$4:$D$250,MATCH(0,COUNTIF($E$1200:E1312,Month_9!$D$4:$D$250),0)),"")</f>
        <v/>
      </c>
      <c r="I1313" t="str" cm="1">
        <f t="array" ref="I1313">IFERROR(INDEX(Month_9!$B$4:$B$250,MATCH(0,COUNTIF($I$1200:I1312,Month_9!$B$4:$B$250),0)),"")</f>
        <v/>
      </c>
    </row>
    <row r="1314" spans="5:9">
      <c r="E1314" t="str" cm="1">
        <f t="array" ref="E1314">IFERROR(INDEX(Month_9!$D$4:$D$250,MATCH(0,COUNTIF($E$1200:E1313,Month_9!$D$4:$D$250),0)),"")</f>
        <v/>
      </c>
      <c r="I1314" t="str" cm="1">
        <f t="array" ref="I1314">IFERROR(INDEX(Month_9!$B$4:$B$250,MATCH(0,COUNTIF($I$1200:I1313,Month_9!$B$4:$B$250),0)),"")</f>
        <v/>
      </c>
    </row>
    <row r="1315" spans="5:9">
      <c r="E1315" t="str" cm="1">
        <f t="array" ref="E1315">IFERROR(INDEX(Month_9!$D$4:$D$250,MATCH(0,COUNTIF($E$1200:E1314,Month_9!$D$4:$D$250),0)),"")</f>
        <v/>
      </c>
      <c r="I1315" t="str" cm="1">
        <f t="array" ref="I1315">IFERROR(INDEX(Month_9!$B$4:$B$250,MATCH(0,COUNTIF($I$1200:I1314,Month_9!$B$4:$B$250),0)),"")</f>
        <v/>
      </c>
    </row>
    <row r="1316" spans="5:9">
      <c r="E1316" t="str" cm="1">
        <f t="array" ref="E1316">IFERROR(INDEX(Month_9!$D$4:$D$250,MATCH(0,COUNTIF($E$1200:E1315,Month_9!$D$4:$D$250),0)),"")</f>
        <v/>
      </c>
      <c r="I1316" t="str" cm="1">
        <f t="array" ref="I1316">IFERROR(INDEX(Month_9!$B$4:$B$250,MATCH(0,COUNTIF($I$1200:I1315,Month_9!$B$4:$B$250),0)),"")</f>
        <v/>
      </c>
    </row>
    <row r="1317" spans="5:9">
      <c r="E1317" t="str" cm="1">
        <f t="array" ref="E1317">IFERROR(INDEX(Month_9!$D$4:$D$250,MATCH(0,COUNTIF($E$1200:E1316,Month_9!$D$4:$D$250),0)),"")</f>
        <v/>
      </c>
      <c r="I1317" t="str" cm="1">
        <f t="array" ref="I1317">IFERROR(INDEX(Month_9!$B$4:$B$250,MATCH(0,COUNTIF($I$1200:I1316,Month_9!$B$4:$B$250),0)),"")</f>
        <v/>
      </c>
    </row>
    <row r="1318" spans="5:9">
      <c r="E1318" t="str" cm="1">
        <f t="array" ref="E1318">IFERROR(INDEX(Month_9!$D$4:$D$250,MATCH(0,COUNTIF($E$1200:E1317,Month_9!$D$4:$D$250),0)),"")</f>
        <v/>
      </c>
      <c r="I1318" t="str" cm="1">
        <f t="array" ref="I1318">IFERROR(INDEX(Month_9!$B$4:$B$250,MATCH(0,COUNTIF($I$1200:I1317,Month_9!$B$4:$B$250),0)),"")</f>
        <v/>
      </c>
    </row>
    <row r="1319" spans="5:9">
      <c r="E1319" t="str" cm="1">
        <f t="array" ref="E1319">IFERROR(INDEX(Month_9!$D$4:$D$250,MATCH(0,COUNTIF($E$1200:E1318,Month_9!$D$4:$D$250),0)),"")</f>
        <v/>
      </c>
      <c r="I1319" t="str" cm="1">
        <f t="array" ref="I1319">IFERROR(INDEX(Month_9!$B$4:$B$250,MATCH(0,COUNTIF($I$1200:I1318,Month_9!$B$4:$B$250),0)),"")</f>
        <v/>
      </c>
    </row>
    <row r="1320" spans="5:9">
      <c r="E1320" t="str" cm="1">
        <f t="array" ref="E1320">IFERROR(INDEX(Month_9!$D$4:$D$250,MATCH(0,COUNTIF($E$1200:E1319,Month_9!$D$4:$D$250),0)),"")</f>
        <v/>
      </c>
      <c r="I1320" t="str" cm="1">
        <f t="array" ref="I1320">IFERROR(INDEX(Month_9!$B$4:$B$250,MATCH(0,COUNTIF($I$1200:I1319,Month_9!$B$4:$B$250),0)),"")</f>
        <v/>
      </c>
    </row>
    <row r="1321" spans="5:9">
      <c r="E1321" t="str" cm="1">
        <f t="array" ref="E1321">IFERROR(INDEX(Month_9!$D$4:$D$250,MATCH(0,COUNTIF($E$1200:E1320,Month_9!$D$4:$D$250),0)),"")</f>
        <v/>
      </c>
      <c r="I1321" t="str" cm="1">
        <f t="array" ref="I1321">IFERROR(INDEX(Month_9!$B$4:$B$250,MATCH(0,COUNTIF($I$1200:I1320,Month_9!$B$4:$B$250),0)),"")</f>
        <v/>
      </c>
    </row>
    <row r="1322" spans="5:9">
      <c r="E1322" t="str" cm="1">
        <f t="array" ref="E1322">IFERROR(INDEX(Month_9!$D$4:$D$250,MATCH(0,COUNTIF($E$1200:E1321,Month_9!$D$4:$D$250),0)),"")</f>
        <v/>
      </c>
      <c r="I1322" t="str" cm="1">
        <f t="array" ref="I1322">IFERROR(INDEX(Month_9!$B$4:$B$250,MATCH(0,COUNTIF($I$1200:I1321,Month_9!$B$4:$B$250),0)),"")</f>
        <v/>
      </c>
    </row>
    <row r="1323" spans="5:9">
      <c r="E1323" t="str" cm="1">
        <f t="array" ref="E1323">IFERROR(INDEX(Month_9!$D$4:$D$250,MATCH(0,COUNTIF($E$1200:E1322,Month_9!$D$4:$D$250),0)),"")</f>
        <v/>
      </c>
      <c r="I1323" t="str" cm="1">
        <f t="array" ref="I1323">IFERROR(INDEX(Month_9!$B$4:$B$250,MATCH(0,COUNTIF($I$1200:I1322,Month_9!$B$4:$B$250),0)),"")</f>
        <v/>
      </c>
    </row>
    <row r="1324" spans="5:9">
      <c r="E1324" t="str" cm="1">
        <f t="array" ref="E1324">IFERROR(INDEX(Month_9!$D$4:$D$250,MATCH(0,COUNTIF($E$1200:E1323,Month_9!$D$4:$D$250),0)),"")</f>
        <v/>
      </c>
      <c r="I1324" t="str" cm="1">
        <f t="array" ref="I1324">IFERROR(INDEX(Month_9!$B$4:$B$250,MATCH(0,COUNTIF($I$1200:I1323,Month_9!$B$4:$B$250),0)),"")</f>
        <v/>
      </c>
    </row>
    <row r="1325" spans="5:9">
      <c r="E1325" t="str" cm="1">
        <f t="array" ref="E1325">IFERROR(INDEX(Month_9!$D$4:$D$250,MATCH(0,COUNTIF($E$1200:E1324,Month_9!$D$4:$D$250),0)),"")</f>
        <v/>
      </c>
      <c r="I1325" t="str" cm="1">
        <f t="array" ref="I1325">IFERROR(INDEX(Month_9!$B$4:$B$250,MATCH(0,COUNTIF($I$1200:I1324,Month_9!$B$4:$B$250),0)),"")</f>
        <v/>
      </c>
    </row>
    <row r="1326" spans="5:9">
      <c r="E1326" t="str" cm="1">
        <f t="array" ref="E1326">IFERROR(INDEX(Month_9!$D$4:$D$250,MATCH(0,COUNTIF($E$1200:E1325,Month_9!$D$4:$D$250),0)),"")</f>
        <v/>
      </c>
      <c r="I1326" t="str" cm="1">
        <f t="array" ref="I1326">IFERROR(INDEX(Month_9!$B$4:$B$250,MATCH(0,COUNTIF($I$1200:I1325,Month_9!$B$4:$B$250),0)),"")</f>
        <v/>
      </c>
    </row>
    <row r="1327" spans="5:9">
      <c r="E1327" t="str" cm="1">
        <f t="array" ref="E1327">IFERROR(INDEX(Month_9!$D$4:$D$250,MATCH(0,COUNTIF($E$1200:E1326,Month_9!$D$4:$D$250),0)),"")</f>
        <v/>
      </c>
      <c r="I1327" t="str" cm="1">
        <f t="array" ref="I1327">IFERROR(INDEX(Month_9!$B$4:$B$250,MATCH(0,COUNTIF($I$1200:I1326,Month_9!$B$4:$B$250),0)),"")</f>
        <v/>
      </c>
    </row>
    <row r="1328" spans="5:9">
      <c r="E1328" t="str" cm="1">
        <f t="array" ref="E1328">IFERROR(INDEX(Month_9!$D$4:$D$250,MATCH(0,COUNTIF($E$1200:E1327,Month_9!$D$4:$D$250),0)),"")</f>
        <v/>
      </c>
      <c r="I1328" t="str" cm="1">
        <f t="array" ref="I1328">IFERROR(INDEX(Month_9!$B$4:$B$250,MATCH(0,COUNTIF($I$1200:I1327,Month_9!$B$4:$B$250),0)),"")</f>
        <v/>
      </c>
    </row>
    <row r="1329" spans="5:9">
      <c r="E1329" t="str" cm="1">
        <f t="array" ref="E1329">IFERROR(INDEX(Month_9!$D$4:$D$250,MATCH(0,COUNTIF($E$1200:E1328,Month_9!$D$4:$D$250),0)),"")</f>
        <v/>
      </c>
      <c r="I1329" t="str" cm="1">
        <f t="array" ref="I1329">IFERROR(INDEX(Month_9!$B$4:$B$250,MATCH(0,COUNTIF($I$1200:I1328,Month_9!$B$4:$B$250),0)),"")</f>
        <v/>
      </c>
    </row>
    <row r="1330" spans="5:9">
      <c r="E1330" t="str" cm="1">
        <f t="array" ref="E1330">IFERROR(INDEX(Month_9!$D$4:$D$250,MATCH(0,COUNTIF($E$1200:E1329,Month_9!$D$4:$D$250),0)),"")</f>
        <v/>
      </c>
      <c r="I1330" t="str" cm="1">
        <f t="array" ref="I1330">IFERROR(INDEX(Month_9!$B$4:$B$250,MATCH(0,COUNTIF($I$1200:I1329,Month_9!$B$4:$B$250),0)),"")</f>
        <v/>
      </c>
    </row>
    <row r="1331" spans="5:9">
      <c r="E1331" t="str" cm="1">
        <f t="array" ref="E1331">IFERROR(INDEX(Month_9!$D$4:$D$250,MATCH(0,COUNTIF($E$1200:E1330,Month_9!$D$4:$D$250),0)),"")</f>
        <v/>
      </c>
      <c r="I1331" t="str" cm="1">
        <f t="array" ref="I1331">IFERROR(INDEX(Month_9!$B$4:$B$250,MATCH(0,COUNTIF($I$1200:I1330,Month_9!$B$4:$B$250),0)),"")</f>
        <v/>
      </c>
    </row>
    <row r="1332" spans="5:9">
      <c r="E1332" t="str" cm="1">
        <f t="array" ref="E1332">IFERROR(INDEX(Month_9!$D$4:$D$250,MATCH(0,COUNTIF($E$1200:E1331,Month_9!$D$4:$D$250),0)),"")</f>
        <v/>
      </c>
      <c r="I1332" t="str" cm="1">
        <f t="array" ref="I1332">IFERROR(INDEX(Month_9!$B$4:$B$250,MATCH(0,COUNTIF($I$1200:I1331,Month_9!$B$4:$B$250),0)),"")</f>
        <v/>
      </c>
    </row>
    <row r="1333" spans="5:9">
      <c r="E1333" t="str" cm="1">
        <f t="array" ref="E1333">IFERROR(INDEX(Month_9!$D$4:$D$250,MATCH(0,COUNTIF($E$1200:E1332,Month_9!$D$4:$D$250),0)),"")</f>
        <v/>
      </c>
      <c r="I1333" t="str" cm="1">
        <f t="array" ref="I1333">IFERROR(INDEX(Month_9!$B$4:$B$250,MATCH(0,COUNTIF($I$1200:I1332,Month_9!$B$4:$B$250),0)),"")</f>
        <v/>
      </c>
    </row>
    <row r="1334" spans="5:9">
      <c r="E1334" t="str" cm="1">
        <f t="array" ref="E1334">IFERROR(INDEX(Month_9!$D$4:$D$250,MATCH(0,COUNTIF($E$1200:E1333,Month_9!$D$4:$D$250),0)),"")</f>
        <v/>
      </c>
      <c r="I1334" t="str" cm="1">
        <f t="array" ref="I1334">IFERROR(INDEX(Month_9!$B$4:$B$250,MATCH(0,COUNTIF($I$1200:I1333,Month_9!$B$4:$B$250),0)),"")</f>
        <v/>
      </c>
    </row>
    <row r="1335" spans="5:9">
      <c r="E1335" t="str" cm="1">
        <f t="array" ref="E1335">IFERROR(INDEX(Month_9!$D$4:$D$250,MATCH(0,COUNTIF($E$1200:E1334,Month_9!$D$4:$D$250),0)),"")</f>
        <v/>
      </c>
      <c r="I1335" t="str" cm="1">
        <f t="array" ref="I1335">IFERROR(INDEX(Month_9!$B$4:$B$250,MATCH(0,COUNTIF($I$1200:I1334,Month_9!$B$4:$B$250),0)),"")</f>
        <v/>
      </c>
    </row>
    <row r="1336" spans="5:9">
      <c r="E1336" t="str" cm="1">
        <f t="array" ref="E1336">IFERROR(INDEX(Month_9!$D$4:$D$250,MATCH(0,COUNTIF($E$1200:E1335,Month_9!$D$4:$D$250),0)),"")</f>
        <v/>
      </c>
      <c r="I1336" t="str" cm="1">
        <f t="array" ref="I1336">IFERROR(INDEX(Month_9!$B$4:$B$250,MATCH(0,COUNTIF($I$1200:I1335,Month_9!$B$4:$B$250),0)),"")</f>
        <v/>
      </c>
    </row>
    <row r="1337" spans="5:9">
      <c r="E1337" t="str" cm="1">
        <f t="array" ref="E1337">IFERROR(INDEX(Month_9!$D$4:$D$250,MATCH(0,COUNTIF($E$1200:E1336,Month_9!$D$4:$D$250),0)),"")</f>
        <v/>
      </c>
      <c r="I1337" t="str" cm="1">
        <f t="array" ref="I1337">IFERROR(INDEX(Month_9!$B$4:$B$250,MATCH(0,COUNTIF($I$1200:I1336,Month_9!$B$4:$B$250),0)),"")</f>
        <v/>
      </c>
    </row>
    <row r="1338" spans="5:9">
      <c r="E1338" t="str" cm="1">
        <f t="array" ref="E1338">IFERROR(INDEX(Month_9!$D$4:$D$250,MATCH(0,COUNTIF($E$1200:E1337,Month_9!$D$4:$D$250),0)),"")</f>
        <v/>
      </c>
      <c r="I1338" t="str" cm="1">
        <f t="array" ref="I1338">IFERROR(INDEX(Month_9!$B$4:$B$250,MATCH(0,COUNTIF($I$1200:I1337,Month_9!$B$4:$B$250),0)),"")</f>
        <v/>
      </c>
    </row>
    <row r="1339" spans="5:9">
      <c r="E1339" t="str" cm="1">
        <f t="array" ref="E1339">IFERROR(INDEX(Month_9!$D$4:$D$250,MATCH(0,COUNTIF($E$1200:E1338,Month_9!$D$4:$D$250),0)),"")</f>
        <v/>
      </c>
      <c r="I1339" t="str" cm="1">
        <f t="array" ref="I1339">IFERROR(INDEX(Month_9!$B$4:$B$250,MATCH(0,COUNTIF($I$1200:I1338,Month_9!$B$4:$B$250),0)),"")</f>
        <v/>
      </c>
    </row>
    <row r="1340" spans="5:9">
      <c r="E1340" t="str" cm="1">
        <f t="array" ref="E1340">IFERROR(INDEX(Month_9!$D$4:$D$250,MATCH(0,COUNTIF($E$1200:E1339,Month_9!$D$4:$D$250),0)),"")</f>
        <v/>
      </c>
      <c r="I1340" t="str" cm="1">
        <f t="array" ref="I1340">IFERROR(INDEX(Month_9!$B$4:$B$250,MATCH(0,COUNTIF($I$1200:I1339,Month_9!$B$4:$B$250),0)),"")</f>
        <v/>
      </c>
    </row>
    <row r="1341" spans="5:9">
      <c r="E1341" t="str" cm="1">
        <f t="array" ref="E1341">IFERROR(INDEX(Month_9!$D$4:$D$250,MATCH(0,COUNTIF($E$1200:E1340,Month_9!$D$4:$D$250),0)),"")</f>
        <v/>
      </c>
      <c r="I1341" t="str" cm="1">
        <f t="array" ref="I1341">IFERROR(INDEX(Month_9!$B$4:$B$250,MATCH(0,COUNTIF($I$1200:I1340,Month_9!$B$4:$B$250),0)),"")</f>
        <v/>
      </c>
    </row>
    <row r="1342" spans="5:9">
      <c r="E1342" t="str" cm="1">
        <f t="array" ref="E1342">IFERROR(INDEX(Month_9!$D$4:$D$250,MATCH(0,COUNTIF($E$1200:E1341,Month_9!$D$4:$D$250),0)),"")</f>
        <v/>
      </c>
      <c r="I1342" t="str" cm="1">
        <f t="array" ref="I1342">IFERROR(INDEX(Month_9!$B$4:$B$250,MATCH(0,COUNTIF($I$1200:I1341,Month_9!$B$4:$B$250),0)),"")</f>
        <v/>
      </c>
    </row>
    <row r="1343" spans="5:9">
      <c r="E1343" t="str" cm="1">
        <f t="array" ref="E1343">IFERROR(INDEX(Month_9!$D$4:$D$250,MATCH(0,COUNTIF($E$1200:E1342,Month_9!$D$4:$D$250),0)),"")</f>
        <v/>
      </c>
      <c r="I1343" t="str" cm="1">
        <f t="array" ref="I1343">IFERROR(INDEX(Month_9!$B$4:$B$250,MATCH(0,COUNTIF($I$1200:I1342,Month_9!$B$4:$B$250),0)),"")</f>
        <v/>
      </c>
    </row>
    <row r="1344" spans="5:9">
      <c r="E1344" t="str" cm="1">
        <f t="array" ref="E1344">IFERROR(INDEX(Month_9!$D$4:$D$250,MATCH(0,COUNTIF($E$1200:E1343,Month_9!$D$4:$D$250),0)),"")</f>
        <v/>
      </c>
      <c r="I1344" t="str" cm="1">
        <f t="array" ref="I1344">IFERROR(INDEX(Month_9!$B$4:$B$250,MATCH(0,COUNTIF($I$1200:I1343,Month_9!$B$4:$B$250),0)),"")</f>
        <v/>
      </c>
    </row>
    <row r="1345" spans="5:9">
      <c r="E1345" t="str" cm="1">
        <f t="array" ref="E1345">IFERROR(INDEX(Month_9!$D$4:$D$250,MATCH(0,COUNTIF($E$1200:E1344,Month_9!$D$4:$D$250),0)),"")</f>
        <v/>
      </c>
      <c r="I1345" t="str" cm="1">
        <f t="array" ref="I1345">IFERROR(INDEX(Month_9!$B$4:$B$250,MATCH(0,COUNTIF($I$1200:I1344,Month_9!$B$4:$B$250),0)),"")</f>
        <v/>
      </c>
    </row>
    <row r="1346" spans="5:9">
      <c r="E1346" t="str" cm="1">
        <f t="array" ref="E1346">IFERROR(INDEX(Month_9!$D$4:$D$250,MATCH(0,COUNTIF($E$1200:E1345,Month_9!$D$4:$D$250),0)),"")</f>
        <v/>
      </c>
      <c r="I1346" t="str" cm="1">
        <f t="array" ref="I1346">IFERROR(INDEX(Month_9!$B$4:$B$250,MATCH(0,COUNTIF($I$1200:I1345,Month_9!$B$4:$B$250),0)),"")</f>
        <v/>
      </c>
    </row>
    <row r="1347" spans="5:9">
      <c r="E1347" t="str" cm="1">
        <f t="array" ref="E1347">IFERROR(INDEX(Month_9!$D$4:$D$250,MATCH(0,COUNTIF($E$1200:E1346,Month_9!$D$4:$D$250),0)),"")</f>
        <v/>
      </c>
      <c r="I1347" t="str" cm="1">
        <f t="array" ref="I1347">IFERROR(INDEX(Month_9!$B$4:$B$250,MATCH(0,COUNTIF($I$1200:I1346,Month_9!$B$4:$B$250),0)),"")</f>
        <v/>
      </c>
    </row>
    <row r="1348" spans="5:9">
      <c r="E1348" t="str" cm="1">
        <f t="array" ref="E1348">IFERROR(INDEX(Month_9!$D$4:$D$250,MATCH(0,COUNTIF($E$1200:E1347,Month_9!$D$4:$D$250),0)),"")</f>
        <v/>
      </c>
      <c r="I1348" t="str" cm="1">
        <f t="array" ref="I1348">IFERROR(INDEX(Month_9!$B$4:$B$250,MATCH(0,COUNTIF($I$1200:I1347,Month_9!$B$4:$B$250),0)),"")</f>
        <v/>
      </c>
    </row>
    <row r="1349" spans="5:9">
      <c r="E1349" t="str" cm="1">
        <f t="array" ref="E1349">IFERROR(INDEX(Month_9!$D$4:$D$250,MATCH(0,COUNTIF($E$1200:E1348,Month_9!$D$4:$D$250),0)),"")</f>
        <v/>
      </c>
      <c r="I1349" t="str" cm="1">
        <f t="array" ref="I1349">IFERROR(INDEX(Month_9!$B$4:$B$250,MATCH(0,COUNTIF($I$1200:I1348,Month_9!$B$4:$B$250),0)),"")</f>
        <v/>
      </c>
    </row>
    <row r="1350" spans="5:9">
      <c r="E1350" t="str" cm="1">
        <f t="array" ref="E1350">IFERROR(INDEX(Month_9!$D$4:$D$250,MATCH(0,COUNTIF($E$1200:E1349,Month_9!$D$4:$D$250),0)),"")</f>
        <v/>
      </c>
      <c r="I1350" t="str" cm="1">
        <f t="array" ref="I1350">IFERROR(INDEX(Month_9!$B$4:$B$250,MATCH(0,COUNTIF($I$1200:I1349,Month_9!$B$4:$B$250),0)),"")</f>
        <v/>
      </c>
    </row>
    <row r="1351" spans="5:9">
      <c r="E1351" cm="1">
        <f t="array" ref="E1351">IFERROR(INDEX(Month_10!$D$4:$D$250,MATCH(0,COUNTIF($E$1350:E1350,Month_10!$D$4:$D$250),0)),"")</f>
        <v>0</v>
      </c>
      <c r="I1351" cm="1">
        <f t="array" ref="I1351">IFERROR(INDEX(Month_10!$B$4:$B$250,MATCH(0,COUNTIF($I$1350:I1350,Month_10!$B$4:$B$250),0)),"")</f>
        <v>0</v>
      </c>
    </row>
    <row r="1352" spans="5:9">
      <c r="E1352" t="str" cm="1">
        <f t="array" ref="E1352">IFERROR(INDEX(Month_10!$D$4:$D$250,MATCH(0,COUNTIF($E$1350:E1351,Month_10!$D$4:$D$250),0)),"")</f>
        <v/>
      </c>
      <c r="I1352" t="str" cm="1">
        <f t="array" ref="I1352">IFERROR(INDEX(Month_10!$B$4:$B$250,MATCH(0,COUNTIF($I$1350:I1351,Month_10!$B$4:$B$250),0)),"")</f>
        <v/>
      </c>
    </row>
    <row r="1353" spans="5:9">
      <c r="E1353" t="str" cm="1">
        <f t="array" ref="E1353">IFERROR(INDEX(Month_10!$D$4:$D$250,MATCH(0,COUNTIF($E$1350:E1352,Month_10!$D$4:$D$250),0)),"")</f>
        <v/>
      </c>
      <c r="I1353" t="str" cm="1">
        <f t="array" ref="I1353">IFERROR(INDEX(Month_10!$B$4:$B$250,MATCH(0,COUNTIF($I$1350:I1352,Month_10!$B$4:$B$250),0)),"")</f>
        <v/>
      </c>
    </row>
    <row r="1354" spans="5:9">
      <c r="E1354" t="str" cm="1">
        <f t="array" ref="E1354">IFERROR(INDEX(Month_10!$D$4:$D$250,MATCH(0,COUNTIF($E$1350:E1353,Month_10!$D$4:$D$250),0)),"")</f>
        <v/>
      </c>
      <c r="I1354" t="str" cm="1">
        <f t="array" ref="I1354">IFERROR(INDEX(Month_10!$B$4:$B$250,MATCH(0,COUNTIF($I$1350:I1353,Month_10!$B$4:$B$250),0)),"")</f>
        <v/>
      </c>
    </row>
    <row r="1355" spans="5:9">
      <c r="E1355" t="str" cm="1">
        <f t="array" ref="E1355">IFERROR(INDEX(Month_10!$D$4:$D$250,MATCH(0,COUNTIF($E$1350:E1354,Month_10!$D$4:$D$250),0)),"")</f>
        <v/>
      </c>
      <c r="I1355" t="str" cm="1">
        <f t="array" ref="I1355">IFERROR(INDEX(Month_10!$B$4:$B$250,MATCH(0,COUNTIF($I$1350:I1354,Month_10!$B$4:$B$250),0)),"")</f>
        <v/>
      </c>
    </row>
    <row r="1356" spans="5:9">
      <c r="E1356" t="str" cm="1">
        <f t="array" ref="E1356">IFERROR(INDEX(Month_10!$D$4:$D$250,MATCH(0,COUNTIF($E$1350:E1355,Month_10!$D$4:$D$250),0)),"")</f>
        <v/>
      </c>
      <c r="I1356" t="str" cm="1">
        <f t="array" ref="I1356">IFERROR(INDEX(Month_10!$B$4:$B$250,MATCH(0,COUNTIF($I$1350:I1355,Month_10!$B$4:$B$250),0)),"")</f>
        <v/>
      </c>
    </row>
    <row r="1357" spans="5:9">
      <c r="E1357" t="str" cm="1">
        <f t="array" ref="E1357">IFERROR(INDEX(Month_10!$D$4:$D$250,MATCH(0,COUNTIF($E$1350:E1356,Month_10!$D$4:$D$250),0)),"")</f>
        <v/>
      </c>
      <c r="I1357" t="str" cm="1">
        <f t="array" ref="I1357">IFERROR(INDEX(Month_10!$B$4:$B$250,MATCH(0,COUNTIF($I$1350:I1356,Month_10!$B$4:$B$250),0)),"")</f>
        <v/>
      </c>
    </row>
    <row r="1358" spans="5:9">
      <c r="E1358" t="str" cm="1">
        <f t="array" ref="E1358">IFERROR(INDEX(Month_10!$D$4:$D$250,MATCH(0,COUNTIF($E$1350:E1357,Month_10!$D$4:$D$250),0)),"")</f>
        <v/>
      </c>
      <c r="I1358" t="str" cm="1">
        <f t="array" ref="I1358">IFERROR(INDEX(Month_10!$B$4:$B$250,MATCH(0,COUNTIF($I$1350:I1357,Month_10!$B$4:$B$250),0)),"")</f>
        <v/>
      </c>
    </row>
    <row r="1359" spans="5:9">
      <c r="E1359" t="str" cm="1">
        <f t="array" ref="E1359">IFERROR(INDEX(Month_10!$D$4:$D$250,MATCH(0,COUNTIF($E$1350:E1358,Month_10!$D$4:$D$250),0)),"")</f>
        <v/>
      </c>
      <c r="I1359" t="str" cm="1">
        <f t="array" ref="I1359">IFERROR(INDEX(Month_10!$B$4:$B$250,MATCH(0,COUNTIF($I$1350:I1358,Month_10!$B$4:$B$250),0)),"")</f>
        <v/>
      </c>
    </row>
    <row r="1360" spans="5:9">
      <c r="E1360" t="str" cm="1">
        <f t="array" ref="E1360">IFERROR(INDEX(Month_10!$D$4:$D$250,MATCH(0,COUNTIF($E$1350:E1359,Month_10!$D$4:$D$250),0)),"")</f>
        <v/>
      </c>
      <c r="I1360" t="str" cm="1">
        <f t="array" ref="I1360">IFERROR(INDEX(Month_10!$B$4:$B$250,MATCH(0,COUNTIF($I$1350:I1359,Month_10!$B$4:$B$250),0)),"")</f>
        <v/>
      </c>
    </row>
    <row r="1361" spans="5:9">
      <c r="E1361" t="str" cm="1">
        <f t="array" ref="E1361">IFERROR(INDEX(Month_10!$D$4:$D$250,MATCH(0,COUNTIF($E$1350:E1360,Month_10!$D$4:$D$250),0)),"")</f>
        <v/>
      </c>
      <c r="I1361" t="str" cm="1">
        <f t="array" ref="I1361">IFERROR(INDEX(Month_10!$B$4:$B$250,MATCH(0,COUNTIF($I$1350:I1360,Month_10!$B$4:$B$250),0)),"")</f>
        <v/>
      </c>
    </row>
    <row r="1362" spans="5:9">
      <c r="E1362" t="str" cm="1">
        <f t="array" ref="E1362">IFERROR(INDEX(Month_10!$D$4:$D$250,MATCH(0,COUNTIF($E$1350:E1361,Month_10!$D$4:$D$250),0)),"")</f>
        <v/>
      </c>
      <c r="I1362" t="str" cm="1">
        <f t="array" ref="I1362">IFERROR(INDEX(Month_10!$B$4:$B$250,MATCH(0,COUNTIF($I$1350:I1361,Month_10!$B$4:$B$250),0)),"")</f>
        <v/>
      </c>
    </row>
    <row r="1363" spans="5:9">
      <c r="E1363" t="str" cm="1">
        <f t="array" ref="E1363">IFERROR(INDEX(Month_10!$D$4:$D$250,MATCH(0,COUNTIF($E$1350:E1362,Month_10!$D$4:$D$250),0)),"")</f>
        <v/>
      </c>
      <c r="I1363" t="str" cm="1">
        <f t="array" ref="I1363">IFERROR(INDEX(Month_10!$B$4:$B$250,MATCH(0,COUNTIF($I$1350:I1362,Month_10!$B$4:$B$250),0)),"")</f>
        <v/>
      </c>
    </row>
    <row r="1364" spans="5:9">
      <c r="E1364" t="str" cm="1">
        <f t="array" ref="E1364">IFERROR(INDEX(Month_10!$D$4:$D$250,MATCH(0,COUNTIF($E$1350:E1363,Month_10!$D$4:$D$250),0)),"")</f>
        <v/>
      </c>
      <c r="I1364" t="str" cm="1">
        <f t="array" ref="I1364">IFERROR(INDEX(Month_10!$B$4:$B$250,MATCH(0,COUNTIF($I$1350:I1363,Month_10!$B$4:$B$250),0)),"")</f>
        <v/>
      </c>
    </row>
    <row r="1365" spans="5:9">
      <c r="E1365" t="str" cm="1">
        <f t="array" ref="E1365">IFERROR(INDEX(Month_10!$D$4:$D$250,MATCH(0,COUNTIF($E$1350:E1364,Month_10!$D$4:$D$250),0)),"")</f>
        <v/>
      </c>
      <c r="I1365" t="str" cm="1">
        <f t="array" ref="I1365">IFERROR(INDEX(Month_10!$B$4:$B$250,MATCH(0,COUNTIF($I$1350:I1364,Month_10!$B$4:$B$250),0)),"")</f>
        <v/>
      </c>
    </row>
    <row r="1366" spans="5:9">
      <c r="E1366" t="str" cm="1">
        <f t="array" ref="E1366">IFERROR(INDEX(Month_10!$D$4:$D$250,MATCH(0,COUNTIF($E$1350:E1365,Month_10!$D$4:$D$250),0)),"")</f>
        <v/>
      </c>
      <c r="I1366" t="str" cm="1">
        <f t="array" ref="I1366">IFERROR(INDEX(Month_10!$B$4:$B$250,MATCH(0,COUNTIF($I$1350:I1365,Month_10!$B$4:$B$250),0)),"")</f>
        <v/>
      </c>
    </row>
    <row r="1367" spans="5:9">
      <c r="E1367" t="str" cm="1">
        <f t="array" ref="E1367">IFERROR(INDEX(Month_10!$D$4:$D$250,MATCH(0,COUNTIF($E$1350:E1366,Month_10!$D$4:$D$250),0)),"")</f>
        <v/>
      </c>
      <c r="I1367" t="str" cm="1">
        <f t="array" ref="I1367">IFERROR(INDEX(Month_10!$B$4:$B$250,MATCH(0,COUNTIF($I$1350:I1366,Month_10!$B$4:$B$250),0)),"")</f>
        <v/>
      </c>
    </row>
    <row r="1368" spans="5:9">
      <c r="E1368" t="str" cm="1">
        <f t="array" ref="E1368">IFERROR(INDEX(Month_10!$D$4:$D$250,MATCH(0,COUNTIF($E$1350:E1367,Month_10!$D$4:$D$250),0)),"")</f>
        <v/>
      </c>
      <c r="I1368" t="str" cm="1">
        <f t="array" ref="I1368">IFERROR(INDEX(Month_10!$B$4:$B$250,MATCH(0,COUNTIF($I$1350:I1367,Month_10!$B$4:$B$250),0)),"")</f>
        <v/>
      </c>
    </row>
    <row r="1369" spans="5:9">
      <c r="E1369" t="str" cm="1">
        <f t="array" ref="E1369">IFERROR(INDEX(Month_10!$D$4:$D$250,MATCH(0,COUNTIF($E$1350:E1368,Month_10!$D$4:$D$250),0)),"")</f>
        <v/>
      </c>
      <c r="I1369" t="str" cm="1">
        <f t="array" ref="I1369">IFERROR(INDEX(Month_10!$B$4:$B$250,MATCH(0,COUNTIF($I$1350:I1368,Month_10!$B$4:$B$250),0)),"")</f>
        <v/>
      </c>
    </row>
    <row r="1370" spans="5:9">
      <c r="E1370" t="str" cm="1">
        <f t="array" ref="E1370">IFERROR(INDEX(Month_10!$D$4:$D$250,MATCH(0,COUNTIF($E$1350:E1369,Month_10!$D$4:$D$250),0)),"")</f>
        <v/>
      </c>
      <c r="I1370" t="str" cm="1">
        <f t="array" ref="I1370">IFERROR(INDEX(Month_10!$B$4:$B$250,MATCH(0,COUNTIF($I$1350:I1369,Month_10!$B$4:$B$250),0)),"")</f>
        <v/>
      </c>
    </row>
    <row r="1371" spans="5:9">
      <c r="E1371" t="str" cm="1">
        <f t="array" ref="E1371">IFERROR(INDEX(Month_10!$D$4:$D$250,MATCH(0,COUNTIF($E$1350:E1370,Month_10!$D$4:$D$250),0)),"")</f>
        <v/>
      </c>
      <c r="I1371" t="str" cm="1">
        <f t="array" ref="I1371">IFERROR(INDEX(Month_10!$B$4:$B$250,MATCH(0,COUNTIF($I$1350:I1370,Month_10!$B$4:$B$250),0)),"")</f>
        <v/>
      </c>
    </row>
    <row r="1372" spans="5:9">
      <c r="E1372" t="str" cm="1">
        <f t="array" ref="E1372">IFERROR(INDEX(Month_10!$D$4:$D$250,MATCH(0,COUNTIF($E$1350:E1371,Month_10!$D$4:$D$250),0)),"")</f>
        <v/>
      </c>
      <c r="I1372" t="str" cm="1">
        <f t="array" ref="I1372">IFERROR(INDEX(Month_10!$B$4:$B$250,MATCH(0,COUNTIF($I$1350:I1371,Month_10!$B$4:$B$250),0)),"")</f>
        <v/>
      </c>
    </row>
    <row r="1373" spans="5:9">
      <c r="E1373" t="str" cm="1">
        <f t="array" ref="E1373">IFERROR(INDEX(Month_10!$D$4:$D$250,MATCH(0,COUNTIF($E$1350:E1372,Month_10!$D$4:$D$250),0)),"")</f>
        <v/>
      </c>
      <c r="I1373" t="str" cm="1">
        <f t="array" ref="I1373">IFERROR(INDEX(Month_10!$B$4:$B$250,MATCH(0,COUNTIF($I$1350:I1372,Month_10!$B$4:$B$250),0)),"")</f>
        <v/>
      </c>
    </row>
    <row r="1374" spans="5:9">
      <c r="E1374" t="str" cm="1">
        <f t="array" ref="E1374">IFERROR(INDEX(Month_10!$D$4:$D$250,MATCH(0,COUNTIF($E$1350:E1373,Month_10!$D$4:$D$250),0)),"")</f>
        <v/>
      </c>
      <c r="I1374" t="str" cm="1">
        <f t="array" ref="I1374">IFERROR(INDEX(Month_10!$B$4:$B$250,MATCH(0,COUNTIF($I$1350:I1373,Month_10!$B$4:$B$250),0)),"")</f>
        <v/>
      </c>
    </row>
    <row r="1375" spans="5:9">
      <c r="E1375" t="str" cm="1">
        <f t="array" ref="E1375">IFERROR(INDEX(Month_10!$D$4:$D$250,MATCH(0,COUNTIF($E$1350:E1374,Month_10!$D$4:$D$250),0)),"")</f>
        <v/>
      </c>
      <c r="I1375" t="str" cm="1">
        <f t="array" ref="I1375">IFERROR(INDEX(Month_10!$B$4:$B$250,MATCH(0,COUNTIF($I$1350:I1374,Month_10!$B$4:$B$250),0)),"")</f>
        <v/>
      </c>
    </row>
    <row r="1376" spans="5:9">
      <c r="E1376" t="str" cm="1">
        <f t="array" ref="E1376">IFERROR(INDEX(Month_10!$D$4:$D$250,MATCH(0,COUNTIF($E$1350:E1375,Month_10!$D$4:$D$250),0)),"")</f>
        <v/>
      </c>
      <c r="I1376" t="str" cm="1">
        <f t="array" ref="I1376">IFERROR(INDEX(Month_10!$B$4:$B$250,MATCH(0,COUNTIF($I$1350:I1375,Month_10!$B$4:$B$250),0)),"")</f>
        <v/>
      </c>
    </row>
    <row r="1377" spans="5:9">
      <c r="E1377" t="str" cm="1">
        <f t="array" ref="E1377">IFERROR(INDEX(Month_10!$D$4:$D$250,MATCH(0,COUNTIF($E$1350:E1376,Month_10!$D$4:$D$250),0)),"")</f>
        <v/>
      </c>
      <c r="I1377" t="str" cm="1">
        <f t="array" ref="I1377">IFERROR(INDEX(Month_10!$B$4:$B$250,MATCH(0,COUNTIF($I$1350:I1376,Month_10!$B$4:$B$250),0)),"")</f>
        <v/>
      </c>
    </row>
    <row r="1378" spans="5:9">
      <c r="E1378" t="str" cm="1">
        <f t="array" ref="E1378">IFERROR(INDEX(Month_10!$D$4:$D$250,MATCH(0,COUNTIF($E$1350:E1377,Month_10!$D$4:$D$250),0)),"")</f>
        <v/>
      </c>
      <c r="I1378" t="str" cm="1">
        <f t="array" ref="I1378">IFERROR(INDEX(Month_10!$B$4:$B$250,MATCH(0,COUNTIF($I$1350:I1377,Month_10!$B$4:$B$250),0)),"")</f>
        <v/>
      </c>
    </row>
    <row r="1379" spans="5:9">
      <c r="E1379" t="str" cm="1">
        <f t="array" ref="E1379">IFERROR(INDEX(Month_10!$D$4:$D$250,MATCH(0,COUNTIF($E$1350:E1378,Month_10!$D$4:$D$250),0)),"")</f>
        <v/>
      </c>
      <c r="I1379" t="str" cm="1">
        <f t="array" ref="I1379">IFERROR(INDEX(Month_10!$B$4:$B$250,MATCH(0,COUNTIF($I$1350:I1378,Month_10!$B$4:$B$250),0)),"")</f>
        <v/>
      </c>
    </row>
    <row r="1380" spans="5:9">
      <c r="E1380" t="str" cm="1">
        <f t="array" ref="E1380">IFERROR(INDEX(Month_10!$D$4:$D$250,MATCH(0,COUNTIF($E$1350:E1379,Month_10!$D$4:$D$250),0)),"")</f>
        <v/>
      </c>
      <c r="I1380" t="str" cm="1">
        <f t="array" ref="I1380">IFERROR(INDEX(Month_10!$B$4:$B$250,MATCH(0,COUNTIF($I$1350:I1379,Month_10!$B$4:$B$250),0)),"")</f>
        <v/>
      </c>
    </row>
    <row r="1381" spans="5:9">
      <c r="E1381" t="str" cm="1">
        <f t="array" ref="E1381">IFERROR(INDEX(Month_10!$D$4:$D$250,MATCH(0,COUNTIF($E$1350:E1380,Month_10!$D$4:$D$250),0)),"")</f>
        <v/>
      </c>
      <c r="I1381" t="str" cm="1">
        <f t="array" ref="I1381">IFERROR(INDEX(Month_10!$B$4:$B$250,MATCH(0,COUNTIF($I$1350:I1380,Month_10!$B$4:$B$250),0)),"")</f>
        <v/>
      </c>
    </row>
    <row r="1382" spans="5:9">
      <c r="E1382" t="str" cm="1">
        <f t="array" ref="E1382">IFERROR(INDEX(Month_10!$D$4:$D$250,MATCH(0,COUNTIF($E$1350:E1381,Month_10!$D$4:$D$250),0)),"")</f>
        <v/>
      </c>
      <c r="I1382" t="str" cm="1">
        <f t="array" ref="I1382">IFERROR(INDEX(Month_10!$B$4:$B$250,MATCH(0,COUNTIF($I$1350:I1381,Month_10!$B$4:$B$250),0)),"")</f>
        <v/>
      </c>
    </row>
    <row r="1383" spans="5:9">
      <c r="E1383" t="str" cm="1">
        <f t="array" ref="E1383">IFERROR(INDEX(Month_10!$D$4:$D$250,MATCH(0,COUNTIF($E$1350:E1382,Month_10!$D$4:$D$250),0)),"")</f>
        <v/>
      </c>
      <c r="I1383" t="str" cm="1">
        <f t="array" ref="I1383">IFERROR(INDEX(Month_10!$B$4:$B$250,MATCH(0,COUNTIF($I$1350:I1382,Month_10!$B$4:$B$250),0)),"")</f>
        <v/>
      </c>
    </row>
    <row r="1384" spans="5:9">
      <c r="E1384" t="str" cm="1">
        <f t="array" ref="E1384">IFERROR(INDEX(Month_10!$D$4:$D$250,MATCH(0,COUNTIF($E$1350:E1383,Month_10!$D$4:$D$250),0)),"")</f>
        <v/>
      </c>
      <c r="I1384" t="str" cm="1">
        <f t="array" ref="I1384">IFERROR(INDEX(Month_10!$B$4:$B$250,MATCH(0,COUNTIF($I$1350:I1383,Month_10!$B$4:$B$250),0)),"")</f>
        <v/>
      </c>
    </row>
    <row r="1385" spans="5:9">
      <c r="E1385" t="str" cm="1">
        <f t="array" ref="E1385">IFERROR(INDEX(Month_10!$D$4:$D$250,MATCH(0,COUNTIF($E$1350:E1384,Month_10!$D$4:$D$250),0)),"")</f>
        <v/>
      </c>
      <c r="I1385" t="str" cm="1">
        <f t="array" ref="I1385">IFERROR(INDEX(Month_10!$B$4:$B$250,MATCH(0,COUNTIF($I$1350:I1384,Month_10!$B$4:$B$250),0)),"")</f>
        <v/>
      </c>
    </row>
    <row r="1386" spans="5:9">
      <c r="E1386" t="str" cm="1">
        <f t="array" ref="E1386">IFERROR(INDEX(Month_10!$D$4:$D$250,MATCH(0,COUNTIF($E$1350:E1385,Month_10!$D$4:$D$250),0)),"")</f>
        <v/>
      </c>
      <c r="I1386" t="str" cm="1">
        <f t="array" ref="I1386">IFERROR(INDEX(Month_10!$B$4:$B$250,MATCH(0,COUNTIF($I$1350:I1385,Month_10!$B$4:$B$250),0)),"")</f>
        <v/>
      </c>
    </row>
    <row r="1387" spans="5:9">
      <c r="E1387" t="str" cm="1">
        <f t="array" ref="E1387">IFERROR(INDEX(Month_10!$D$4:$D$250,MATCH(0,COUNTIF($E$1350:E1386,Month_10!$D$4:$D$250),0)),"")</f>
        <v/>
      </c>
      <c r="I1387" t="str" cm="1">
        <f t="array" ref="I1387">IFERROR(INDEX(Month_10!$B$4:$B$250,MATCH(0,COUNTIF($I$1350:I1386,Month_10!$B$4:$B$250),0)),"")</f>
        <v/>
      </c>
    </row>
    <row r="1388" spans="5:9">
      <c r="E1388" t="str" cm="1">
        <f t="array" ref="E1388">IFERROR(INDEX(Month_10!$D$4:$D$250,MATCH(0,COUNTIF($E$1350:E1387,Month_10!$D$4:$D$250),0)),"")</f>
        <v/>
      </c>
      <c r="I1388" t="str" cm="1">
        <f t="array" ref="I1388">IFERROR(INDEX(Month_10!$B$4:$B$250,MATCH(0,COUNTIF($I$1350:I1387,Month_10!$B$4:$B$250),0)),"")</f>
        <v/>
      </c>
    </row>
    <row r="1389" spans="5:9">
      <c r="E1389" t="str" cm="1">
        <f t="array" ref="E1389">IFERROR(INDEX(Month_10!$D$4:$D$250,MATCH(0,COUNTIF($E$1350:E1388,Month_10!$D$4:$D$250),0)),"")</f>
        <v/>
      </c>
      <c r="I1389" t="str" cm="1">
        <f t="array" ref="I1389">IFERROR(INDEX(Month_10!$B$4:$B$250,MATCH(0,COUNTIF($I$1350:I1388,Month_10!$B$4:$B$250),0)),"")</f>
        <v/>
      </c>
    </row>
    <row r="1390" spans="5:9">
      <c r="E1390" t="str" cm="1">
        <f t="array" ref="E1390">IFERROR(INDEX(Month_10!$D$4:$D$250,MATCH(0,COUNTIF($E$1350:E1389,Month_10!$D$4:$D$250),0)),"")</f>
        <v/>
      </c>
      <c r="I1390" t="str" cm="1">
        <f t="array" ref="I1390">IFERROR(INDEX(Month_10!$B$4:$B$250,MATCH(0,COUNTIF($I$1350:I1389,Month_10!$B$4:$B$250),0)),"")</f>
        <v/>
      </c>
    </row>
    <row r="1391" spans="5:9">
      <c r="E1391" t="str" cm="1">
        <f t="array" ref="E1391">IFERROR(INDEX(Month_10!$D$4:$D$250,MATCH(0,COUNTIF($E$1350:E1390,Month_10!$D$4:$D$250),0)),"")</f>
        <v/>
      </c>
      <c r="I1391" t="str" cm="1">
        <f t="array" ref="I1391">IFERROR(INDEX(Month_10!$B$4:$B$250,MATCH(0,COUNTIF($I$1350:I1390,Month_10!$B$4:$B$250),0)),"")</f>
        <v/>
      </c>
    </row>
    <row r="1392" spans="5:9">
      <c r="E1392" t="str" cm="1">
        <f t="array" ref="E1392">IFERROR(INDEX(Month_10!$D$4:$D$250,MATCH(0,COUNTIF($E$1350:E1391,Month_10!$D$4:$D$250),0)),"")</f>
        <v/>
      </c>
      <c r="I1392" t="str" cm="1">
        <f t="array" ref="I1392">IFERROR(INDEX(Month_10!$B$4:$B$250,MATCH(0,COUNTIF($I$1350:I1391,Month_10!$B$4:$B$250),0)),"")</f>
        <v/>
      </c>
    </row>
    <row r="1393" spans="5:9">
      <c r="E1393" t="str" cm="1">
        <f t="array" ref="E1393">IFERROR(INDEX(Month_10!$D$4:$D$250,MATCH(0,COUNTIF($E$1350:E1392,Month_10!$D$4:$D$250),0)),"")</f>
        <v/>
      </c>
      <c r="I1393" t="str" cm="1">
        <f t="array" ref="I1393">IFERROR(INDEX(Month_10!$B$4:$B$250,MATCH(0,COUNTIF($I$1350:I1392,Month_10!$B$4:$B$250),0)),"")</f>
        <v/>
      </c>
    </row>
    <row r="1394" spans="5:9">
      <c r="E1394" t="str" cm="1">
        <f t="array" ref="E1394">IFERROR(INDEX(Month_10!$D$4:$D$250,MATCH(0,COUNTIF($E$1350:E1393,Month_10!$D$4:$D$250),0)),"")</f>
        <v/>
      </c>
      <c r="I1394" t="str" cm="1">
        <f t="array" ref="I1394">IFERROR(INDEX(Month_10!$B$4:$B$250,MATCH(0,COUNTIF($I$1350:I1393,Month_10!$B$4:$B$250),0)),"")</f>
        <v/>
      </c>
    </row>
    <row r="1395" spans="5:9">
      <c r="E1395" t="str" cm="1">
        <f t="array" ref="E1395">IFERROR(INDEX(Month_10!$D$4:$D$250,MATCH(0,COUNTIF($E$1350:E1394,Month_10!$D$4:$D$250),0)),"")</f>
        <v/>
      </c>
      <c r="I1395" t="str" cm="1">
        <f t="array" ref="I1395">IFERROR(INDEX(Month_10!$B$4:$B$250,MATCH(0,COUNTIF($I$1350:I1394,Month_10!$B$4:$B$250),0)),"")</f>
        <v/>
      </c>
    </row>
    <row r="1396" spans="5:9">
      <c r="E1396" t="str" cm="1">
        <f t="array" ref="E1396">IFERROR(INDEX(Month_10!$D$4:$D$250,MATCH(0,COUNTIF($E$1350:E1395,Month_10!$D$4:$D$250),0)),"")</f>
        <v/>
      </c>
      <c r="I1396" t="str" cm="1">
        <f t="array" ref="I1396">IFERROR(INDEX(Month_10!$B$4:$B$250,MATCH(0,COUNTIF($I$1350:I1395,Month_10!$B$4:$B$250),0)),"")</f>
        <v/>
      </c>
    </row>
    <row r="1397" spans="5:9">
      <c r="E1397" t="str" cm="1">
        <f t="array" ref="E1397">IFERROR(INDEX(Month_10!$D$4:$D$250,MATCH(0,COUNTIF($E$1350:E1396,Month_10!$D$4:$D$250),0)),"")</f>
        <v/>
      </c>
      <c r="I1397" t="str" cm="1">
        <f t="array" ref="I1397">IFERROR(INDEX(Month_10!$B$4:$B$250,MATCH(0,COUNTIF($I$1350:I1396,Month_10!$B$4:$B$250),0)),"")</f>
        <v/>
      </c>
    </row>
    <row r="1398" spans="5:9">
      <c r="E1398" t="str" cm="1">
        <f t="array" ref="E1398">IFERROR(INDEX(Month_10!$D$4:$D$250,MATCH(0,COUNTIF($E$1350:E1397,Month_10!$D$4:$D$250),0)),"")</f>
        <v/>
      </c>
      <c r="I1398" t="str" cm="1">
        <f t="array" ref="I1398">IFERROR(INDEX(Month_10!$B$4:$B$250,MATCH(0,COUNTIF($I$1350:I1397,Month_10!$B$4:$B$250),0)),"")</f>
        <v/>
      </c>
    </row>
    <row r="1399" spans="5:9">
      <c r="E1399" t="str" cm="1">
        <f t="array" ref="E1399">IFERROR(INDEX(Month_10!$D$4:$D$250,MATCH(0,COUNTIF($E$1350:E1398,Month_10!$D$4:$D$250),0)),"")</f>
        <v/>
      </c>
      <c r="I1399" t="str" cm="1">
        <f t="array" ref="I1399">IFERROR(INDEX(Month_10!$B$4:$B$250,MATCH(0,COUNTIF($I$1350:I1398,Month_10!$B$4:$B$250),0)),"")</f>
        <v/>
      </c>
    </row>
    <row r="1400" spans="5:9">
      <c r="E1400" t="str" cm="1">
        <f t="array" ref="E1400">IFERROR(INDEX(Month_10!$D$4:$D$250,MATCH(0,COUNTIF($E$1350:E1399,Month_10!$D$4:$D$250),0)),"")</f>
        <v/>
      </c>
      <c r="I1400" t="str" cm="1">
        <f t="array" ref="I1400">IFERROR(INDEX(Month_10!$B$4:$B$250,MATCH(0,COUNTIF($I$1350:I1399,Month_10!$B$4:$B$250),0)),"")</f>
        <v/>
      </c>
    </row>
    <row r="1401" spans="5:9">
      <c r="E1401" t="str" cm="1">
        <f t="array" ref="E1401">IFERROR(INDEX(Month_10!$D$4:$D$250,MATCH(0,COUNTIF($E$1350:E1400,Month_10!$D$4:$D$250),0)),"")</f>
        <v/>
      </c>
      <c r="I1401" t="str" cm="1">
        <f t="array" ref="I1401">IFERROR(INDEX(Month_10!$B$4:$B$250,MATCH(0,COUNTIF($I$1350:I1400,Month_10!$B$4:$B$250),0)),"")</f>
        <v/>
      </c>
    </row>
    <row r="1402" spans="5:9">
      <c r="E1402" t="str" cm="1">
        <f t="array" ref="E1402">IFERROR(INDEX(Month_10!$D$4:$D$250,MATCH(0,COUNTIF($E$1350:E1401,Month_10!$D$4:$D$250),0)),"")</f>
        <v/>
      </c>
      <c r="I1402" t="str" cm="1">
        <f t="array" ref="I1402">IFERROR(INDEX(Month_10!$B$4:$B$250,MATCH(0,COUNTIF($I$1350:I1401,Month_10!$B$4:$B$250),0)),"")</f>
        <v/>
      </c>
    </row>
    <row r="1403" spans="5:9">
      <c r="E1403" t="str" cm="1">
        <f t="array" ref="E1403">IFERROR(INDEX(Month_10!$D$4:$D$250,MATCH(0,COUNTIF($E$1350:E1402,Month_10!$D$4:$D$250),0)),"")</f>
        <v/>
      </c>
      <c r="I1403" t="str" cm="1">
        <f t="array" ref="I1403">IFERROR(INDEX(Month_10!$B$4:$B$250,MATCH(0,COUNTIF($I$1350:I1402,Month_10!$B$4:$B$250),0)),"")</f>
        <v/>
      </c>
    </row>
    <row r="1404" spans="5:9">
      <c r="E1404" t="str" cm="1">
        <f t="array" ref="E1404">IFERROR(INDEX(Month_10!$D$4:$D$250,MATCH(0,COUNTIF($E$1350:E1403,Month_10!$D$4:$D$250),0)),"")</f>
        <v/>
      </c>
      <c r="I1404" t="str" cm="1">
        <f t="array" ref="I1404">IFERROR(INDEX(Month_10!$B$4:$B$250,MATCH(0,COUNTIF($I$1350:I1403,Month_10!$B$4:$B$250),0)),"")</f>
        <v/>
      </c>
    </row>
    <row r="1405" spans="5:9">
      <c r="E1405" t="str" cm="1">
        <f t="array" ref="E1405">IFERROR(INDEX(Month_10!$D$4:$D$250,MATCH(0,COUNTIF($E$1350:E1404,Month_10!$D$4:$D$250),0)),"")</f>
        <v/>
      </c>
      <c r="I1405" t="str" cm="1">
        <f t="array" ref="I1405">IFERROR(INDEX(Month_10!$B$4:$B$250,MATCH(0,COUNTIF($I$1350:I1404,Month_10!$B$4:$B$250),0)),"")</f>
        <v/>
      </c>
    </row>
    <row r="1406" spans="5:9">
      <c r="E1406" t="str" cm="1">
        <f t="array" ref="E1406">IFERROR(INDEX(Month_10!$D$4:$D$250,MATCH(0,COUNTIF($E$1350:E1405,Month_10!$D$4:$D$250),0)),"")</f>
        <v/>
      </c>
      <c r="I1406" t="str" cm="1">
        <f t="array" ref="I1406">IFERROR(INDEX(Month_10!$B$4:$B$250,MATCH(0,COUNTIF($I$1350:I1405,Month_10!$B$4:$B$250),0)),"")</f>
        <v/>
      </c>
    </row>
    <row r="1407" spans="5:9">
      <c r="E1407" t="str" cm="1">
        <f t="array" ref="E1407">IFERROR(INDEX(Month_10!$D$4:$D$250,MATCH(0,COUNTIF($E$1350:E1406,Month_10!$D$4:$D$250),0)),"")</f>
        <v/>
      </c>
      <c r="I1407" t="str" cm="1">
        <f t="array" ref="I1407">IFERROR(INDEX(Month_10!$B$4:$B$250,MATCH(0,COUNTIF($I$1350:I1406,Month_10!$B$4:$B$250),0)),"")</f>
        <v/>
      </c>
    </row>
    <row r="1408" spans="5:9">
      <c r="E1408" t="str" cm="1">
        <f t="array" ref="E1408">IFERROR(INDEX(Month_10!$D$4:$D$250,MATCH(0,COUNTIF($E$1350:E1407,Month_10!$D$4:$D$250),0)),"")</f>
        <v/>
      </c>
      <c r="I1408" t="str" cm="1">
        <f t="array" ref="I1408">IFERROR(INDEX(Month_10!$B$4:$B$250,MATCH(0,COUNTIF($I$1350:I1407,Month_10!$B$4:$B$250),0)),"")</f>
        <v/>
      </c>
    </row>
    <row r="1409" spans="5:9">
      <c r="E1409" t="str" cm="1">
        <f t="array" ref="E1409">IFERROR(INDEX(Month_10!$D$4:$D$250,MATCH(0,COUNTIF($E$1350:E1408,Month_10!$D$4:$D$250),0)),"")</f>
        <v/>
      </c>
      <c r="I1409" t="str" cm="1">
        <f t="array" ref="I1409">IFERROR(INDEX(Month_10!$B$4:$B$250,MATCH(0,COUNTIF($I$1350:I1408,Month_10!$B$4:$B$250),0)),"")</f>
        <v/>
      </c>
    </row>
    <row r="1410" spans="5:9">
      <c r="E1410" t="str" cm="1">
        <f t="array" ref="E1410">IFERROR(INDEX(Month_10!$D$4:$D$250,MATCH(0,COUNTIF($E$1350:E1409,Month_10!$D$4:$D$250),0)),"")</f>
        <v/>
      </c>
      <c r="I1410" t="str" cm="1">
        <f t="array" ref="I1410">IFERROR(INDEX(Month_10!$B$4:$B$250,MATCH(0,COUNTIF($I$1350:I1409,Month_10!$B$4:$B$250),0)),"")</f>
        <v/>
      </c>
    </row>
    <row r="1411" spans="5:9">
      <c r="E1411" t="str" cm="1">
        <f t="array" ref="E1411">IFERROR(INDEX(Month_10!$D$4:$D$250,MATCH(0,COUNTIF($E$1350:E1410,Month_10!$D$4:$D$250),0)),"")</f>
        <v/>
      </c>
      <c r="I1411" t="str" cm="1">
        <f t="array" ref="I1411">IFERROR(INDEX(Month_10!$B$4:$B$250,MATCH(0,COUNTIF($I$1350:I1410,Month_10!$B$4:$B$250),0)),"")</f>
        <v/>
      </c>
    </row>
    <row r="1412" spans="5:9">
      <c r="E1412" t="str" cm="1">
        <f t="array" ref="E1412">IFERROR(INDEX(Month_10!$D$4:$D$250,MATCH(0,COUNTIF($E$1350:E1411,Month_10!$D$4:$D$250),0)),"")</f>
        <v/>
      </c>
      <c r="I1412" t="str" cm="1">
        <f t="array" ref="I1412">IFERROR(INDEX(Month_10!$B$4:$B$250,MATCH(0,COUNTIF($I$1350:I1411,Month_10!$B$4:$B$250),0)),"")</f>
        <v/>
      </c>
    </row>
    <row r="1413" spans="5:9">
      <c r="E1413" t="str" cm="1">
        <f t="array" ref="E1413">IFERROR(INDEX(Month_10!$D$4:$D$250,MATCH(0,COUNTIF($E$1350:E1412,Month_10!$D$4:$D$250),0)),"")</f>
        <v/>
      </c>
      <c r="I1413" t="str" cm="1">
        <f t="array" ref="I1413">IFERROR(INDEX(Month_10!$B$4:$B$250,MATCH(0,COUNTIF($I$1350:I1412,Month_10!$B$4:$B$250),0)),"")</f>
        <v/>
      </c>
    </row>
    <row r="1414" spans="5:9">
      <c r="E1414" t="str" cm="1">
        <f t="array" ref="E1414">IFERROR(INDEX(Month_10!$D$4:$D$250,MATCH(0,COUNTIF($E$1350:E1413,Month_10!$D$4:$D$250),0)),"")</f>
        <v/>
      </c>
      <c r="I1414" t="str" cm="1">
        <f t="array" ref="I1414">IFERROR(INDEX(Month_10!$B$4:$B$250,MATCH(0,COUNTIF($I$1350:I1413,Month_10!$B$4:$B$250),0)),"")</f>
        <v/>
      </c>
    </row>
    <row r="1415" spans="5:9">
      <c r="E1415" t="str" cm="1">
        <f t="array" ref="E1415">IFERROR(INDEX(Month_10!$D$4:$D$250,MATCH(0,COUNTIF($E$1350:E1414,Month_10!$D$4:$D$250),0)),"")</f>
        <v/>
      </c>
      <c r="I1415" t="str" cm="1">
        <f t="array" ref="I1415">IFERROR(INDEX(Month_10!$B$4:$B$250,MATCH(0,COUNTIF($I$1350:I1414,Month_10!$B$4:$B$250),0)),"")</f>
        <v/>
      </c>
    </row>
    <row r="1416" spans="5:9">
      <c r="E1416" t="str" cm="1">
        <f t="array" ref="E1416">IFERROR(INDEX(Month_10!$D$4:$D$250,MATCH(0,COUNTIF($E$1350:E1415,Month_10!$D$4:$D$250),0)),"")</f>
        <v/>
      </c>
      <c r="I1416" t="str" cm="1">
        <f t="array" ref="I1416">IFERROR(INDEX(Month_10!$B$4:$B$250,MATCH(0,COUNTIF($I$1350:I1415,Month_10!$B$4:$B$250),0)),"")</f>
        <v/>
      </c>
    </row>
    <row r="1417" spans="5:9">
      <c r="E1417" t="str" cm="1">
        <f t="array" ref="E1417">IFERROR(INDEX(Month_10!$D$4:$D$250,MATCH(0,COUNTIF($E$1350:E1416,Month_10!$D$4:$D$250),0)),"")</f>
        <v/>
      </c>
      <c r="I1417" t="str" cm="1">
        <f t="array" ref="I1417">IFERROR(INDEX(Month_10!$B$4:$B$250,MATCH(0,COUNTIF($I$1350:I1416,Month_10!$B$4:$B$250),0)),"")</f>
        <v/>
      </c>
    </row>
    <row r="1418" spans="5:9">
      <c r="E1418" t="str" cm="1">
        <f t="array" ref="E1418">IFERROR(INDEX(Month_10!$D$4:$D$250,MATCH(0,COUNTIF($E$1350:E1417,Month_10!$D$4:$D$250),0)),"")</f>
        <v/>
      </c>
      <c r="I1418" t="str" cm="1">
        <f t="array" ref="I1418">IFERROR(INDEX(Month_10!$B$4:$B$250,MATCH(0,COUNTIF($I$1350:I1417,Month_10!$B$4:$B$250),0)),"")</f>
        <v/>
      </c>
    </row>
    <row r="1419" spans="5:9">
      <c r="E1419" t="str" cm="1">
        <f t="array" ref="E1419">IFERROR(INDEX(Month_10!$D$4:$D$250,MATCH(0,COUNTIF($E$1350:E1418,Month_10!$D$4:$D$250),0)),"")</f>
        <v/>
      </c>
      <c r="I1419" t="str" cm="1">
        <f t="array" ref="I1419">IFERROR(INDEX(Month_10!$B$4:$B$250,MATCH(0,COUNTIF($I$1350:I1418,Month_10!$B$4:$B$250),0)),"")</f>
        <v/>
      </c>
    </row>
    <row r="1420" spans="5:9">
      <c r="E1420" t="str" cm="1">
        <f t="array" ref="E1420">IFERROR(INDEX(Month_10!$D$4:$D$250,MATCH(0,COUNTIF($E$1350:E1419,Month_10!$D$4:$D$250),0)),"")</f>
        <v/>
      </c>
      <c r="I1420" t="str" cm="1">
        <f t="array" ref="I1420">IFERROR(INDEX(Month_10!$B$4:$B$250,MATCH(0,COUNTIF($I$1350:I1419,Month_10!$B$4:$B$250),0)),"")</f>
        <v/>
      </c>
    </row>
    <row r="1421" spans="5:9">
      <c r="E1421" t="str" cm="1">
        <f t="array" ref="E1421">IFERROR(INDEX(Month_10!$D$4:$D$250,MATCH(0,COUNTIF($E$1350:E1420,Month_10!$D$4:$D$250),0)),"")</f>
        <v/>
      </c>
      <c r="I1421" t="str" cm="1">
        <f t="array" ref="I1421">IFERROR(INDEX(Month_10!$B$4:$B$250,MATCH(0,COUNTIF($I$1350:I1420,Month_10!$B$4:$B$250),0)),"")</f>
        <v/>
      </c>
    </row>
    <row r="1422" spans="5:9">
      <c r="E1422" t="str" cm="1">
        <f t="array" ref="E1422">IFERROR(INDEX(Month_10!$D$4:$D$250,MATCH(0,COUNTIF($E$1350:E1421,Month_10!$D$4:$D$250),0)),"")</f>
        <v/>
      </c>
      <c r="I1422" t="str" cm="1">
        <f t="array" ref="I1422">IFERROR(INDEX(Month_10!$B$4:$B$250,MATCH(0,COUNTIF($I$1350:I1421,Month_10!$B$4:$B$250),0)),"")</f>
        <v/>
      </c>
    </row>
    <row r="1423" spans="5:9">
      <c r="E1423" t="str" cm="1">
        <f t="array" ref="E1423">IFERROR(INDEX(Month_10!$D$4:$D$250,MATCH(0,COUNTIF($E$1350:E1422,Month_10!$D$4:$D$250),0)),"")</f>
        <v/>
      </c>
      <c r="I1423" t="str" cm="1">
        <f t="array" ref="I1423">IFERROR(INDEX(Month_10!$B$4:$B$250,MATCH(0,COUNTIF($I$1350:I1422,Month_10!$B$4:$B$250),0)),"")</f>
        <v/>
      </c>
    </row>
    <row r="1424" spans="5:9">
      <c r="E1424" t="str" cm="1">
        <f t="array" ref="E1424">IFERROR(INDEX(Month_10!$D$4:$D$250,MATCH(0,COUNTIF($E$1350:E1423,Month_10!$D$4:$D$250),0)),"")</f>
        <v/>
      </c>
      <c r="I1424" t="str" cm="1">
        <f t="array" ref="I1424">IFERROR(INDEX(Month_10!$B$4:$B$250,MATCH(0,COUNTIF($I$1350:I1423,Month_10!$B$4:$B$250),0)),"")</f>
        <v/>
      </c>
    </row>
    <row r="1425" spans="5:9">
      <c r="E1425" t="str" cm="1">
        <f t="array" ref="E1425">IFERROR(INDEX(Month_10!$D$4:$D$250,MATCH(0,COUNTIF($E$1350:E1424,Month_10!$D$4:$D$250),0)),"")</f>
        <v/>
      </c>
      <c r="I1425" t="str" cm="1">
        <f t="array" ref="I1425">IFERROR(INDEX(Month_10!$B$4:$B$250,MATCH(0,COUNTIF($I$1350:I1424,Month_10!$B$4:$B$250),0)),"")</f>
        <v/>
      </c>
    </row>
    <row r="1426" spans="5:9">
      <c r="E1426" t="str" cm="1">
        <f t="array" ref="E1426">IFERROR(INDEX(Month_10!$D$4:$D$250,MATCH(0,COUNTIF($E$1350:E1425,Month_10!$D$4:$D$250),0)),"")</f>
        <v/>
      </c>
      <c r="I1426" t="str" cm="1">
        <f t="array" ref="I1426">IFERROR(INDEX(Month_10!$B$4:$B$250,MATCH(0,COUNTIF($I$1350:I1425,Month_10!$B$4:$B$250),0)),"")</f>
        <v/>
      </c>
    </row>
    <row r="1427" spans="5:9">
      <c r="E1427" t="str" cm="1">
        <f t="array" ref="E1427">IFERROR(INDEX(Month_10!$D$4:$D$250,MATCH(0,COUNTIF($E$1350:E1426,Month_10!$D$4:$D$250),0)),"")</f>
        <v/>
      </c>
      <c r="I1427" t="str" cm="1">
        <f t="array" ref="I1427">IFERROR(INDEX(Month_10!$B$4:$B$250,MATCH(0,COUNTIF($I$1350:I1426,Month_10!$B$4:$B$250),0)),"")</f>
        <v/>
      </c>
    </row>
    <row r="1428" spans="5:9">
      <c r="E1428" t="str" cm="1">
        <f t="array" ref="E1428">IFERROR(INDEX(Month_10!$D$4:$D$250,MATCH(0,COUNTIF($E$1350:E1427,Month_10!$D$4:$D$250),0)),"")</f>
        <v/>
      </c>
      <c r="I1428" t="str" cm="1">
        <f t="array" ref="I1428">IFERROR(INDEX(Month_10!$B$4:$B$250,MATCH(0,COUNTIF($I$1350:I1427,Month_10!$B$4:$B$250),0)),"")</f>
        <v/>
      </c>
    </row>
    <row r="1429" spans="5:9">
      <c r="E1429" t="str" cm="1">
        <f t="array" ref="E1429">IFERROR(INDEX(Month_10!$D$4:$D$250,MATCH(0,COUNTIF($E$1350:E1428,Month_10!$D$4:$D$250),0)),"")</f>
        <v/>
      </c>
      <c r="I1429" t="str" cm="1">
        <f t="array" ref="I1429">IFERROR(INDEX(Month_10!$B$4:$B$250,MATCH(0,COUNTIF($I$1350:I1428,Month_10!$B$4:$B$250),0)),"")</f>
        <v/>
      </c>
    </row>
    <row r="1430" spans="5:9">
      <c r="E1430" t="str" cm="1">
        <f t="array" ref="E1430">IFERROR(INDEX(Month_10!$D$4:$D$250,MATCH(0,COUNTIF($E$1350:E1429,Month_10!$D$4:$D$250),0)),"")</f>
        <v/>
      </c>
      <c r="I1430" t="str" cm="1">
        <f t="array" ref="I1430">IFERROR(INDEX(Month_10!$B$4:$B$250,MATCH(0,COUNTIF($I$1350:I1429,Month_10!$B$4:$B$250),0)),"")</f>
        <v/>
      </c>
    </row>
    <row r="1431" spans="5:9">
      <c r="E1431" t="str" cm="1">
        <f t="array" ref="E1431">IFERROR(INDEX(Month_10!$D$4:$D$250,MATCH(0,COUNTIF($E$1350:E1430,Month_10!$D$4:$D$250),0)),"")</f>
        <v/>
      </c>
      <c r="I1431" t="str" cm="1">
        <f t="array" ref="I1431">IFERROR(INDEX(Month_10!$B$4:$B$250,MATCH(0,COUNTIF($I$1350:I1430,Month_10!$B$4:$B$250),0)),"")</f>
        <v/>
      </c>
    </row>
    <row r="1432" spans="5:9">
      <c r="E1432" t="str" cm="1">
        <f t="array" ref="E1432">IFERROR(INDEX(Month_10!$D$4:$D$250,MATCH(0,COUNTIF($E$1350:E1431,Month_10!$D$4:$D$250),0)),"")</f>
        <v/>
      </c>
      <c r="I1432" t="str" cm="1">
        <f t="array" ref="I1432">IFERROR(INDEX(Month_10!$B$4:$B$250,MATCH(0,COUNTIF($I$1350:I1431,Month_10!$B$4:$B$250),0)),"")</f>
        <v/>
      </c>
    </row>
    <row r="1433" spans="5:9">
      <c r="E1433" t="str" cm="1">
        <f t="array" ref="E1433">IFERROR(INDEX(Month_10!$D$4:$D$250,MATCH(0,COUNTIF($E$1350:E1432,Month_10!$D$4:$D$250),0)),"")</f>
        <v/>
      </c>
      <c r="I1433" t="str" cm="1">
        <f t="array" ref="I1433">IFERROR(INDEX(Month_10!$B$4:$B$250,MATCH(0,COUNTIF($I$1350:I1432,Month_10!$B$4:$B$250),0)),"")</f>
        <v/>
      </c>
    </row>
    <row r="1434" spans="5:9">
      <c r="E1434" t="str" cm="1">
        <f t="array" ref="E1434">IFERROR(INDEX(Month_10!$D$4:$D$250,MATCH(0,COUNTIF($E$1350:E1433,Month_10!$D$4:$D$250),0)),"")</f>
        <v/>
      </c>
      <c r="I1434" t="str" cm="1">
        <f t="array" ref="I1434">IFERROR(INDEX(Month_10!$B$4:$B$250,MATCH(0,COUNTIF($I$1350:I1433,Month_10!$B$4:$B$250),0)),"")</f>
        <v/>
      </c>
    </row>
    <row r="1435" spans="5:9">
      <c r="E1435" t="str" cm="1">
        <f t="array" ref="E1435">IFERROR(INDEX(Month_10!$D$4:$D$250,MATCH(0,COUNTIF($E$1350:E1434,Month_10!$D$4:$D$250),0)),"")</f>
        <v/>
      </c>
      <c r="I1435" t="str" cm="1">
        <f t="array" ref="I1435">IFERROR(INDEX(Month_10!$B$4:$B$250,MATCH(0,COUNTIF($I$1350:I1434,Month_10!$B$4:$B$250),0)),"")</f>
        <v/>
      </c>
    </row>
    <row r="1436" spans="5:9">
      <c r="E1436" t="str" cm="1">
        <f t="array" ref="E1436">IFERROR(INDEX(Month_10!$D$4:$D$250,MATCH(0,COUNTIF($E$1350:E1435,Month_10!$D$4:$D$250),0)),"")</f>
        <v/>
      </c>
      <c r="I1436" t="str" cm="1">
        <f t="array" ref="I1436">IFERROR(INDEX(Month_10!$B$4:$B$250,MATCH(0,COUNTIF($I$1350:I1435,Month_10!$B$4:$B$250),0)),"")</f>
        <v/>
      </c>
    </row>
    <row r="1437" spans="5:9">
      <c r="E1437" t="str" cm="1">
        <f t="array" ref="E1437">IFERROR(INDEX(Month_10!$D$4:$D$250,MATCH(0,COUNTIF($E$1350:E1436,Month_10!$D$4:$D$250),0)),"")</f>
        <v/>
      </c>
      <c r="I1437" t="str" cm="1">
        <f t="array" ref="I1437">IFERROR(INDEX(Month_10!$B$4:$B$250,MATCH(0,COUNTIF($I$1350:I1436,Month_10!$B$4:$B$250),0)),"")</f>
        <v/>
      </c>
    </row>
    <row r="1438" spans="5:9">
      <c r="E1438" t="str" cm="1">
        <f t="array" ref="E1438">IFERROR(INDEX(Month_10!$D$4:$D$250,MATCH(0,COUNTIF($E$1350:E1437,Month_10!$D$4:$D$250),0)),"")</f>
        <v/>
      </c>
      <c r="I1438" t="str" cm="1">
        <f t="array" ref="I1438">IFERROR(INDEX(Month_10!$B$4:$B$250,MATCH(0,COUNTIF($I$1350:I1437,Month_10!$B$4:$B$250),0)),"")</f>
        <v/>
      </c>
    </row>
    <row r="1439" spans="5:9">
      <c r="E1439" t="str" cm="1">
        <f t="array" ref="E1439">IFERROR(INDEX(Month_10!$D$4:$D$250,MATCH(0,COUNTIF($E$1350:E1438,Month_10!$D$4:$D$250),0)),"")</f>
        <v/>
      </c>
      <c r="I1439" t="str" cm="1">
        <f t="array" ref="I1439">IFERROR(INDEX(Month_10!$B$4:$B$250,MATCH(0,COUNTIF($I$1350:I1438,Month_10!$B$4:$B$250),0)),"")</f>
        <v/>
      </c>
    </row>
    <row r="1440" spans="5:9">
      <c r="E1440" t="str" cm="1">
        <f t="array" ref="E1440">IFERROR(INDEX(Month_10!$D$4:$D$250,MATCH(0,COUNTIF($E$1350:E1439,Month_10!$D$4:$D$250),0)),"")</f>
        <v/>
      </c>
      <c r="I1440" t="str" cm="1">
        <f t="array" ref="I1440">IFERROR(INDEX(Month_10!$B$4:$B$250,MATCH(0,COUNTIF($I$1350:I1439,Month_10!$B$4:$B$250),0)),"")</f>
        <v/>
      </c>
    </row>
    <row r="1441" spans="5:9">
      <c r="E1441" t="str" cm="1">
        <f t="array" ref="E1441">IFERROR(INDEX(Month_10!$D$4:$D$250,MATCH(0,COUNTIF($E$1350:E1440,Month_10!$D$4:$D$250),0)),"")</f>
        <v/>
      </c>
      <c r="I1441" t="str" cm="1">
        <f t="array" ref="I1441">IFERROR(INDEX(Month_10!$B$4:$B$250,MATCH(0,COUNTIF($I$1350:I1440,Month_10!$B$4:$B$250),0)),"")</f>
        <v/>
      </c>
    </row>
    <row r="1442" spans="5:9">
      <c r="E1442" t="str" cm="1">
        <f t="array" ref="E1442">IFERROR(INDEX(Month_10!$D$4:$D$250,MATCH(0,COUNTIF($E$1350:E1441,Month_10!$D$4:$D$250),0)),"")</f>
        <v/>
      </c>
      <c r="I1442" t="str" cm="1">
        <f t="array" ref="I1442">IFERROR(INDEX(Month_10!$B$4:$B$250,MATCH(0,COUNTIF($I$1350:I1441,Month_10!$B$4:$B$250),0)),"")</f>
        <v/>
      </c>
    </row>
    <row r="1443" spans="5:9">
      <c r="E1443" t="str" cm="1">
        <f t="array" ref="E1443">IFERROR(INDEX(Month_10!$D$4:$D$250,MATCH(0,COUNTIF($E$1350:E1442,Month_10!$D$4:$D$250),0)),"")</f>
        <v/>
      </c>
      <c r="I1443" t="str" cm="1">
        <f t="array" ref="I1443">IFERROR(INDEX(Month_10!$B$4:$B$250,MATCH(0,COUNTIF($I$1350:I1442,Month_10!$B$4:$B$250),0)),"")</f>
        <v/>
      </c>
    </row>
    <row r="1444" spans="5:9">
      <c r="E1444" t="str" cm="1">
        <f t="array" ref="E1444">IFERROR(INDEX(Month_10!$D$4:$D$250,MATCH(0,COUNTIF($E$1350:E1443,Month_10!$D$4:$D$250),0)),"")</f>
        <v/>
      </c>
      <c r="I1444" t="str" cm="1">
        <f t="array" ref="I1444">IFERROR(INDEX(Month_10!$B$4:$B$250,MATCH(0,COUNTIF($I$1350:I1443,Month_10!$B$4:$B$250),0)),"")</f>
        <v/>
      </c>
    </row>
    <row r="1445" spans="5:9">
      <c r="E1445" t="str" cm="1">
        <f t="array" ref="E1445">IFERROR(INDEX(Month_10!$D$4:$D$250,MATCH(0,COUNTIF($E$1350:E1444,Month_10!$D$4:$D$250),0)),"")</f>
        <v/>
      </c>
      <c r="I1445" t="str" cm="1">
        <f t="array" ref="I1445">IFERROR(INDEX(Month_10!$B$4:$B$250,MATCH(0,COUNTIF($I$1350:I1444,Month_10!$B$4:$B$250),0)),"")</f>
        <v/>
      </c>
    </row>
    <row r="1446" spans="5:9">
      <c r="E1446" t="str" cm="1">
        <f t="array" ref="E1446">IFERROR(INDEX(Month_10!$D$4:$D$250,MATCH(0,COUNTIF($E$1350:E1445,Month_10!$D$4:$D$250),0)),"")</f>
        <v/>
      </c>
      <c r="I1446" t="str" cm="1">
        <f t="array" ref="I1446">IFERROR(INDEX(Month_10!$B$4:$B$250,MATCH(0,COUNTIF($I$1350:I1445,Month_10!$B$4:$B$250),0)),"")</f>
        <v/>
      </c>
    </row>
    <row r="1447" spans="5:9">
      <c r="E1447" t="str" cm="1">
        <f t="array" ref="E1447">IFERROR(INDEX(Month_10!$D$4:$D$250,MATCH(0,COUNTIF($E$1350:E1446,Month_10!$D$4:$D$250),0)),"")</f>
        <v/>
      </c>
      <c r="I1447" t="str" cm="1">
        <f t="array" ref="I1447">IFERROR(INDEX(Month_10!$B$4:$B$250,MATCH(0,COUNTIF($I$1350:I1446,Month_10!$B$4:$B$250),0)),"")</f>
        <v/>
      </c>
    </row>
    <row r="1448" spans="5:9">
      <c r="E1448" t="str" cm="1">
        <f t="array" ref="E1448">IFERROR(INDEX(Month_10!$D$4:$D$250,MATCH(0,COUNTIF($E$1350:E1447,Month_10!$D$4:$D$250),0)),"")</f>
        <v/>
      </c>
      <c r="I1448" t="str" cm="1">
        <f t="array" ref="I1448">IFERROR(INDEX(Month_10!$B$4:$B$250,MATCH(0,COUNTIF($I$1350:I1447,Month_10!$B$4:$B$250),0)),"")</f>
        <v/>
      </c>
    </row>
    <row r="1449" spans="5:9">
      <c r="E1449" t="str" cm="1">
        <f t="array" ref="E1449">IFERROR(INDEX(Month_10!$D$4:$D$250,MATCH(0,COUNTIF($E$1350:E1448,Month_10!$D$4:$D$250),0)),"")</f>
        <v/>
      </c>
      <c r="I1449" t="str" cm="1">
        <f t="array" ref="I1449">IFERROR(INDEX(Month_10!$B$4:$B$250,MATCH(0,COUNTIF($I$1350:I1448,Month_10!$B$4:$B$250),0)),"")</f>
        <v/>
      </c>
    </row>
    <row r="1450" spans="5:9">
      <c r="E1450" t="str" cm="1">
        <f t="array" ref="E1450">IFERROR(INDEX(Month_10!$D$4:$D$250,MATCH(0,COUNTIF($E$1350:E1449,Month_10!$D$4:$D$250),0)),"")</f>
        <v/>
      </c>
      <c r="I1450" t="str" cm="1">
        <f t="array" ref="I1450">IFERROR(INDEX(Month_10!$B$4:$B$250,MATCH(0,COUNTIF($I$1350:I1449,Month_10!$B$4:$B$250),0)),"")</f>
        <v/>
      </c>
    </row>
    <row r="1451" spans="5:9">
      <c r="E1451" t="str" cm="1">
        <f t="array" ref="E1451">IFERROR(INDEX(Month_10!$D$4:$D$250,MATCH(0,COUNTIF($E$1350:E1450,Month_10!$D$4:$D$250),0)),"")</f>
        <v/>
      </c>
      <c r="I1451" t="str" cm="1">
        <f t="array" ref="I1451">IFERROR(INDEX(Month_10!$B$4:$B$250,MATCH(0,COUNTIF($I$1350:I1450,Month_10!$B$4:$B$250),0)),"")</f>
        <v/>
      </c>
    </row>
    <row r="1452" spans="5:9">
      <c r="E1452" t="str" cm="1">
        <f t="array" ref="E1452">IFERROR(INDEX(Month_10!$D$4:$D$250,MATCH(0,COUNTIF($E$1350:E1451,Month_10!$D$4:$D$250),0)),"")</f>
        <v/>
      </c>
      <c r="I1452" t="str" cm="1">
        <f t="array" ref="I1452">IFERROR(INDEX(Month_10!$B$4:$B$250,MATCH(0,COUNTIF($I$1350:I1451,Month_10!$B$4:$B$250),0)),"")</f>
        <v/>
      </c>
    </row>
    <row r="1453" spans="5:9">
      <c r="E1453" t="str" cm="1">
        <f t="array" ref="E1453">IFERROR(INDEX(Month_10!$D$4:$D$250,MATCH(0,COUNTIF($E$1350:E1452,Month_10!$D$4:$D$250),0)),"")</f>
        <v/>
      </c>
      <c r="I1453" t="str" cm="1">
        <f t="array" ref="I1453">IFERROR(INDEX(Month_10!$B$4:$B$250,MATCH(0,COUNTIF($I$1350:I1452,Month_10!$B$4:$B$250),0)),"")</f>
        <v/>
      </c>
    </row>
    <row r="1454" spans="5:9">
      <c r="E1454" t="str" cm="1">
        <f t="array" ref="E1454">IFERROR(INDEX(Month_10!$D$4:$D$250,MATCH(0,COUNTIF($E$1350:E1453,Month_10!$D$4:$D$250),0)),"")</f>
        <v/>
      </c>
      <c r="I1454" t="str" cm="1">
        <f t="array" ref="I1454">IFERROR(INDEX(Month_10!$B$4:$B$250,MATCH(0,COUNTIF($I$1350:I1453,Month_10!$B$4:$B$250),0)),"")</f>
        <v/>
      </c>
    </row>
    <row r="1455" spans="5:9">
      <c r="E1455" t="str" cm="1">
        <f t="array" ref="E1455">IFERROR(INDEX(Month_10!$D$4:$D$250,MATCH(0,COUNTIF($E$1350:E1454,Month_10!$D$4:$D$250),0)),"")</f>
        <v/>
      </c>
      <c r="I1455" t="str" cm="1">
        <f t="array" ref="I1455">IFERROR(INDEX(Month_10!$B$4:$B$250,MATCH(0,COUNTIF($I$1350:I1454,Month_10!$B$4:$B$250),0)),"")</f>
        <v/>
      </c>
    </row>
    <row r="1456" spans="5:9">
      <c r="E1456" t="str" cm="1">
        <f t="array" ref="E1456">IFERROR(INDEX(Month_10!$D$4:$D$250,MATCH(0,COUNTIF($E$1350:E1455,Month_10!$D$4:$D$250),0)),"")</f>
        <v/>
      </c>
      <c r="I1456" t="str" cm="1">
        <f t="array" ref="I1456">IFERROR(INDEX(Month_10!$B$4:$B$250,MATCH(0,COUNTIF($I$1350:I1455,Month_10!$B$4:$B$250),0)),"")</f>
        <v/>
      </c>
    </row>
    <row r="1457" spans="5:9">
      <c r="E1457" t="str" cm="1">
        <f t="array" ref="E1457">IFERROR(INDEX(Month_10!$D$4:$D$250,MATCH(0,COUNTIF($E$1350:E1456,Month_10!$D$4:$D$250),0)),"")</f>
        <v/>
      </c>
      <c r="I1457" t="str" cm="1">
        <f t="array" ref="I1457">IFERROR(INDEX(Month_10!$B$4:$B$250,MATCH(0,COUNTIF($I$1350:I1456,Month_10!$B$4:$B$250),0)),"")</f>
        <v/>
      </c>
    </row>
    <row r="1458" spans="5:9">
      <c r="E1458" t="str" cm="1">
        <f t="array" ref="E1458">IFERROR(INDEX(Month_10!$D$4:$D$250,MATCH(0,COUNTIF($E$1350:E1457,Month_10!$D$4:$D$250),0)),"")</f>
        <v/>
      </c>
      <c r="I1458" t="str" cm="1">
        <f t="array" ref="I1458">IFERROR(INDEX(Month_10!$B$4:$B$250,MATCH(0,COUNTIF($I$1350:I1457,Month_10!$B$4:$B$250),0)),"")</f>
        <v/>
      </c>
    </row>
    <row r="1459" spans="5:9">
      <c r="E1459" t="str" cm="1">
        <f t="array" ref="E1459">IFERROR(INDEX(Month_10!$D$4:$D$250,MATCH(0,COUNTIF($E$1350:E1458,Month_10!$D$4:$D$250),0)),"")</f>
        <v/>
      </c>
      <c r="I1459" t="str" cm="1">
        <f t="array" ref="I1459">IFERROR(INDEX(Month_10!$B$4:$B$250,MATCH(0,COUNTIF($I$1350:I1458,Month_10!$B$4:$B$250),0)),"")</f>
        <v/>
      </c>
    </row>
    <row r="1460" spans="5:9">
      <c r="E1460" t="str" cm="1">
        <f t="array" ref="E1460">IFERROR(INDEX(Month_10!$D$4:$D$250,MATCH(0,COUNTIF($E$1350:E1459,Month_10!$D$4:$D$250),0)),"")</f>
        <v/>
      </c>
      <c r="I1460" t="str" cm="1">
        <f t="array" ref="I1460">IFERROR(INDEX(Month_10!$B$4:$B$250,MATCH(0,COUNTIF($I$1350:I1459,Month_10!$B$4:$B$250),0)),"")</f>
        <v/>
      </c>
    </row>
    <row r="1461" spans="5:9">
      <c r="E1461" t="str" cm="1">
        <f t="array" ref="E1461">IFERROR(INDEX(Month_10!$D$4:$D$250,MATCH(0,COUNTIF($E$1350:E1460,Month_10!$D$4:$D$250),0)),"")</f>
        <v/>
      </c>
      <c r="I1461" t="str" cm="1">
        <f t="array" ref="I1461">IFERROR(INDEX(Month_10!$B$4:$B$250,MATCH(0,COUNTIF($I$1350:I1460,Month_10!$B$4:$B$250),0)),"")</f>
        <v/>
      </c>
    </row>
    <row r="1462" spans="5:9">
      <c r="E1462" t="str" cm="1">
        <f t="array" ref="E1462">IFERROR(INDEX(Month_10!$D$4:$D$250,MATCH(0,COUNTIF($E$1350:E1461,Month_10!$D$4:$D$250),0)),"")</f>
        <v/>
      </c>
      <c r="I1462" t="str" cm="1">
        <f t="array" ref="I1462">IFERROR(INDEX(Month_10!$B$4:$B$250,MATCH(0,COUNTIF($I$1350:I1461,Month_10!$B$4:$B$250),0)),"")</f>
        <v/>
      </c>
    </row>
    <row r="1463" spans="5:9">
      <c r="E1463" t="str" cm="1">
        <f t="array" ref="E1463">IFERROR(INDEX(Month_10!$D$4:$D$250,MATCH(0,COUNTIF($E$1350:E1462,Month_10!$D$4:$D$250),0)),"")</f>
        <v/>
      </c>
      <c r="I1463" t="str" cm="1">
        <f t="array" ref="I1463">IFERROR(INDEX(Month_10!$B$4:$B$250,MATCH(0,COUNTIF($I$1350:I1462,Month_10!$B$4:$B$250),0)),"")</f>
        <v/>
      </c>
    </row>
    <row r="1464" spans="5:9">
      <c r="E1464" t="str" cm="1">
        <f t="array" ref="E1464">IFERROR(INDEX(Month_10!$D$4:$D$250,MATCH(0,COUNTIF($E$1350:E1463,Month_10!$D$4:$D$250),0)),"")</f>
        <v/>
      </c>
      <c r="I1464" t="str" cm="1">
        <f t="array" ref="I1464">IFERROR(INDEX(Month_10!$B$4:$B$250,MATCH(0,COUNTIF($I$1350:I1463,Month_10!$B$4:$B$250),0)),"")</f>
        <v/>
      </c>
    </row>
    <row r="1465" spans="5:9">
      <c r="E1465" t="str" cm="1">
        <f t="array" ref="E1465">IFERROR(INDEX(Month_10!$D$4:$D$250,MATCH(0,COUNTIF($E$1350:E1464,Month_10!$D$4:$D$250),0)),"")</f>
        <v/>
      </c>
      <c r="I1465" t="str" cm="1">
        <f t="array" ref="I1465">IFERROR(INDEX(Month_10!$B$4:$B$250,MATCH(0,COUNTIF($I$1350:I1464,Month_10!$B$4:$B$250),0)),"")</f>
        <v/>
      </c>
    </row>
    <row r="1466" spans="5:9">
      <c r="E1466" t="str" cm="1">
        <f t="array" ref="E1466">IFERROR(INDEX(Month_10!$D$4:$D$250,MATCH(0,COUNTIF($E$1350:E1465,Month_10!$D$4:$D$250),0)),"")</f>
        <v/>
      </c>
      <c r="I1466" t="str" cm="1">
        <f t="array" ref="I1466">IFERROR(INDEX(Month_10!$B$4:$B$250,MATCH(0,COUNTIF($I$1350:I1465,Month_10!$B$4:$B$250),0)),"")</f>
        <v/>
      </c>
    </row>
    <row r="1467" spans="5:9">
      <c r="E1467" t="str" cm="1">
        <f t="array" ref="E1467">IFERROR(INDEX(Month_10!$D$4:$D$250,MATCH(0,COUNTIF($E$1350:E1466,Month_10!$D$4:$D$250),0)),"")</f>
        <v/>
      </c>
      <c r="I1467" t="str" cm="1">
        <f t="array" ref="I1467">IFERROR(INDEX(Month_10!$B$4:$B$250,MATCH(0,COUNTIF($I$1350:I1466,Month_10!$B$4:$B$250),0)),"")</f>
        <v/>
      </c>
    </row>
    <row r="1468" spans="5:9">
      <c r="E1468" t="str" cm="1">
        <f t="array" ref="E1468">IFERROR(INDEX(Month_10!$D$4:$D$250,MATCH(0,COUNTIF($E$1350:E1467,Month_10!$D$4:$D$250),0)),"")</f>
        <v/>
      </c>
      <c r="I1468" t="str" cm="1">
        <f t="array" ref="I1468">IFERROR(INDEX(Month_10!$B$4:$B$250,MATCH(0,COUNTIF($I$1350:I1467,Month_10!$B$4:$B$250),0)),"")</f>
        <v/>
      </c>
    </row>
    <row r="1469" spans="5:9">
      <c r="E1469" t="str" cm="1">
        <f t="array" ref="E1469">IFERROR(INDEX(Month_10!$D$4:$D$250,MATCH(0,COUNTIF($E$1350:E1468,Month_10!$D$4:$D$250),0)),"")</f>
        <v/>
      </c>
      <c r="I1469" t="str" cm="1">
        <f t="array" ref="I1469">IFERROR(INDEX(Month_10!$B$4:$B$250,MATCH(0,COUNTIF($I$1350:I1468,Month_10!$B$4:$B$250),0)),"")</f>
        <v/>
      </c>
    </row>
    <row r="1470" spans="5:9">
      <c r="E1470" t="str" cm="1">
        <f t="array" ref="E1470">IFERROR(INDEX(Month_10!$D$4:$D$250,MATCH(0,COUNTIF($E$1350:E1469,Month_10!$D$4:$D$250),0)),"")</f>
        <v/>
      </c>
      <c r="I1470" t="str" cm="1">
        <f t="array" ref="I1470">IFERROR(INDEX(Month_10!$B$4:$B$250,MATCH(0,COUNTIF($I$1350:I1469,Month_10!$B$4:$B$250),0)),"")</f>
        <v/>
      </c>
    </row>
    <row r="1471" spans="5:9">
      <c r="E1471" t="str" cm="1">
        <f t="array" ref="E1471">IFERROR(INDEX(Month_10!$D$4:$D$250,MATCH(0,COUNTIF($E$1350:E1470,Month_10!$D$4:$D$250),0)),"")</f>
        <v/>
      </c>
      <c r="I1471" t="str" cm="1">
        <f t="array" ref="I1471">IFERROR(INDEX(Month_10!$B$4:$B$250,MATCH(0,COUNTIF($I$1350:I1470,Month_10!$B$4:$B$250),0)),"")</f>
        <v/>
      </c>
    </row>
    <row r="1472" spans="5:9">
      <c r="E1472" t="str" cm="1">
        <f t="array" ref="E1472">IFERROR(INDEX(Month_10!$D$4:$D$250,MATCH(0,COUNTIF($E$1350:E1471,Month_10!$D$4:$D$250),0)),"")</f>
        <v/>
      </c>
      <c r="I1472" t="str" cm="1">
        <f t="array" ref="I1472">IFERROR(INDEX(Month_10!$B$4:$B$250,MATCH(0,COUNTIF($I$1350:I1471,Month_10!$B$4:$B$250),0)),"")</f>
        <v/>
      </c>
    </row>
    <row r="1473" spans="5:9">
      <c r="E1473" t="str" cm="1">
        <f t="array" ref="E1473">IFERROR(INDEX(Month_10!$D$4:$D$250,MATCH(0,COUNTIF($E$1350:E1472,Month_10!$D$4:$D$250),0)),"")</f>
        <v/>
      </c>
      <c r="I1473" t="str" cm="1">
        <f t="array" ref="I1473">IFERROR(INDEX(Month_10!$B$4:$B$250,MATCH(0,COUNTIF($I$1350:I1472,Month_10!$B$4:$B$250),0)),"")</f>
        <v/>
      </c>
    </row>
    <row r="1474" spans="5:9">
      <c r="E1474" t="str" cm="1">
        <f t="array" ref="E1474">IFERROR(INDEX(Month_10!$D$4:$D$250,MATCH(0,COUNTIF($E$1350:E1473,Month_10!$D$4:$D$250),0)),"")</f>
        <v/>
      </c>
      <c r="I1474" t="str" cm="1">
        <f t="array" ref="I1474">IFERROR(INDEX(Month_10!$B$4:$B$250,MATCH(0,COUNTIF($I$1350:I1473,Month_10!$B$4:$B$250),0)),"")</f>
        <v/>
      </c>
    </row>
    <row r="1475" spans="5:9">
      <c r="E1475" t="str" cm="1">
        <f t="array" ref="E1475">IFERROR(INDEX(Month_10!$D$4:$D$250,MATCH(0,COUNTIF($E$1350:E1474,Month_10!$D$4:$D$250),0)),"")</f>
        <v/>
      </c>
      <c r="I1475" t="str" cm="1">
        <f t="array" ref="I1475">IFERROR(INDEX(Month_10!$B$4:$B$250,MATCH(0,COUNTIF($I$1350:I1474,Month_10!$B$4:$B$250),0)),"")</f>
        <v/>
      </c>
    </row>
    <row r="1476" spans="5:9">
      <c r="E1476" t="str" cm="1">
        <f t="array" ref="E1476">IFERROR(INDEX(Month_10!$D$4:$D$250,MATCH(0,COUNTIF($E$1350:E1475,Month_10!$D$4:$D$250),0)),"")</f>
        <v/>
      </c>
      <c r="I1476" t="str" cm="1">
        <f t="array" ref="I1476">IFERROR(INDEX(Month_10!$B$4:$B$250,MATCH(0,COUNTIF($I$1350:I1475,Month_10!$B$4:$B$250),0)),"")</f>
        <v/>
      </c>
    </row>
    <row r="1477" spans="5:9">
      <c r="E1477" t="str" cm="1">
        <f t="array" ref="E1477">IFERROR(INDEX(Month_10!$D$4:$D$250,MATCH(0,COUNTIF($E$1350:E1476,Month_10!$D$4:$D$250),0)),"")</f>
        <v/>
      </c>
      <c r="I1477" t="str" cm="1">
        <f t="array" ref="I1477">IFERROR(INDEX(Month_10!$B$4:$B$250,MATCH(0,COUNTIF($I$1350:I1476,Month_10!$B$4:$B$250),0)),"")</f>
        <v/>
      </c>
    </row>
    <row r="1478" spans="5:9">
      <c r="E1478" t="str" cm="1">
        <f t="array" ref="E1478">IFERROR(INDEX(Month_10!$D$4:$D$250,MATCH(0,COUNTIF($E$1350:E1477,Month_10!$D$4:$D$250),0)),"")</f>
        <v/>
      </c>
      <c r="I1478" t="str" cm="1">
        <f t="array" ref="I1478">IFERROR(INDEX(Month_10!$B$4:$B$250,MATCH(0,COUNTIF($I$1350:I1477,Month_10!$B$4:$B$250),0)),"")</f>
        <v/>
      </c>
    </row>
    <row r="1479" spans="5:9">
      <c r="E1479" t="str" cm="1">
        <f t="array" ref="E1479">IFERROR(INDEX(Month_10!$D$4:$D$250,MATCH(0,COUNTIF($E$1350:E1478,Month_10!$D$4:$D$250),0)),"")</f>
        <v/>
      </c>
      <c r="I1479" t="str" cm="1">
        <f t="array" ref="I1479">IFERROR(INDEX(Month_10!$B$4:$B$250,MATCH(0,COUNTIF($I$1350:I1478,Month_10!$B$4:$B$250),0)),"")</f>
        <v/>
      </c>
    </row>
    <row r="1480" spans="5:9">
      <c r="E1480" t="str" cm="1">
        <f t="array" ref="E1480">IFERROR(INDEX(Month_10!$D$4:$D$250,MATCH(0,COUNTIF($E$1350:E1479,Month_10!$D$4:$D$250),0)),"")</f>
        <v/>
      </c>
      <c r="I1480" t="str" cm="1">
        <f t="array" ref="I1480">IFERROR(INDEX(Month_10!$B$4:$B$250,MATCH(0,COUNTIF($I$1350:I1479,Month_10!$B$4:$B$250),0)),"")</f>
        <v/>
      </c>
    </row>
    <row r="1481" spans="5:9">
      <c r="E1481" t="str" cm="1">
        <f t="array" ref="E1481">IFERROR(INDEX(Month_10!$D$4:$D$250,MATCH(0,COUNTIF($E$1350:E1480,Month_10!$D$4:$D$250),0)),"")</f>
        <v/>
      </c>
      <c r="I1481" t="str" cm="1">
        <f t="array" ref="I1481">IFERROR(INDEX(Month_10!$B$4:$B$250,MATCH(0,COUNTIF($I$1350:I1480,Month_10!$B$4:$B$250),0)),"")</f>
        <v/>
      </c>
    </row>
    <row r="1482" spans="5:9">
      <c r="E1482" t="str" cm="1">
        <f t="array" ref="E1482">IFERROR(INDEX(Month_10!$D$4:$D$250,MATCH(0,COUNTIF($E$1350:E1481,Month_10!$D$4:$D$250),0)),"")</f>
        <v/>
      </c>
      <c r="I1482" t="str" cm="1">
        <f t="array" ref="I1482">IFERROR(INDEX(Month_10!$B$4:$B$250,MATCH(0,COUNTIF($I$1350:I1481,Month_10!$B$4:$B$250),0)),"")</f>
        <v/>
      </c>
    </row>
    <row r="1483" spans="5:9">
      <c r="E1483" t="str" cm="1">
        <f t="array" ref="E1483">IFERROR(INDEX(Month_10!$D$4:$D$250,MATCH(0,COUNTIF($E$1350:E1482,Month_10!$D$4:$D$250),0)),"")</f>
        <v/>
      </c>
      <c r="I1483" t="str" cm="1">
        <f t="array" ref="I1483">IFERROR(INDEX(Month_10!$B$4:$B$250,MATCH(0,COUNTIF($I$1350:I1482,Month_10!$B$4:$B$250),0)),"")</f>
        <v/>
      </c>
    </row>
    <row r="1484" spans="5:9">
      <c r="E1484" t="str" cm="1">
        <f t="array" ref="E1484">IFERROR(INDEX(Month_10!$D$4:$D$250,MATCH(0,COUNTIF($E$1350:E1483,Month_10!$D$4:$D$250),0)),"")</f>
        <v/>
      </c>
      <c r="I1484" t="str" cm="1">
        <f t="array" ref="I1484">IFERROR(INDEX(Month_10!$B$4:$B$250,MATCH(0,COUNTIF($I$1350:I1483,Month_10!$B$4:$B$250),0)),"")</f>
        <v/>
      </c>
    </row>
    <row r="1485" spans="5:9">
      <c r="E1485" t="str" cm="1">
        <f t="array" ref="E1485">IFERROR(INDEX(Month_10!$D$4:$D$250,MATCH(0,COUNTIF($E$1350:E1484,Month_10!$D$4:$D$250),0)),"")</f>
        <v/>
      </c>
      <c r="I1485" t="str" cm="1">
        <f t="array" ref="I1485">IFERROR(INDEX(Month_10!$B$4:$B$250,MATCH(0,COUNTIF($I$1350:I1484,Month_10!$B$4:$B$250),0)),"")</f>
        <v/>
      </c>
    </row>
    <row r="1486" spans="5:9">
      <c r="E1486" t="str" cm="1">
        <f t="array" ref="E1486">IFERROR(INDEX(Month_10!$D$4:$D$250,MATCH(0,COUNTIF($E$1350:E1485,Month_10!$D$4:$D$250),0)),"")</f>
        <v/>
      </c>
      <c r="I1486" t="str" cm="1">
        <f t="array" ref="I1486">IFERROR(INDEX(Month_10!$B$4:$B$250,MATCH(0,COUNTIF($I$1350:I1485,Month_10!$B$4:$B$250),0)),"")</f>
        <v/>
      </c>
    </row>
    <row r="1487" spans="5:9">
      <c r="E1487" t="str" cm="1">
        <f t="array" ref="E1487">IFERROR(INDEX(Month_10!$D$4:$D$250,MATCH(0,COUNTIF($E$1350:E1486,Month_10!$D$4:$D$250),0)),"")</f>
        <v/>
      </c>
      <c r="I1487" t="str" cm="1">
        <f t="array" ref="I1487">IFERROR(INDEX(Month_10!$B$4:$B$250,MATCH(0,COUNTIF($I$1350:I1486,Month_10!$B$4:$B$250),0)),"")</f>
        <v/>
      </c>
    </row>
    <row r="1488" spans="5:9">
      <c r="E1488" t="str" cm="1">
        <f t="array" ref="E1488">IFERROR(INDEX(Month_10!$D$4:$D$250,MATCH(0,COUNTIF($E$1350:E1487,Month_10!$D$4:$D$250),0)),"")</f>
        <v/>
      </c>
      <c r="I1488" t="str" cm="1">
        <f t="array" ref="I1488">IFERROR(INDEX(Month_10!$B$4:$B$250,MATCH(0,COUNTIF($I$1350:I1487,Month_10!$B$4:$B$250),0)),"")</f>
        <v/>
      </c>
    </row>
    <row r="1489" spans="5:9">
      <c r="E1489" t="str" cm="1">
        <f t="array" ref="E1489">IFERROR(INDEX(Month_10!$D$4:$D$250,MATCH(0,COUNTIF($E$1350:E1488,Month_10!$D$4:$D$250),0)),"")</f>
        <v/>
      </c>
      <c r="I1489" t="str" cm="1">
        <f t="array" ref="I1489">IFERROR(INDEX(Month_10!$B$4:$B$250,MATCH(0,COUNTIF($I$1350:I1488,Month_10!$B$4:$B$250),0)),"")</f>
        <v/>
      </c>
    </row>
    <row r="1490" spans="5:9">
      <c r="E1490" t="str" cm="1">
        <f t="array" ref="E1490">IFERROR(INDEX(Month_10!$D$4:$D$250,MATCH(0,COUNTIF($E$1350:E1489,Month_10!$D$4:$D$250),0)),"")</f>
        <v/>
      </c>
      <c r="I1490" t="str" cm="1">
        <f t="array" ref="I1490">IFERROR(INDEX(Month_10!$B$4:$B$250,MATCH(0,COUNTIF($I$1350:I1489,Month_10!$B$4:$B$250),0)),"")</f>
        <v/>
      </c>
    </row>
    <row r="1491" spans="5:9">
      <c r="E1491" t="str" cm="1">
        <f t="array" ref="E1491">IFERROR(INDEX(Month_10!$D$4:$D$250,MATCH(0,COUNTIF($E$1350:E1490,Month_10!$D$4:$D$250),0)),"")</f>
        <v/>
      </c>
      <c r="I1491" t="str" cm="1">
        <f t="array" ref="I1491">IFERROR(INDEX(Month_10!$B$4:$B$250,MATCH(0,COUNTIF($I$1350:I1490,Month_10!$B$4:$B$250),0)),"")</f>
        <v/>
      </c>
    </row>
    <row r="1492" spans="5:9">
      <c r="E1492" t="str" cm="1">
        <f t="array" ref="E1492">IFERROR(INDEX(Month_10!$D$4:$D$250,MATCH(0,COUNTIF($E$1350:E1491,Month_10!$D$4:$D$250),0)),"")</f>
        <v/>
      </c>
      <c r="I1492" t="str" cm="1">
        <f t="array" ref="I1492">IFERROR(INDEX(Month_10!$B$4:$B$250,MATCH(0,COUNTIF($I$1350:I1491,Month_10!$B$4:$B$250),0)),"")</f>
        <v/>
      </c>
    </row>
    <row r="1493" spans="5:9">
      <c r="E1493" t="str" cm="1">
        <f t="array" ref="E1493">IFERROR(INDEX(Month_10!$D$4:$D$250,MATCH(0,COUNTIF($E$1350:E1492,Month_10!$D$4:$D$250),0)),"")</f>
        <v/>
      </c>
      <c r="I1493" t="str" cm="1">
        <f t="array" ref="I1493">IFERROR(INDEX(Month_10!$B$4:$B$250,MATCH(0,COUNTIF($I$1350:I1492,Month_10!$B$4:$B$250),0)),"")</f>
        <v/>
      </c>
    </row>
    <row r="1494" spans="5:9">
      <c r="E1494" t="str" cm="1">
        <f t="array" ref="E1494">IFERROR(INDEX(Month_10!$D$4:$D$250,MATCH(0,COUNTIF($E$1350:E1493,Month_10!$D$4:$D$250),0)),"")</f>
        <v/>
      </c>
      <c r="I1494" t="str" cm="1">
        <f t="array" ref="I1494">IFERROR(INDEX(Month_10!$B$4:$B$250,MATCH(0,COUNTIF($I$1350:I1493,Month_10!$B$4:$B$250),0)),"")</f>
        <v/>
      </c>
    </row>
    <row r="1495" spans="5:9">
      <c r="E1495" t="str" cm="1">
        <f t="array" ref="E1495">IFERROR(INDEX(Month_10!$D$4:$D$250,MATCH(0,COUNTIF($E$1350:E1494,Month_10!$D$4:$D$250),0)),"")</f>
        <v/>
      </c>
      <c r="I1495" t="str" cm="1">
        <f t="array" ref="I1495">IFERROR(INDEX(Month_10!$B$4:$B$250,MATCH(0,COUNTIF($I$1350:I1494,Month_10!$B$4:$B$250),0)),"")</f>
        <v/>
      </c>
    </row>
    <row r="1496" spans="5:9">
      <c r="E1496" t="str" cm="1">
        <f t="array" ref="E1496">IFERROR(INDEX(Month_10!$D$4:$D$250,MATCH(0,COUNTIF($E$1350:E1495,Month_10!$D$4:$D$250),0)),"")</f>
        <v/>
      </c>
      <c r="I1496" t="str" cm="1">
        <f t="array" ref="I1496">IFERROR(INDEX(Month_10!$B$4:$B$250,MATCH(0,COUNTIF($I$1350:I1495,Month_10!$B$4:$B$250),0)),"")</f>
        <v/>
      </c>
    </row>
    <row r="1497" spans="5:9">
      <c r="E1497" t="str" cm="1">
        <f t="array" ref="E1497">IFERROR(INDEX(Month_10!$D$4:$D$250,MATCH(0,COUNTIF($E$1350:E1496,Month_10!$D$4:$D$250),0)),"")</f>
        <v/>
      </c>
      <c r="I1497" t="str" cm="1">
        <f t="array" ref="I1497">IFERROR(INDEX(Month_10!$B$4:$B$250,MATCH(0,COUNTIF($I$1350:I1496,Month_10!$B$4:$B$250),0)),"")</f>
        <v/>
      </c>
    </row>
    <row r="1498" spans="5:9">
      <c r="E1498" t="str" cm="1">
        <f t="array" ref="E1498">IFERROR(INDEX(Month_10!$D$4:$D$250,MATCH(0,COUNTIF($E$1350:E1497,Month_10!$D$4:$D$250),0)),"")</f>
        <v/>
      </c>
      <c r="I1498" t="str" cm="1">
        <f t="array" ref="I1498">IFERROR(INDEX(Month_10!$B$4:$B$250,MATCH(0,COUNTIF($I$1350:I1497,Month_10!$B$4:$B$250),0)),"")</f>
        <v/>
      </c>
    </row>
    <row r="1499" spans="5:9">
      <c r="E1499" t="str" cm="1">
        <f t="array" ref="E1499">IFERROR(INDEX(Month_10!$D$4:$D$250,MATCH(0,COUNTIF($E$1350:E1498,Month_10!$D$4:$D$250),0)),"")</f>
        <v/>
      </c>
      <c r="I1499" t="str" cm="1">
        <f t="array" ref="I1499">IFERROR(INDEX(Month_10!$B$4:$B$250,MATCH(0,COUNTIF($I$1350:I1498,Month_10!$B$4:$B$250),0)),"")</f>
        <v/>
      </c>
    </row>
    <row r="1500" spans="5:9">
      <c r="E1500" t="str" cm="1">
        <f t="array" ref="E1500">IFERROR(INDEX(Month_10!$D$4:$D$250,MATCH(0,COUNTIF($E$1350:E1499,Month_10!$D$4:$D$250),0)),"")</f>
        <v/>
      </c>
      <c r="I1500" t="str" cm="1">
        <f t="array" ref="I1500">IFERROR(INDEX(Month_10!$B$4:$B$250,MATCH(0,COUNTIF($I$1350:I1499,Month_10!$B$4:$B$250),0)),"")</f>
        <v/>
      </c>
    </row>
    <row r="1501" spans="5:9">
      <c r="E1501" cm="1">
        <f t="array" ref="E1501">IFERROR(INDEX(Month_11!$D$4:$D$250,MATCH(0,COUNTIF($E$1500:E1500,Month_11!$D$4:$D$250),0)),"")</f>
        <v>0</v>
      </c>
      <c r="I1501" cm="1">
        <f t="array" ref="I1501">IFERROR(INDEX(Month_11!$B$4:$B$250,MATCH(0,COUNTIF($I$1500:I1500,Month_11!$B$4:$B$250),0)),"")</f>
        <v>0</v>
      </c>
    </row>
    <row r="1502" spans="5:9">
      <c r="E1502" t="str" cm="1">
        <f t="array" ref="E1502">IFERROR(INDEX(Month_11!$D$4:$D$250,MATCH(0,COUNTIF($E$1500:E1501,Month_11!$D$4:$D$250),0)),"")</f>
        <v/>
      </c>
      <c r="I1502" t="str" cm="1">
        <f t="array" ref="I1502">IFERROR(INDEX(Month_11!$B$4:$B$250,MATCH(0,COUNTIF($I$1500:I1501,Month_11!$B$4:$B$250),0)),"")</f>
        <v/>
      </c>
    </row>
    <row r="1503" spans="5:9">
      <c r="E1503" t="str" cm="1">
        <f t="array" ref="E1503">IFERROR(INDEX(Month_11!$D$4:$D$250,MATCH(0,COUNTIF($E$1500:E1502,Month_11!$D$4:$D$250),0)),"")</f>
        <v/>
      </c>
      <c r="I1503" t="str" cm="1">
        <f t="array" ref="I1503">IFERROR(INDEX(Month_11!$B$4:$B$250,MATCH(0,COUNTIF($I$1500:I1502,Month_11!$B$4:$B$250),0)),"")</f>
        <v/>
      </c>
    </row>
    <row r="1504" spans="5:9">
      <c r="E1504" t="str" cm="1">
        <f t="array" ref="E1504">IFERROR(INDEX(Month_11!$D$4:$D$250,MATCH(0,COUNTIF($E$1500:E1503,Month_11!$D$4:$D$250),0)),"")</f>
        <v/>
      </c>
      <c r="I1504" t="str" cm="1">
        <f t="array" ref="I1504">IFERROR(INDEX(Month_11!$B$4:$B$250,MATCH(0,COUNTIF($I$1500:I1503,Month_11!$B$4:$B$250),0)),"")</f>
        <v/>
      </c>
    </row>
    <row r="1505" spans="5:9">
      <c r="E1505" t="str" cm="1">
        <f t="array" ref="E1505">IFERROR(INDEX(Month_11!$D$4:$D$250,MATCH(0,COUNTIF($E$1500:E1504,Month_11!$D$4:$D$250),0)),"")</f>
        <v/>
      </c>
      <c r="I1505" t="str" cm="1">
        <f t="array" ref="I1505">IFERROR(INDEX(Month_11!$B$4:$B$250,MATCH(0,COUNTIF($I$1500:I1504,Month_11!$B$4:$B$250),0)),"")</f>
        <v/>
      </c>
    </row>
    <row r="1506" spans="5:9">
      <c r="E1506" t="str" cm="1">
        <f t="array" ref="E1506">IFERROR(INDEX(Month_11!$D$4:$D$250,MATCH(0,COUNTIF($E$1500:E1505,Month_11!$D$4:$D$250),0)),"")</f>
        <v/>
      </c>
      <c r="I1506" t="str" cm="1">
        <f t="array" ref="I1506">IFERROR(INDEX(Month_11!$B$4:$B$250,MATCH(0,COUNTIF($I$1500:I1505,Month_11!$B$4:$B$250),0)),"")</f>
        <v/>
      </c>
    </row>
    <row r="1507" spans="5:9">
      <c r="E1507" t="str" cm="1">
        <f t="array" ref="E1507">IFERROR(INDEX(Month_11!$D$4:$D$250,MATCH(0,COUNTIF($E$1500:E1506,Month_11!$D$4:$D$250),0)),"")</f>
        <v/>
      </c>
      <c r="I1507" t="str" cm="1">
        <f t="array" ref="I1507">IFERROR(INDEX(Month_11!$B$4:$B$250,MATCH(0,COUNTIF($I$1500:I1506,Month_11!$B$4:$B$250),0)),"")</f>
        <v/>
      </c>
    </row>
    <row r="1508" spans="5:9">
      <c r="E1508" t="str" cm="1">
        <f t="array" ref="E1508">IFERROR(INDEX(Month_11!$D$4:$D$250,MATCH(0,COUNTIF($E$1500:E1507,Month_11!$D$4:$D$250),0)),"")</f>
        <v/>
      </c>
      <c r="I1508" t="str" cm="1">
        <f t="array" ref="I1508">IFERROR(INDEX(Month_11!$B$4:$B$250,MATCH(0,COUNTIF($I$1500:I1507,Month_11!$B$4:$B$250),0)),"")</f>
        <v/>
      </c>
    </row>
    <row r="1509" spans="5:9">
      <c r="E1509" t="str" cm="1">
        <f t="array" ref="E1509">IFERROR(INDEX(Month_11!$D$4:$D$250,MATCH(0,COUNTIF($E$1500:E1508,Month_11!$D$4:$D$250),0)),"")</f>
        <v/>
      </c>
      <c r="I1509" t="str" cm="1">
        <f t="array" ref="I1509">IFERROR(INDEX(Month_11!$B$4:$B$250,MATCH(0,COUNTIF($I$1500:I1508,Month_11!$B$4:$B$250),0)),"")</f>
        <v/>
      </c>
    </row>
    <row r="1510" spans="5:9">
      <c r="E1510" t="str" cm="1">
        <f t="array" ref="E1510">IFERROR(INDEX(Month_11!$D$4:$D$250,MATCH(0,COUNTIF($E$1500:E1509,Month_11!$D$4:$D$250),0)),"")</f>
        <v/>
      </c>
      <c r="I1510" t="str" cm="1">
        <f t="array" ref="I1510">IFERROR(INDEX(Month_11!$B$4:$B$250,MATCH(0,COUNTIF($I$1500:I1509,Month_11!$B$4:$B$250),0)),"")</f>
        <v/>
      </c>
    </row>
    <row r="1511" spans="5:9">
      <c r="E1511" t="str" cm="1">
        <f t="array" ref="E1511">IFERROR(INDEX(Month_11!$D$4:$D$250,MATCH(0,COUNTIF($E$1500:E1510,Month_11!$D$4:$D$250),0)),"")</f>
        <v/>
      </c>
      <c r="I1511" t="str" cm="1">
        <f t="array" ref="I1511">IFERROR(INDEX(Month_11!$B$4:$B$250,MATCH(0,COUNTIF($I$1500:I1510,Month_11!$B$4:$B$250),0)),"")</f>
        <v/>
      </c>
    </row>
    <row r="1512" spans="5:9">
      <c r="E1512" t="str" cm="1">
        <f t="array" ref="E1512">IFERROR(INDEX(Month_11!$D$4:$D$250,MATCH(0,COUNTIF($E$1500:E1511,Month_11!$D$4:$D$250),0)),"")</f>
        <v/>
      </c>
      <c r="I1512" t="str" cm="1">
        <f t="array" ref="I1512">IFERROR(INDEX(Month_11!$B$4:$B$250,MATCH(0,COUNTIF($I$1500:I1511,Month_11!$B$4:$B$250),0)),"")</f>
        <v/>
      </c>
    </row>
    <row r="1513" spans="5:9">
      <c r="E1513" t="str" cm="1">
        <f t="array" ref="E1513">IFERROR(INDEX(Month_11!$D$4:$D$250,MATCH(0,COUNTIF($E$1500:E1512,Month_11!$D$4:$D$250),0)),"")</f>
        <v/>
      </c>
      <c r="I1513" t="str" cm="1">
        <f t="array" ref="I1513">IFERROR(INDEX(Month_11!$B$4:$B$250,MATCH(0,COUNTIF($I$1500:I1512,Month_11!$B$4:$B$250),0)),"")</f>
        <v/>
      </c>
    </row>
    <row r="1514" spans="5:9">
      <c r="E1514" t="str" cm="1">
        <f t="array" ref="E1514">IFERROR(INDEX(Month_11!$D$4:$D$250,MATCH(0,COUNTIF($E$1500:E1513,Month_11!$D$4:$D$250),0)),"")</f>
        <v/>
      </c>
      <c r="I1514" t="str" cm="1">
        <f t="array" ref="I1514">IFERROR(INDEX(Month_11!$B$4:$B$250,MATCH(0,COUNTIF($I$1500:I1513,Month_11!$B$4:$B$250),0)),"")</f>
        <v/>
      </c>
    </row>
    <row r="1515" spans="5:9">
      <c r="E1515" t="str" cm="1">
        <f t="array" ref="E1515">IFERROR(INDEX(Month_11!$D$4:$D$250,MATCH(0,COUNTIF($E$1500:E1514,Month_11!$D$4:$D$250),0)),"")</f>
        <v/>
      </c>
      <c r="I1515" t="str" cm="1">
        <f t="array" ref="I1515">IFERROR(INDEX(Month_11!$B$4:$B$250,MATCH(0,COUNTIF($I$1500:I1514,Month_11!$B$4:$B$250),0)),"")</f>
        <v/>
      </c>
    </row>
    <row r="1516" spans="5:9">
      <c r="E1516" t="str" cm="1">
        <f t="array" ref="E1516">IFERROR(INDEX(Month_11!$D$4:$D$250,MATCH(0,COUNTIF($E$1500:E1515,Month_11!$D$4:$D$250),0)),"")</f>
        <v/>
      </c>
      <c r="I1516" t="str" cm="1">
        <f t="array" ref="I1516">IFERROR(INDEX(Month_11!$B$4:$B$250,MATCH(0,COUNTIF($I$1500:I1515,Month_11!$B$4:$B$250),0)),"")</f>
        <v/>
      </c>
    </row>
    <row r="1517" spans="5:9">
      <c r="E1517" t="str" cm="1">
        <f t="array" ref="E1517">IFERROR(INDEX(Month_11!$D$4:$D$250,MATCH(0,COUNTIF($E$1500:E1516,Month_11!$D$4:$D$250),0)),"")</f>
        <v/>
      </c>
      <c r="I1517" t="str" cm="1">
        <f t="array" ref="I1517">IFERROR(INDEX(Month_11!$B$4:$B$250,MATCH(0,COUNTIF($I$1500:I1516,Month_11!$B$4:$B$250),0)),"")</f>
        <v/>
      </c>
    </row>
    <row r="1518" spans="5:9">
      <c r="E1518" t="str" cm="1">
        <f t="array" ref="E1518">IFERROR(INDEX(Month_11!$D$4:$D$250,MATCH(0,COUNTIF($E$1500:E1517,Month_11!$D$4:$D$250),0)),"")</f>
        <v/>
      </c>
      <c r="I1518" t="str" cm="1">
        <f t="array" ref="I1518">IFERROR(INDEX(Month_11!$B$4:$B$250,MATCH(0,COUNTIF($I$1500:I1517,Month_11!$B$4:$B$250),0)),"")</f>
        <v/>
      </c>
    </row>
    <row r="1519" spans="5:9">
      <c r="E1519" t="str" cm="1">
        <f t="array" ref="E1519">IFERROR(INDEX(Month_11!$D$4:$D$250,MATCH(0,COUNTIF($E$1500:E1518,Month_11!$D$4:$D$250),0)),"")</f>
        <v/>
      </c>
      <c r="I1519" t="str" cm="1">
        <f t="array" ref="I1519">IFERROR(INDEX(Month_11!$B$4:$B$250,MATCH(0,COUNTIF($I$1500:I1518,Month_11!$B$4:$B$250),0)),"")</f>
        <v/>
      </c>
    </row>
    <row r="1520" spans="5:9">
      <c r="E1520" t="str" cm="1">
        <f t="array" ref="E1520">IFERROR(INDEX(Month_11!$D$4:$D$250,MATCH(0,COUNTIF($E$1500:E1519,Month_11!$D$4:$D$250),0)),"")</f>
        <v/>
      </c>
      <c r="I1520" t="str" cm="1">
        <f t="array" ref="I1520">IFERROR(INDEX(Month_11!$B$4:$B$250,MATCH(0,COUNTIF($I$1500:I1519,Month_11!$B$4:$B$250),0)),"")</f>
        <v/>
      </c>
    </row>
    <row r="1521" spans="5:9">
      <c r="E1521" t="str" cm="1">
        <f t="array" ref="E1521">IFERROR(INDEX(Month_11!$D$4:$D$250,MATCH(0,COUNTIF($E$1500:E1520,Month_11!$D$4:$D$250),0)),"")</f>
        <v/>
      </c>
      <c r="I1521" t="str" cm="1">
        <f t="array" ref="I1521">IFERROR(INDEX(Month_11!$B$4:$B$250,MATCH(0,COUNTIF($I$1500:I1520,Month_11!$B$4:$B$250),0)),"")</f>
        <v/>
      </c>
    </row>
    <row r="1522" spans="5:9">
      <c r="E1522" t="str" cm="1">
        <f t="array" ref="E1522">IFERROR(INDEX(Month_11!$D$4:$D$250,MATCH(0,COUNTIF($E$1500:E1521,Month_11!$D$4:$D$250),0)),"")</f>
        <v/>
      </c>
      <c r="I1522" t="str" cm="1">
        <f t="array" ref="I1522">IFERROR(INDEX(Month_11!$B$4:$B$250,MATCH(0,COUNTIF($I$1500:I1521,Month_11!$B$4:$B$250),0)),"")</f>
        <v/>
      </c>
    </row>
    <row r="1523" spans="5:9">
      <c r="E1523" t="str" cm="1">
        <f t="array" ref="E1523">IFERROR(INDEX(Month_11!$D$4:$D$250,MATCH(0,COUNTIF($E$1500:E1522,Month_11!$D$4:$D$250),0)),"")</f>
        <v/>
      </c>
      <c r="I1523" t="str" cm="1">
        <f t="array" ref="I1523">IFERROR(INDEX(Month_11!$B$4:$B$250,MATCH(0,COUNTIF($I$1500:I1522,Month_11!$B$4:$B$250),0)),"")</f>
        <v/>
      </c>
    </row>
    <row r="1524" spans="5:9">
      <c r="E1524" t="str" cm="1">
        <f t="array" ref="E1524">IFERROR(INDEX(Month_11!$D$4:$D$250,MATCH(0,COUNTIF($E$1500:E1523,Month_11!$D$4:$D$250),0)),"")</f>
        <v/>
      </c>
      <c r="I1524" t="str" cm="1">
        <f t="array" ref="I1524">IFERROR(INDEX(Month_11!$B$4:$B$250,MATCH(0,COUNTIF($I$1500:I1523,Month_11!$B$4:$B$250),0)),"")</f>
        <v/>
      </c>
    </row>
    <row r="1525" spans="5:9">
      <c r="E1525" t="str" cm="1">
        <f t="array" ref="E1525">IFERROR(INDEX(Month_11!$D$4:$D$250,MATCH(0,COUNTIF($E$1500:E1524,Month_11!$D$4:$D$250),0)),"")</f>
        <v/>
      </c>
      <c r="I1525" t="str" cm="1">
        <f t="array" ref="I1525">IFERROR(INDEX(Month_11!$B$4:$B$250,MATCH(0,COUNTIF($I$1500:I1524,Month_11!$B$4:$B$250),0)),"")</f>
        <v/>
      </c>
    </row>
    <row r="1526" spans="5:9">
      <c r="E1526" t="str" cm="1">
        <f t="array" ref="E1526">IFERROR(INDEX(Month_11!$D$4:$D$250,MATCH(0,COUNTIF($E$1500:E1525,Month_11!$D$4:$D$250),0)),"")</f>
        <v/>
      </c>
      <c r="I1526" t="str" cm="1">
        <f t="array" ref="I1526">IFERROR(INDEX(Month_11!$B$4:$B$250,MATCH(0,COUNTIF($I$1500:I1525,Month_11!$B$4:$B$250),0)),"")</f>
        <v/>
      </c>
    </row>
    <row r="1527" spans="5:9">
      <c r="E1527" t="str" cm="1">
        <f t="array" ref="E1527">IFERROR(INDEX(Month_11!$D$4:$D$250,MATCH(0,COUNTIF($E$1500:E1526,Month_11!$D$4:$D$250),0)),"")</f>
        <v/>
      </c>
      <c r="I1527" t="str" cm="1">
        <f t="array" ref="I1527">IFERROR(INDEX(Month_11!$B$4:$B$250,MATCH(0,COUNTIF($I$1500:I1526,Month_11!$B$4:$B$250),0)),"")</f>
        <v/>
      </c>
    </row>
    <row r="1528" spans="5:9">
      <c r="E1528" t="str" cm="1">
        <f t="array" ref="E1528">IFERROR(INDEX(Month_11!$D$4:$D$250,MATCH(0,COUNTIF($E$1500:E1527,Month_11!$D$4:$D$250),0)),"")</f>
        <v/>
      </c>
      <c r="I1528" t="str" cm="1">
        <f t="array" ref="I1528">IFERROR(INDEX(Month_11!$B$4:$B$250,MATCH(0,COUNTIF($I$1500:I1527,Month_11!$B$4:$B$250),0)),"")</f>
        <v/>
      </c>
    </row>
    <row r="1529" spans="5:9">
      <c r="E1529" t="str" cm="1">
        <f t="array" ref="E1529">IFERROR(INDEX(Month_11!$D$4:$D$250,MATCH(0,COUNTIF($E$1500:E1528,Month_11!$D$4:$D$250),0)),"")</f>
        <v/>
      </c>
      <c r="I1529" t="str" cm="1">
        <f t="array" ref="I1529">IFERROR(INDEX(Month_11!$B$4:$B$250,MATCH(0,COUNTIF($I$1500:I1528,Month_11!$B$4:$B$250),0)),"")</f>
        <v/>
      </c>
    </row>
    <row r="1530" spans="5:9">
      <c r="E1530" t="str" cm="1">
        <f t="array" ref="E1530">IFERROR(INDEX(Month_11!$D$4:$D$250,MATCH(0,COUNTIF($E$1500:E1529,Month_11!$D$4:$D$250),0)),"")</f>
        <v/>
      </c>
      <c r="I1530" t="str" cm="1">
        <f t="array" ref="I1530">IFERROR(INDEX(Month_11!$B$4:$B$250,MATCH(0,COUNTIF($I$1500:I1529,Month_11!$B$4:$B$250),0)),"")</f>
        <v/>
      </c>
    </row>
    <row r="1531" spans="5:9">
      <c r="E1531" t="str" cm="1">
        <f t="array" ref="E1531">IFERROR(INDEX(Month_11!$D$4:$D$250,MATCH(0,COUNTIF($E$1500:E1530,Month_11!$D$4:$D$250),0)),"")</f>
        <v/>
      </c>
      <c r="I1531" t="str" cm="1">
        <f t="array" ref="I1531">IFERROR(INDEX(Month_11!$B$4:$B$250,MATCH(0,COUNTIF($I$1500:I1530,Month_11!$B$4:$B$250),0)),"")</f>
        <v/>
      </c>
    </row>
    <row r="1532" spans="5:9">
      <c r="E1532" t="str" cm="1">
        <f t="array" ref="E1532">IFERROR(INDEX(Month_11!$D$4:$D$250,MATCH(0,COUNTIF($E$1500:E1531,Month_11!$D$4:$D$250),0)),"")</f>
        <v/>
      </c>
      <c r="I1532" t="str" cm="1">
        <f t="array" ref="I1532">IFERROR(INDEX(Month_11!$B$4:$B$250,MATCH(0,COUNTIF($I$1500:I1531,Month_11!$B$4:$B$250),0)),"")</f>
        <v/>
      </c>
    </row>
    <row r="1533" spans="5:9">
      <c r="E1533" t="str" cm="1">
        <f t="array" ref="E1533">IFERROR(INDEX(Month_11!$D$4:$D$250,MATCH(0,COUNTIF($E$1500:E1532,Month_11!$D$4:$D$250),0)),"")</f>
        <v/>
      </c>
      <c r="I1533" t="str" cm="1">
        <f t="array" ref="I1533">IFERROR(INDEX(Month_11!$B$4:$B$250,MATCH(0,COUNTIF($I$1500:I1532,Month_11!$B$4:$B$250),0)),"")</f>
        <v/>
      </c>
    </row>
    <row r="1534" spans="5:9">
      <c r="E1534" t="str" cm="1">
        <f t="array" ref="E1534">IFERROR(INDEX(Month_11!$D$4:$D$250,MATCH(0,COUNTIF($E$1500:E1533,Month_11!$D$4:$D$250),0)),"")</f>
        <v/>
      </c>
      <c r="I1534" t="str" cm="1">
        <f t="array" ref="I1534">IFERROR(INDEX(Month_11!$B$4:$B$250,MATCH(0,COUNTIF($I$1500:I1533,Month_11!$B$4:$B$250),0)),"")</f>
        <v/>
      </c>
    </row>
    <row r="1535" spans="5:9">
      <c r="E1535" t="str" cm="1">
        <f t="array" ref="E1535">IFERROR(INDEX(Month_11!$D$4:$D$250,MATCH(0,COUNTIF($E$1500:E1534,Month_11!$D$4:$D$250),0)),"")</f>
        <v/>
      </c>
      <c r="I1535" t="str" cm="1">
        <f t="array" ref="I1535">IFERROR(INDEX(Month_11!$B$4:$B$250,MATCH(0,COUNTIF($I$1500:I1534,Month_11!$B$4:$B$250),0)),"")</f>
        <v/>
      </c>
    </row>
    <row r="1536" spans="5:9">
      <c r="E1536" t="str" cm="1">
        <f t="array" ref="E1536">IFERROR(INDEX(Month_11!$D$4:$D$250,MATCH(0,COUNTIF($E$1500:E1535,Month_11!$D$4:$D$250),0)),"")</f>
        <v/>
      </c>
      <c r="I1536" t="str" cm="1">
        <f t="array" ref="I1536">IFERROR(INDEX(Month_11!$B$4:$B$250,MATCH(0,COUNTIF($I$1500:I1535,Month_11!$B$4:$B$250),0)),"")</f>
        <v/>
      </c>
    </row>
    <row r="1537" spans="5:9">
      <c r="E1537" t="str" cm="1">
        <f t="array" ref="E1537">IFERROR(INDEX(Month_11!$D$4:$D$250,MATCH(0,COUNTIF($E$1500:E1536,Month_11!$D$4:$D$250),0)),"")</f>
        <v/>
      </c>
      <c r="I1537" t="str" cm="1">
        <f t="array" ref="I1537">IFERROR(INDEX(Month_11!$B$4:$B$250,MATCH(0,COUNTIF($I$1500:I1536,Month_11!$B$4:$B$250),0)),"")</f>
        <v/>
      </c>
    </row>
    <row r="1538" spans="5:9">
      <c r="E1538" t="str" cm="1">
        <f t="array" ref="E1538">IFERROR(INDEX(Month_11!$D$4:$D$250,MATCH(0,COUNTIF($E$1500:E1537,Month_11!$D$4:$D$250),0)),"")</f>
        <v/>
      </c>
      <c r="I1538" t="str" cm="1">
        <f t="array" ref="I1538">IFERROR(INDEX(Month_11!$B$4:$B$250,MATCH(0,COUNTIF($I$1500:I1537,Month_11!$B$4:$B$250),0)),"")</f>
        <v/>
      </c>
    </row>
    <row r="1539" spans="5:9">
      <c r="E1539" t="str" cm="1">
        <f t="array" ref="E1539">IFERROR(INDEX(Month_11!$D$4:$D$250,MATCH(0,COUNTIF($E$1500:E1538,Month_11!$D$4:$D$250),0)),"")</f>
        <v/>
      </c>
      <c r="I1539" t="str" cm="1">
        <f t="array" ref="I1539">IFERROR(INDEX(Month_11!$B$4:$B$250,MATCH(0,COUNTIF($I$1500:I1538,Month_11!$B$4:$B$250),0)),"")</f>
        <v/>
      </c>
    </row>
    <row r="1540" spans="5:9">
      <c r="E1540" t="str" cm="1">
        <f t="array" ref="E1540">IFERROR(INDEX(Month_11!$D$4:$D$250,MATCH(0,COUNTIF($E$1500:E1539,Month_11!$D$4:$D$250),0)),"")</f>
        <v/>
      </c>
      <c r="I1540" t="str" cm="1">
        <f t="array" ref="I1540">IFERROR(INDEX(Month_11!$B$4:$B$250,MATCH(0,COUNTIF($I$1500:I1539,Month_11!$B$4:$B$250),0)),"")</f>
        <v/>
      </c>
    </row>
    <row r="1541" spans="5:9">
      <c r="E1541" t="str" cm="1">
        <f t="array" ref="E1541">IFERROR(INDEX(Month_11!$D$4:$D$250,MATCH(0,COUNTIF($E$1500:E1540,Month_11!$D$4:$D$250),0)),"")</f>
        <v/>
      </c>
      <c r="I1541" t="str" cm="1">
        <f t="array" ref="I1541">IFERROR(INDEX(Month_11!$B$4:$B$250,MATCH(0,COUNTIF($I$1500:I1540,Month_11!$B$4:$B$250),0)),"")</f>
        <v/>
      </c>
    </row>
    <row r="1542" spans="5:9">
      <c r="E1542" t="str" cm="1">
        <f t="array" ref="E1542">IFERROR(INDEX(Month_11!$D$4:$D$250,MATCH(0,COUNTIF($E$1500:E1541,Month_11!$D$4:$D$250),0)),"")</f>
        <v/>
      </c>
      <c r="I1542" t="str" cm="1">
        <f t="array" ref="I1542">IFERROR(INDEX(Month_11!$B$4:$B$250,MATCH(0,COUNTIF($I$1500:I1541,Month_11!$B$4:$B$250),0)),"")</f>
        <v/>
      </c>
    </row>
    <row r="1543" spans="5:9">
      <c r="E1543" t="str" cm="1">
        <f t="array" ref="E1543">IFERROR(INDEX(Month_11!$D$4:$D$250,MATCH(0,COUNTIF($E$1500:E1542,Month_11!$D$4:$D$250),0)),"")</f>
        <v/>
      </c>
      <c r="I1543" t="str" cm="1">
        <f t="array" ref="I1543">IFERROR(INDEX(Month_11!$B$4:$B$250,MATCH(0,COUNTIF($I$1500:I1542,Month_11!$B$4:$B$250),0)),"")</f>
        <v/>
      </c>
    </row>
    <row r="1544" spans="5:9">
      <c r="E1544" t="str" cm="1">
        <f t="array" ref="E1544">IFERROR(INDEX(Month_11!$D$4:$D$250,MATCH(0,COUNTIF($E$1500:E1543,Month_11!$D$4:$D$250),0)),"")</f>
        <v/>
      </c>
      <c r="I1544" t="str" cm="1">
        <f t="array" ref="I1544">IFERROR(INDEX(Month_11!$B$4:$B$250,MATCH(0,COUNTIF($I$1500:I1543,Month_11!$B$4:$B$250),0)),"")</f>
        <v/>
      </c>
    </row>
    <row r="1545" spans="5:9">
      <c r="E1545" t="str" cm="1">
        <f t="array" ref="E1545">IFERROR(INDEX(Month_11!$D$4:$D$250,MATCH(0,COUNTIF($E$1500:E1544,Month_11!$D$4:$D$250),0)),"")</f>
        <v/>
      </c>
      <c r="I1545" t="str" cm="1">
        <f t="array" ref="I1545">IFERROR(INDEX(Month_11!$B$4:$B$250,MATCH(0,COUNTIF($I$1500:I1544,Month_11!$B$4:$B$250),0)),"")</f>
        <v/>
      </c>
    </row>
    <row r="1546" spans="5:9">
      <c r="E1546" t="str" cm="1">
        <f t="array" ref="E1546">IFERROR(INDEX(Month_11!$D$4:$D$250,MATCH(0,COUNTIF($E$1500:E1545,Month_11!$D$4:$D$250),0)),"")</f>
        <v/>
      </c>
      <c r="I1546" t="str" cm="1">
        <f t="array" ref="I1546">IFERROR(INDEX(Month_11!$B$4:$B$250,MATCH(0,COUNTIF($I$1500:I1545,Month_11!$B$4:$B$250),0)),"")</f>
        <v/>
      </c>
    </row>
    <row r="1547" spans="5:9">
      <c r="E1547" t="str" cm="1">
        <f t="array" ref="E1547">IFERROR(INDEX(Month_11!$D$4:$D$250,MATCH(0,COUNTIF($E$1500:E1546,Month_11!$D$4:$D$250),0)),"")</f>
        <v/>
      </c>
      <c r="I1547" t="str" cm="1">
        <f t="array" ref="I1547">IFERROR(INDEX(Month_11!$B$4:$B$250,MATCH(0,COUNTIF($I$1500:I1546,Month_11!$B$4:$B$250),0)),"")</f>
        <v/>
      </c>
    </row>
    <row r="1548" spans="5:9">
      <c r="E1548" t="str" cm="1">
        <f t="array" ref="E1548">IFERROR(INDEX(Month_11!$D$4:$D$250,MATCH(0,COUNTIF($E$1500:E1547,Month_11!$D$4:$D$250),0)),"")</f>
        <v/>
      </c>
      <c r="I1548" t="str" cm="1">
        <f t="array" ref="I1548">IFERROR(INDEX(Month_11!$B$4:$B$250,MATCH(0,COUNTIF($I$1500:I1547,Month_11!$B$4:$B$250),0)),"")</f>
        <v/>
      </c>
    </row>
    <row r="1549" spans="5:9">
      <c r="E1549" t="str" cm="1">
        <f t="array" ref="E1549">IFERROR(INDEX(Month_11!$D$4:$D$250,MATCH(0,COUNTIF($E$1500:E1548,Month_11!$D$4:$D$250),0)),"")</f>
        <v/>
      </c>
      <c r="I1549" t="str" cm="1">
        <f t="array" ref="I1549">IFERROR(INDEX(Month_11!$B$4:$B$250,MATCH(0,COUNTIF($I$1500:I1548,Month_11!$B$4:$B$250),0)),"")</f>
        <v/>
      </c>
    </row>
    <row r="1550" spans="5:9">
      <c r="E1550" t="str" cm="1">
        <f t="array" ref="E1550">IFERROR(INDEX(Month_11!$D$4:$D$250,MATCH(0,COUNTIF($E$1500:E1549,Month_11!$D$4:$D$250),0)),"")</f>
        <v/>
      </c>
      <c r="I1550" t="str" cm="1">
        <f t="array" ref="I1550">IFERROR(INDEX(Month_11!$B$4:$B$250,MATCH(0,COUNTIF($I$1500:I1549,Month_11!$B$4:$B$250),0)),"")</f>
        <v/>
      </c>
    </row>
    <row r="1551" spans="5:9">
      <c r="E1551" t="str" cm="1">
        <f t="array" ref="E1551">IFERROR(INDEX(Month_11!$D$4:$D$250,MATCH(0,COUNTIF($E$1500:E1550,Month_11!$D$4:$D$250),0)),"")</f>
        <v/>
      </c>
      <c r="I1551" t="str" cm="1">
        <f t="array" ref="I1551">IFERROR(INDEX(Month_11!$B$4:$B$250,MATCH(0,COUNTIF($I$1500:I1550,Month_11!$B$4:$B$250),0)),"")</f>
        <v/>
      </c>
    </row>
    <row r="1552" spans="5:9">
      <c r="E1552" t="str" cm="1">
        <f t="array" ref="E1552">IFERROR(INDEX(Month_11!$D$4:$D$250,MATCH(0,COUNTIF($E$1500:E1551,Month_11!$D$4:$D$250),0)),"")</f>
        <v/>
      </c>
      <c r="I1552" t="str" cm="1">
        <f t="array" ref="I1552">IFERROR(INDEX(Month_11!$B$4:$B$250,MATCH(0,COUNTIF($I$1500:I1551,Month_11!$B$4:$B$250),0)),"")</f>
        <v/>
      </c>
    </row>
    <row r="1553" spans="5:9">
      <c r="E1553" t="str" cm="1">
        <f t="array" ref="E1553">IFERROR(INDEX(Month_11!$D$4:$D$250,MATCH(0,COUNTIF($E$1500:E1552,Month_11!$D$4:$D$250),0)),"")</f>
        <v/>
      </c>
      <c r="I1553" t="str" cm="1">
        <f t="array" ref="I1553">IFERROR(INDEX(Month_11!$B$4:$B$250,MATCH(0,COUNTIF($I$1500:I1552,Month_11!$B$4:$B$250),0)),"")</f>
        <v/>
      </c>
    </row>
    <row r="1554" spans="5:9">
      <c r="E1554" t="str" cm="1">
        <f t="array" ref="E1554">IFERROR(INDEX(Month_11!$D$4:$D$250,MATCH(0,COUNTIF($E$1500:E1553,Month_11!$D$4:$D$250),0)),"")</f>
        <v/>
      </c>
      <c r="I1554" t="str" cm="1">
        <f t="array" ref="I1554">IFERROR(INDEX(Month_11!$B$4:$B$250,MATCH(0,COUNTIF($I$1500:I1553,Month_11!$B$4:$B$250),0)),"")</f>
        <v/>
      </c>
    </row>
    <row r="1555" spans="5:9">
      <c r="E1555" t="str" cm="1">
        <f t="array" ref="E1555">IFERROR(INDEX(Month_11!$D$4:$D$250,MATCH(0,COUNTIF($E$1500:E1554,Month_11!$D$4:$D$250),0)),"")</f>
        <v/>
      </c>
      <c r="I1555" t="str" cm="1">
        <f t="array" ref="I1555">IFERROR(INDEX(Month_11!$B$4:$B$250,MATCH(0,COUNTIF($I$1500:I1554,Month_11!$B$4:$B$250),0)),"")</f>
        <v/>
      </c>
    </row>
    <row r="1556" spans="5:9">
      <c r="E1556" t="str" cm="1">
        <f t="array" ref="E1556">IFERROR(INDEX(Month_11!$D$4:$D$250,MATCH(0,COUNTIF($E$1500:E1555,Month_11!$D$4:$D$250),0)),"")</f>
        <v/>
      </c>
      <c r="I1556" t="str" cm="1">
        <f t="array" ref="I1556">IFERROR(INDEX(Month_11!$B$4:$B$250,MATCH(0,COUNTIF($I$1500:I1555,Month_11!$B$4:$B$250),0)),"")</f>
        <v/>
      </c>
    </row>
    <row r="1557" spans="5:9">
      <c r="E1557" t="str" cm="1">
        <f t="array" ref="E1557">IFERROR(INDEX(Month_11!$D$4:$D$250,MATCH(0,COUNTIF($E$1500:E1556,Month_11!$D$4:$D$250),0)),"")</f>
        <v/>
      </c>
      <c r="I1557" t="str" cm="1">
        <f t="array" ref="I1557">IFERROR(INDEX(Month_11!$B$4:$B$250,MATCH(0,COUNTIF($I$1500:I1556,Month_11!$B$4:$B$250),0)),"")</f>
        <v/>
      </c>
    </row>
    <row r="1558" spans="5:9">
      <c r="E1558" t="str" cm="1">
        <f t="array" ref="E1558">IFERROR(INDEX(Month_11!$D$4:$D$250,MATCH(0,COUNTIF($E$1500:E1557,Month_11!$D$4:$D$250),0)),"")</f>
        <v/>
      </c>
      <c r="I1558" t="str" cm="1">
        <f t="array" ref="I1558">IFERROR(INDEX(Month_11!$B$4:$B$250,MATCH(0,COUNTIF($I$1500:I1557,Month_11!$B$4:$B$250),0)),"")</f>
        <v/>
      </c>
    </row>
    <row r="1559" spans="5:9">
      <c r="E1559" t="str" cm="1">
        <f t="array" ref="E1559">IFERROR(INDEX(Month_11!$D$4:$D$250,MATCH(0,COUNTIF($E$1500:E1558,Month_11!$D$4:$D$250),0)),"")</f>
        <v/>
      </c>
      <c r="I1559" t="str" cm="1">
        <f t="array" ref="I1559">IFERROR(INDEX(Month_11!$B$4:$B$250,MATCH(0,COUNTIF($I$1500:I1558,Month_11!$B$4:$B$250),0)),"")</f>
        <v/>
      </c>
    </row>
    <row r="1560" spans="5:9">
      <c r="E1560" t="str" cm="1">
        <f t="array" ref="E1560">IFERROR(INDEX(Month_11!$D$4:$D$250,MATCH(0,COUNTIF($E$1500:E1559,Month_11!$D$4:$D$250),0)),"")</f>
        <v/>
      </c>
      <c r="I1560" t="str" cm="1">
        <f t="array" ref="I1560">IFERROR(INDEX(Month_11!$B$4:$B$250,MATCH(0,COUNTIF($I$1500:I1559,Month_11!$B$4:$B$250),0)),"")</f>
        <v/>
      </c>
    </row>
    <row r="1561" spans="5:9">
      <c r="E1561" t="str" cm="1">
        <f t="array" ref="E1561">IFERROR(INDEX(Month_11!$D$4:$D$250,MATCH(0,COUNTIF($E$1500:E1560,Month_11!$D$4:$D$250),0)),"")</f>
        <v/>
      </c>
      <c r="I1561" t="str" cm="1">
        <f t="array" ref="I1561">IFERROR(INDEX(Month_11!$B$4:$B$250,MATCH(0,COUNTIF($I$1500:I1560,Month_11!$B$4:$B$250),0)),"")</f>
        <v/>
      </c>
    </row>
    <row r="1562" spans="5:9">
      <c r="E1562" t="str" cm="1">
        <f t="array" ref="E1562">IFERROR(INDEX(Month_11!$D$4:$D$250,MATCH(0,COUNTIF($E$1500:E1561,Month_11!$D$4:$D$250),0)),"")</f>
        <v/>
      </c>
      <c r="I1562" t="str" cm="1">
        <f t="array" ref="I1562">IFERROR(INDEX(Month_11!$B$4:$B$250,MATCH(0,COUNTIF($I$1500:I1561,Month_11!$B$4:$B$250),0)),"")</f>
        <v/>
      </c>
    </row>
    <row r="1563" spans="5:9">
      <c r="E1563" t="str" cm="1">
        <f t="array" ref="E1563">IFERROR(INDEX(Month_11!$D$4:$D$250,MATCH(0,COUNTIF($E$1500:E1562,Month_11!$D$4:$D$250),0)),"")</f>
        <v/>
      </c>
      <c r="I1563" t="str" cm="1">
        <f t="array" ref="I1563">IFERROR(INDEX(Month_11!$B$4:$B$250,MATCH(0,COUNTIF($I$1500:I1562,Month_11!$B$4:$B$250),0)),"")</f>
        <v/>
      </c>
    </row>
    <row r="1564" spans="5:9">
      <c r="E1564" t="str" cm="1">
        <f t="array" ref="E1564">IFERROR(INDEX(Month_11!$D$4:$D$250,MATCH(0,COUNTIF($E$1500:E1563,Month_11!$D$4:$D$250),0)),"")</f>
        <v/>
      </c>
      <c r="I1564" t="str" cm="1">
        <f t="array" ref="I1564">IFERROR(INDEX(Month_11!$B$4:$B$250,MATCH(0,COUNTIF($I$1500:I1563,Month_11!$B$4:$B$250),0)),"")</f>
        <v/>
      </c>
    </row>
    <row r="1565" spans="5:9">
      <c r="E1565" t="str" cm="1">
        <f t="array" ref="E1565">IFERROR(INDEX(Month_11!$D$4:$D$250,MATCH(0,COUNTIF($E$1500:E1564,Month_11!$D$4:$D$250),0)),"")</f>
        <v/>
      </c>
      <c r="I1565" t="str" cm="1">
        <f t="array" ref="I1565">IFERROR(INDEX(Month_11!$B$4:$B$250,MATCH(0,COUNTIF($I$1500:I1564,Month_11!$B$4:$B$250),0)),"")</f>
        <v/>
      </c>
    </row>
    <row r="1566" spans="5:9">
      <c r="E1566" t="str" cm="1">
        <f t="array" ref="E1566">IFERROR(INDEX(Month_11!$D$4:$D$250,MATCH(0,COUNTIF($E$1500:E1565,Month_11!$D$4:$D$250),0)),"")</f>
        <v/>
      </c>
      <c r="I1566" t="str" cm="1">
        <f t="array" ref="I1566">IFERROR(INDEX(Month_11!$B$4:$B$250,MATCH(0,COUNTIF($I$1500:I1565,Month_11!$B$4:$B$250),0)),"")</f>
        <v/>
      </c>
    </row>
    <row r="1567" spans="5:9">
      <c r="E1567" t="str" cm="1">
        <f t="array" ref="E1567">IFERROR(INDEX(Month_11!$D$4:$D$250,MATCH(0,COUNTIF($E$1500:E1566,Month_11!$D$4:$D$250),0)),"")</f>
        <v/>
      </c>
      <c r="I1567" t="str" cm="1">
        <f t="array" ref="I1567">IFERROR(INDEX(Month_11!$B$4:$B$250,MATCH(0,COUNTIF($I$1500:I1566,Month_11!$B$4:$B$250),0)),"")</f>
        <v/>
      </c>
    </row>
    <row r="1568" spans="5:9">
      <c r="E1568" t="str" cm="1">
        <f t="array" ref="E1568">IFERROR(INDEX(Month_11!$D$4:$D$250,MATCH(0,COUNTIF($E$1500:E1567,Month_11!$D$4:$D$250),0)),"")</f>
        <v/>
      </c>
      <c r="I1568" t="str" cm="1">
        <f t="array" ref="I1568">IFERROR(INDEX(Month_11!$B$4:$B$250,MATCH(0,COUNTIF($I$1500:I1567,Month_11!$B$4:$B$250),0)),"")</f>
        <v/>
      </c>
    </row>
    <row r="1569" spans="5:9">
      <c r="E1569" t="str" cm="1">
        <f t="array" ref="E1569">IFERROR(INDEX(Month_11!$D$4:$D$250,MATCH(0,COUNTIF($E$1500:E1568,Month_11!$D$4:$D$250),0)),"")</f>
        <v/>
      </c>
      <c r="I1569" t="str" cm="1">
        <f t="array" ref="I1569">IFERROR(INDEX(Month_11!$B$4:$B$250,MATCH(0,COUNTIF($I$1500:I1568,Month_11!$B$4:$B$250),0)),"")</f>
        <v/>
      </c>
    </row>
    <row r="1570" spans="5:9">
      <c r="E1570" t="str" cm="1">
        <f t="array" ref="E1570">IFERROR(INDEX(Month_11!$D$4:$D$250,MATCH(0,COUNTIF($E$1500:E1569,Month_11!$D$4:$D$250),0)),"")</f>
        <v/>
      </c>
      <c r="I1570" t="str" cm="1">
        <f t="array" ref="I1570">IFERROR(INDEX(Month_11!$B$4:$B$250,MATCH(0,COUNTIF($I$1500:I1569,Month_11!$B$4:$B$250),0)),"")</f>
        <v/>
      </c>
    </row>
    <row r="1571" spans="5:9">
      <c r="E1571" t="str" cm="1">
        <f t="array" ref="E1571">IFERROR(INDEX(Month_11!$D$4:$D$250,MATCH(0,COUNTIF($E$1500:E1570,Month_11!$D$4:$D$250),0)),"")</f>
        <v/>
      </c>
      <c r="I1571" t="str" cm="1">
        <f t="array" ref="I1571">IFERROR(INDEX(Month_11!$B$4:$B$250,MATCH(0,COUNTIF($I$1500:I1570,Month_11!$B$4:$B$250),0)),"")</f>
        <v/>
      </c>
    </row>
    <row r="1572" spans="5:9">
      <c r="E1572" t="str" cm="1">
        <f t="array" ref="E1572">IFERROR(INDEX(Month_11!$D$4:$D$250,MATCH(0,COUNTIF($E$1500:E1571,Month_11!$D$4:$D$250),0)),"")</f>
        <v/>
      </c>
      <c r="I1572" t="str" cm="1">
        <f t="array" ref="I1572">IFERROR(INDEX(Month_11!$B$4:$B$250,MATCH(0,COUNTIF($I$1500:I1571,Month_11!$B$4:$B$250),0)),"")</f>
        <v/>
      </c>
    </row>
    <row r="1573" spans="5:9">
      <c r="E1573" t="str" cm="1">
        <f t="array" ref="E1573">IFERROR(INDEX(Month_11!$D$4:$D$250,MATCH(0,COUNTIF($E$1500:E1572,Month_11!$D$4:$D$250),0)),"")</f>
        <v/>
      </c>
      <c r="I1573" t="str" cm="1">
        <f t="array" ref="I1573">IFERROR(INDEX(Month_11!$B$4:$B$250,MATCH(0,COUNTIF($I$1500:I1572,Month_11!$B$4:$B$250),0)),"")</f>
        <v/>
      </c>
    </row>
    <row r="1574" spans="5:9">
      <c r="E1574" t="str" cm="1">
        <f t="array" ref="E1574">IFERROR(INDEX(Month_11!$D$4:$D$250,MATCH(0,COUNTIF($E$1500:E1573,Month_11!$D$4:$D$250),0)),"")</f>
        <v/>
      </c>
      <c r="I1574" t="str" cm="1">
        <f t="array" ref="I1574">IFERROR(INDEX(Month_11!$B$4:$B$250,MATCH(0,COUNTIF($I$1500:I1573,Month_11!$B$4:$B$250),0)),"")</f>
        <v/>
      </c>
    </row>
    <row r="1575" spans="5:9">
      <c r="E1575" t="str" cm="1">
        <f t="array" ref="E1575">IFERROR(INDEX(Month_11!$D$4:$D$250,MATCH(0,COUNTIF($E$1500:E1574,Month_11!$D$4:$D$250),0)),"")</f>
        <v/>
      </c>
      <c r="I1575" t="str" cm="1">
        <f t="array" ref="I1575">IFERROR(INDEX(Month_11!$B$4:$B$250,MATCH(0,COUNTIF($I$1500:I1574,Month_11!$B$4:$B$250),0)),"")</f>
        <v/>
      </c>
    </row>
    <row r="1576" spans="5:9">
      <c r="E1576" t="str" cm="1">
        <f t="array" ref="E1576">IFERROR(INDEX(Month_11!$D$4:$D$250,MATCH(0,COUNTIF($E$1500:E1575,Month_11!$D$4:$D$250),0)),"")</f>
        <v/>
      </c>
      <c r="I1576" t="str" cm="1">
        <f t="array" ref="I1576">IFERROR(INDEX(Month_11!$B$4:$B$250,MATCH(0,COUNTIF($I$1500:I1575,Month_11!$B$4:$B$250),0)),"")</f>
        <v/>
      </c>
    </row>
    <row r="1577" spans="5:9">
      <c r="E1577" t="str" cm="1">
        <f t="array" ref="E1577">IFERROR(INDEX(Month_11!$D$4:$D$250,MATCH(0,COUNTIF($E$1500:E1576,Month_11!$D$4:$D$250),0)),"")</f>
        <v/>
      </c>
      <c r="I1577" t="str" cm="1">
        <f t="array" ref="I1577">IFERROR(INDEX(Month_11!$B$4:$B$250,MATCH(0,COUNTIF($I$1500:I1576,Month_11!$B$4:$B$250),0)),"")</f>
        <v/>
      </c>
    </row>
    <row r="1578" spans="5:9">
      <c r="E1578" t="str" cm="1">
        <f t="array" ref="E1578">IFERROR(INDEX(Month_11!$D$4:$D$250,MATCH(0,COUNTIF($E$1500:E1577,Month_11!$D$4:$D$250),0)),"")</f>
        <v/>
      </c>
      <c r="I1578" t="str" cm="1">
        <f t="array" ref="I1578">IFERROR(INDEX(Month_11!$B$4:$B$250,MATCH(0,COUNTIF($I$1500:I1577,Month_11!$B$4:$B$250),0)),"")</f>
        <v/>
      </c>
    </row>
    <row r="1579" spans="5:9">
      <c r="E1579" t="str" cm="1">
        <f t="array" ref="E1579">IFERROR(INDEX(Month_11!$D$4:$D$250,MATCH(0,COUNTIF($E$1500:E1578,Month_11!$D$4:$D$250),0)),"")</f>
        <v/>
      </c>
      <c r="I1579" t="str" cm="1">
        <f t="array" ref="I1579">IFERROR(INDEX(Month_11!$B$4:$B$250,MATCH(0,COUNTIF($I$1500:I1578,Month_11!$B$4:$B$250),0)),"")</f>
        <v/>
      </c>
    </row>
    <row r="1580" spans="5:9">
      <c r="E1580" t="str" cm="1">
        <f t="array" ref="E1580">IFERROR(INDEX(Month_11!$D$4:$D$250,MATCH(0,COUNTIF($E$1500:E1579,Month_11!$D$4:$D$250),0)),"")</f>
        <v/>
      </c>
      <c r="I1580" t="str" cm="1">
        <f t="array" ref="I1580">IFERROR(INDEX(Month_11!$B$4:$B$250,MATCH(0,COUNTIF($I$1500:I1579,Month_11!$B$4:$B$250),0)),"")</f>
        <v/>
      </c>
    </row>
    <row r="1581" spans="5:9">
      <c r="E1581" t="str" cm="1">
        <f t="array" ref="E1581">IFERROR(INDEX(Month_11!$D$4:$D$250,MATCH(0,COUNTIF($E$1500:E1580,Month_11!$D$4:$D$250),0)),"")</f>
        <v/>
      </c>
      <c r="I1581" t="str" cm="1">
        <f t="array" ref="I1581">IFERROR(INDEX(Month_11!$B$4:$B$250,MATCH(0,COUNTIF($I$1500:I1580,Month_11!$B$4:$B$250),0)),"")</f>
        <v/>
      </c>
    </row>
    <row r="1582" spans="5:9">
      <c r="E1582" t="str" cm="1">
        <f t="array" ref="E1582">IFERROR(INDEX(Month_11!$D$4:$D$250,MATCH(0,COUNTIF($E$1500:E1581,Month_11!$D$4:$D$250),0)),"")</f>
        <v/>
      </c>
      <c r="I1582" t="str" cm="1">
        <f t="array" ref="I1582">IFERROR(INDEX(Month_11!$B$4:$B$250,MATCH(0,COUNTIF($I$1500:I1581,Month_11!$B$4:$B$250),0)),"")</f>
        <v/>
      </c>
    </row>
    <row r="1583" spans="5:9">
      <c r="E1583" t="str" cm="1">
        <f t="array" ref="E1583">IFERROR(INDEX(Month_11!$D$4:$D$250,MATCH(0,COUNTIF($E$1500:E1582,Month_11!$D$4:$D$250),0)),"")</f>
        <v/>
      </c>
      <c r="I1583" t="str" cm="1">
        <f t="array" ref="I1583">IFERROR(INDEX(Month_11!$B$4:$B$250,MATCH(0,COUNTIF($I$1500:I1582,Month_11!$B$4:$B$250),0)),"")</f>
        <v/>
      </c>
    </row>
    <row r="1584" spans="5:9">
      <c r="E1584" t="str" cm="1">
        <f t="array" ref="E1584">IFERROR(INDEX(Month_11!$D$4:$D$250,MATCH(0,COUNTIF($E$1500:E1583,Month_11!$D$4:$D$250),0)),"")</f>
        <v/>
      </c>
      <c r="I1584" t="str" cm="1">
        <f t="array" ref="I1584">IFERROR(INDEX(Month_11!$B$4:$B$250,MATCH(0,COUNTIF($I$1500:I1583,Month_11!$B$4:$B$250),0)),"")</f>
        <v/>
      </c>
    </row>
    <row r="1585" spans="5:9">
      <c r="E1585" t="str" cm="1">
        <f t="array" ref="E1585">IFERROR(INDEX(Month_11!$D$4:$D$250,MATCH(0,COUNTIF($E$1500:E1584,Month_11!$D$4:$D$250),0)),"")</f>
        <v/>
      </c>
      <c r="I1585" t="str" cm="1">
        <f t="array" ref="I1585">IFERROR(INDEX(Month_11!$B$4:$B$250,MATCH(0,COUNTIF($I$1500:I1584,Month_11!$B$4:$B$250),0)),"")</f>
        <v/>
      </c>
    </row>
    <row r="1586" spans="5:9">
      <c r="E1586" t="str" cm="1">
        <f t="array" ref="E1586">IFERROR(INDEX(Month_11!$D$4:$D$250,MATCH(0,COUNTIF($E$1500:E1585,Month_11!$D$4:$D$250),0)),"")</f>
        <v/>
      </c>
      <c r="I1586" t="str" cm="1">
        <f t="array" ref="I1586">IFERROR(INDEX(Month_11!$B$4:$B$250,MATCH(0,COUNTIF($I$1500:I1585,Month_11!$B$4:$B$250),0)),"")</f>
        <v/>
      </c>
    </row>
    <row r="1587" spans="5:9">
      <c r="E1587" t="str" cm="1">
        <f t="array" ref="E1587">IFERROR(INDEX(Month_11!$D$4:$D$250,MATCH(0,COUNTIF($E$1500:E1586,Month_11!$D$4:$D$250),0)),"")</f>
        <v/>
      </c>
      <c r="I1587" t="str" cm="1">
        <f t="array" ref="I1587">IFERROR(INDEX(Month_11!$B$4:$B$250,MATCH(0,COUNTIF($I$1500:I1586,Month_11!$B$4:$B$250),0)),"")</f>
        <v/>
      </c>
    </row>
    <row r="1588" spans="5:9">
      <c r="E1588" t="str" cm="1">
        <f t="array" ref="E1588">IFERROR(INDEX(Month_11!$D$4:$D$250,MATCH(0,COUNTIF($E$1500:E1587,Month_11!$D$4:$D$250),0)),"")</f>
        <v/>
      </c>
      <c r="I1588" t="str" cm="1">
        <f t="array" ref="I1588">IFERROR(INDEX(Month_11!$B$4:$B$250,MATCH(0,COUNTIF($I$1500:I1587,Month_11!$B$4:$B$250),0)),"")</f>
        <v/>
      </c>
    </row>
    <row r="1589" spans="5:9">
      <c r="E1589" t="str" cm="1">
        <f t="array" ref="E1589">IFERROR(INDEX(Month_11!$D$4:$D$250,MATCH(0,COUNTIF($E$1500:E1588,Month_11!$D$4:$D$250),0)),"")</f>
        <v/>
      </c>
      <c r="I1589" t="str" cm="1">
        <f t="array" ref="I1589">IFERROR(INDEX(Month_11!$B$4:$B$250,MATCH(0,COUNTIF($I$1500:I1588,Month_11!$B$4:$B$250),0)),"")</f>
        <v/>
      </c>
    </row>
    <row r="1590" spans="5:9">
      <c r="E1590" t="str" cm="1">
        <f t="array" ref="E1590">IFERROR(INDEX(Month_11!$D$4:$D$250,MATCH(0,COUNTIF($E$1500:E1589,Month_11!$D$4:$D$250),0)),"")</f>
        <v/>
      </c>
      <c r="I1590" t="str" cm="1">
        <f t="array" ref="I1590">IFERROR(INDEX(Month_11!$B$4:$B$250,MATCH(0,COUNTIF($I$1500:I1589,Month_11!$B$4:$B$250),0)),"")</f>
        <v/>
      </c>
    </row>
    <row r="1591" spans="5:9">
      <c r="E1591" t="str" cm="1">
        <f t="array" ref="E1591">IFERROR(INDEX(Month_11!$D$4:$D$250,MATCH(0,COUNTIF($E$1500:E1590,Month_11!$D$4:$D$250),0)),"")</f>
        <v/>
      </c>
      <c r="I1591" t="str" cm="1">
        <f t="array" ref="I1591">IFERROR(INDEX(Month_11!$B$4:$B$250,MATCH(0,COUNTIF($I$1500:I1590,Month_11!$B$4:$B$250),0)),"")</f>
        <v/>
      </c>
    </row>
    <row r="1592" spans="5:9">
      <c r="E1592" t="str" cm="1">
        <f t="array" ref="E1592">IFERROR(INDEX(Month_11!$D$4:$D$250,MATCH(0,COUNTIF($E$1500:E1591,Month_11!$D$4:$D$250),0)),"")</f>
        <v/>
      </c>
      <c r="I1592" t="str" cm="1">
        <f t="array" ref="I1592">IFERROR(INDEX(Month_11!$B$4:$B$250,MATCH(0,COUNTIF($I$1500:I1591,Month_11!$B$4:$B$250),0)),"")</f>
        <v/>
      </c>
    </row>
    <row r="1593" spans="5:9">
      <c r="E1593" t="str" cm="1">
        <f t="array" ref="E1593">IFERROR(INDEX(Month_11!$D$4:$D$250,MATCH(0,COUNTIF($E$1500:E1592,Month_11!$D$4:$D$250),0)),"")</f>
        <v/>
      </c>
      <c r="I1593" t="str" cm="1">
        <f t="array" ref="I1593">IFERROR(INDEX(Month_11!$B$4:$B$250,MATCH(0,COUNTIF($I$1500:I1592,Month_11!$B$4:$B$250),0)),"")</f>
        <v/>
      </c>
    </row>
    <row r="1594" spans="5:9">
      <c r="E1594" t="str" cm="1">
        <f t="array" ref="E1594">IFERROR(INDEX(Month_11!$D$4:$D$250,MATCH(0,COUNTIF($E$1500:E1593,Month_11!$D$4:$D$250),0)),"")</f>
        <v/>
      </c>
      <c r="I1594" t="str" cm="1">
        <f t="array" ref="I1594">IFERROR(INDEX(Month_11!$B$4:$B$250,MATCH(0,COUNTIF($I$1500:I1593,Month_11!$B$4:$B$250),0)),"")</f>
        <v/>
      </c>
    </row>
    <row r="1595" spans="5:9">
      <c r="E1595" t="str" cm="1">
        <f t="array" ref="E1595">IFERROR(INDEX(Month_11!$D$4:$D$250,MATCH(0,COUNTIF($E$1500:E1594,Month_11!$D$4:$D$250),0)),"")</f>
        <v/>
      </c>
      <c r="I1595" t="str" cm="1">
        <f t="array" ref="I1595">IFERROR(INDEX(Month_11!$B$4:$B$250,MATCH(0,COUNTIF($I$1500:I1594,Month_11!$B$4:$B$250),0)),"")</f>
        <v/>
      </c>
    </row>
    <row r="1596" spans="5:9">
      <c r="E1596" t="str" cm="1">
        <f t="array" ref="E1596">IFERROR(INDEX(Month_11!$D$4:$D$250,MATCH(0,COUNTIF($E$1500:E1595,Month_11!$D$4:$D$250),0)),"")</f>
        <v/>
      </c>
      <c r="I1596" t="str" cm="1">
        <f t="array" ref="I1596">IFERROR(INDEX(Month_11!$B$4:$B$250,MATCH(0,COUNTIF($I$1500:I1595,Month_11!$B$4:$B$250),0)),"")</f>
        <v/>
      </c>
    </row>
    <row r="1597" spans="5:9">
      <c r="E1597" t="str" cm="1">
        <f t="array" ref="E1597">IFERROR(INDEX(Month_11!$D$4:$D$250,MATCH(0,COUNTIF($E$1500:E1596,Month_11!$D$4:$D$250),0)),"")</f>
        <v/>
      </c>
      <c r="I1597" t="str" cm="1">
        <f t="array" ref="I1597">IFERROR(INDEX(Month_11!$B$4:$B$250,MATCH(0,COUNTIF($I$1500:I1596,Month_11!$B$4:$B$250),0)),"")</f>
        <v/>
      </c>
    </row>
    <row r="1598" spans="5:9">
      <c r="E1598" t="str" cm="1">
        <f t="array" ref="E1598">IFERROR(INDEX(Month_11!$D$4:$D$250,MATCH(0,COUNTIF($E$1500:E1597,Month_11!$D$4:$D$250),0)),"")</f>
        <v/>
      </c>
      <c r="I1598" t="str" cm="1">
        <f t="array" ref="I1598">IFERROR(INDEX(Month_11!$B$4:$B$250,MATCH(0,COUNTIF($I$1500:I1597,Month_11!$B$4:$B$250),0)),"")</f>
        <v/>
      </c>
    </row>
    <row r="1599" spans="5:9">
      <c r="E1599" t="str" cm="1">
        <f t="array" ref="E1599">IFERROR(INDEX(Month_11!$D$4:$D$250,MATCH(0,COUNTIF($E$1500:E1598,Month_11!$D$4:$D$250),0)),"")</f>
        <v/>
      </c>
      <c r="I1599" t="str" cm="1">
        <f t="array" ref="I1599">IFERROR(INDEX(Month_11!$B$4:$B$250,MATCH(0,COUNTIF($I$1500:I1598,Month_11!$B$4:$B$250),0)),"")</f>
        <v/>
      </c>
    </row>
    <row r="1600" spans="5:9">
      <c r="E1600" t="str" cm="1">
        <f t="array" ref="E1600">IFERROR(INDEX(Month_11!$D$4:$D$250,MATCH(0,COUNTIF($E$1500:E1599,Month_11!$D$4:$D$250),0)),"")</f>
        <v/>
      </c>
      <c r="I1600" t="str" cm="1">
        <f t="array" ref="I1600">IFERROR(INDEX(Month_11!$B$4:$B$250,MATCH(0,COUNTIF($I$1500:I1599,Month_11!$B$4:$B$250),0)),"")</f>
        <v/>
      </c>
    </row>
    <row r="1601" spans="5:9">
      <c r="E1601" t="str" cm="1">
        <f t="array" ref="E1601">IFERROR(INDEX(Month_11!$D$4:$D$250,MATCH(0,COUNTIF($E$1500:E1600,Month_11!$D$4:$D$250),0)),"")</f>
        <v/>
      </c>
      <c r="I1601" t="str" cm="1">
        <f t="array" ref="I1601">IFERROR(INDEX(Month_11!$B$4:$B$250,MATCH(0,COUNTIF($I$1500:I1600,Month_11!$B$4:$B$250),0)),"")</f>
        <v/>
      </c>
    </row>
    <row r="1602" spans="5:9">
      <c r="E1602" t="str" cm="1">
        <f t="array" ref="E1602">IFERROR(INDEX(Month_11!$D$4:$D$250,MATCH(0,COUNTIF($E$1500:E1601,Month_11!$D$4:$D$250),0)),"")</f>
        <v/>
      </c>
      <c r="I1602" t="str" cm="1">
        <f t="array" ref="I1602">IFERROR(INDEX(Month_11!$B$4:$B$250,MATCH(0,COUNTIF($I$1500:I1601,Month_11!$B$4:$B$250),0)),"")</f>
        <v/>
      </c>
    </row>
    <row r="1603" spans="5:9">
      <c r="E1603" t="str" cm="1">
        <f t="array" ref="E1603">IFERROR(INDEX(Month_11!$D$4:$D$250,MATCH(0,COUNTIF($E$1500:E1602,Month_11!$D$4:$D$250),0)),"")</f>
        <v/>
      </c>
      <c r="I1603" t="str" cm="1">
        <f t="array" ref="I1603">IFERROR(INDEX(Month_11!$B$4:$B$250,MATCH(0,COUNTIF($I$1500:I1602,Month_11!$B$4:$B$250),0)),"")</f>
        <v/>
      </c>
    </row>
    <row r="1604" spans="5:9">
      <c r="E1604" t="str" cm="1">
        <f t="array" ref="E1604">IFERROR(INDEX(Month_11!$D$4:$D$250,MATCH(0,COUNTIF($E$1500:E1603,Month_11!$D$4:$D$250),0)),"")</f>
        <v/>
      </c>
      <c r="I1604" t="str" cm="1">
        <f t="array" ref="I1604">IFERROR(INDEX(Month_11!$B$4:$B$250,MATCH(0,COUNTIF($I$1500:I1603,Month_11!$B$4:$B$250),0)),"")</f>
        <v/>
      </c>
    </row>
    <row r="1605" spans="5:9">
      <c r="E1605" t="str" cm="1">
        <f t="array" ref="E1605">IFERROR(INDEX(Month_11!$D$4:$D$250,MATCH(0,COUNTIF($E$1500:E1604,Month_11!$D$4:$D$250),0)),"")</f>
        <v/>
      </c>
      <c r="I1605" t="str" cm="1">
        <f t="array" ref="I1605">IFERROR(INDEX(Month_11!$B$4:$B$250,MATCH(0,COUNTIF($I$1500:I1604,Month_11!$B$4:$B$250),0)),"")</f>
        <v/>
      </c>
    </row>
    <row r="1606" spans="5:9">
      <c r="E1606" t="str" cm="1">
        <f t="array" ref="E1606">IFERROR(INDEX(Month_11!$D$4:$D$250,MATCH(0,COUNTIF($E$1500:E1605,Month_11!$D$4:$D$250),0)),"")</f>
        <v/>
      </c>
      <c r="I1606" t="str" cm="1">
        <f t="array" ref="I1606">IFERROR(INDEX(Month_11!$B$4:$B$250,MATCH(0,COUNTIF($I$1500:I1605,Month_11!$B$4:$B$250),0)),"")</f>
        <v/>
      </c>
    </row>
    <row r="1607" spans="5:9">
      <c r="E1607" t="str" cm="1">
        <f t="array" ref="E1607">IFERROR(INDEX(Month_11!$D$4:$D$250,MATCH(0,COUNTIF($E$1500:E1606,Month_11!$D$4:$D$250),0)),"")</f>
        <v/>
      </c>
      <c r="I1607" t="str" cm="1">
        <f t="array" ref="I1607">IFERROR(INDEX(Month_11!$B$4:$B$250,MATCH(0,COUNTIF($I$1500:I1606,Month_11!$B$4:$B$250),0)),"")</f>
        <v/>
      </c>
    </row>
    <row r="1608" spans="5:9">
      <c r="E1608" t="str" cm="1">
        <f t="array" ref="E1608">IFERROR(INDEX(Month_11!$D$4:$D$250,MATCH(0,COUNTIF($E$1500:E1607,Month_11!$D$4:$D$250),0)),"")</f>
        <v/>
      </c>
      <c r="I1608" t="str" cm="1">
        <f t="array" ref="I1608">IFERROR(INDEX(Month_11!$B$4:$B$250,MATCH(0,COUNTIF($I$1500:I1607,Month_11!$B$4:$B$250),0)),"")</f>
        <v/>
      </c>
    </row>
    <row r="1609" spans="5:9">
      <c r="E1609" t="str" cm="1">
        <f t="array" ref="E1609">IFERROR(INDEX(Month_11!$D$4:$D$250,MATCH(0,COUNTIF($E$1500:E1608,Month_11!$D$4:$D$250),0)),"")</f>
        <v/>
      </c>
      <c r="I1609" t="str" cm="1">
        <f t="array" ref="I1609">IFERROR(INDEX(Month_11!$B$4:$B$250,MATCH(0,COUNTIF($I$1500:I1608,Month_11!$B$4:$B$250),0)),"")</f>
        <v/>
      </c>
    </row>
    <row r="1610" spans="5:9">
      <c r="E1610" t="str" cm="1">
        <f t="array" ref="E1610">IFERROR(INDEX(Month_11!$D$4:$D$250,MATCH(0,COUNTIF($E$1500:E1609,Month_11!$D$4:$D$250),0)),"")</f>
        <v/>
      </c>
      <c r="I1610" t="str" cm="1">
        <f t="array" ref="I1610">IFERROR(INDEX(Month_11!$B$4:$B$250,MATCH(0,COUNTIF($I$1500:I1609,Month_11!$B$4:$B$250),0)),"")</f>
        <v/>
      </c>
    </row>
    <row r="1611" spans="5:9">
      <c r="E1611" t="str" cm="1">
        <f t="array" ref="E1611">IFERROR(INDEX(Month_11!$D$4:$D$250,MATCH(0,COUNTIF($E$1500:E1610,Month_11!$D$4:$D$250),0)),"")</f>
        <v/>
      </c>
      <c r="I1611" t="str" cm="1">
        <f t="array" ref="I1611">IFERROR(INDEX(Month_11!$B$4:$B$250,MATCH(0,COUNTIF($I$1500:I1610,Month_11!$B$4:$B$250),0)),"")</f>
        <v/>
      </c>
    </row>
    <row r="1612" spans="5:9">
      <c r="E1612" t="str" cm="1">
        <f t="array" ref="E1612">IFERROR(INDEX(Month_11!$D$4:$D$250,MATCH(0,COUNTIF($E$1500:E1611,Month_11!$D$4:$D$250),0)),"")</f>
        <v/>
      </c>
      <c r="I1612" t="str" cm="1">
        <f t="array" ref="I1612">IFERROR(INDEX(Month_11!$B$4:$B$250,MATCH(0,COUNTIF($I$1500:I1611,Month_11!$B$4:$B$250),0)),"")</f>
        <v/>
      </c>
    </row>
    <row r="1613" spans="5:9">
      <c r="E1613" t="str" cm="1">
        <f t="array" ref="E1613">IFERROR(INDEX(Month_11!$D$4:$D$250,MATCH(0,COUNTIF($E$1500:E1612,Month_11!$D$4:$D$250),0)),"")</f>
        <v/>
      </c>
      <c r="I1613" t="str" cm="1">
        <f t="array" ref="I1613">IFERROR(INDEX(Month_11!$B$4:$B$250,MATCH(0,COUNTIF($I$1500:I1612,Month_11!$B$4:$B$250),0)),"")</f>
        <v/>
      </c>
    </row>
    <row r="1614" spans="5:9">
      <c r="E1614" t="str" cm="1">
        <f t="array" ref="E1614">IFERROR(INDEX(Month_11!$D$4:$D$250,MATCH(0,COUNTIF($E$1500:E1613,Month_11!$D$4:$D$250),0)),"")</f>
        <v/>
      </c>
      <c r="I1614" t="str" cm="1">
        <f t="array" ref="I1614">IFERROR(INDEX(Month_11!$B$4:$B$250,MATCH(0,COUNTIF($I$1500:I1613,Month_11!$B$4:$B$250),0)),"")</f>
        <v/>
      </c>
    </row>
    <row r="1615" spans="5:9">
      <c r="E1615" t="str" cm="1">
        <f t="array" ref="E1615">IFERROR(INDEX(Month_11!$D$4:$D$250,MATCH(0,COUNTIF($E$1500:E1614,Month_11!$D$4:$D$250),0)),"")</f>
        <v/>
      </c>
      <c r="I1615" t="str" cm="1">
        <f t="array" ref="I1615">IFERROR(INDEX(Month_11!$B$4:$B$250,MATCH(0,COUNTIF($I$1500:I1614,Month_11!$B$4:$B$250),0)),"")</f>
        <v/>
      </c>
    </row>
    <row r="1616" spans="5:9">
      <c r="E1616" t="str" cm="1">
        <f t="array" ref="E1616">IFERROR(INDEX(Month_11!$D$4:$D$250,MATCH(0,COUNTIF($E$1500:E1615,Month_11!$D$4:$D$250),0)),"")</f>
        <v/>
      </c>
      <c r="I1616" t="str" cm="1">
        <f t="array" ref="I1616">IFERROR(INDEX(Month_11!$B$4:$B$250,MATCH(0,COUNTIF($I$1500:I1615,Month_11!$B$4:$B$250),0)),"")</f>
        <v/>
      </c>
    </row>
    <row r="1617" spans="5:9">
      <c r="E1617" t="str" cm="1">
        <f t="array" ref="E1617">IFERROR(INDEX(Month_11!$D$4:$D$250,MATCH(0,COUNTIF($E$1500:E1616,Month_11!$D$4:$D$250),0)),"")</f>
        <v/>
      </c>
      <c r="I1617" t="str" cm="1">
        <f t="array" ref="I1617">IFERROR(INDEX(Month_11!$B$4:$B$250,MATCH(0,COUNTIF($I$1500:I1616,Month_11!$B$4:$B$250),0)),"")</f>
        <v/>
      </c>
    </row>
    <row r="1618" spans="5:9">
      <c r="E1618" t="str" cm="1">
        <f t="array" ref="E1618">IFERROR(INDEX(Month_11!$D$4:$D$250,MATCH(0,COUNTIF($E$1500:E1617,Month_11!$D$4:$D$250),0)),"")</f>
        <v/>
      </c>
      <c r="I1618" t="str" cm="1">
        <f t="array" ref="I1618">IFERROR(INDEX(Month_11!$B$4:$B$250,MATCH(0,COUNTIF($I$1500:I1617,Month_11!$B$4:$B$250),0)),"")</f>
        <v/>
      </c>
    </row>
    <row r="1619" spans="5:9">
      <c r="E1619" t="str" cm="1">
        <f t="array" ref="E1619">IFERROR(INDEX(Month_11!$D$4:$D$250,MATCH(0,COUNTIF($E$1500:E1618,Month_11!$D$4:$D$250),0)),"")</f>
        <v/>
      </c>
      <c r="I1619" t="str" cm="1">
        <f t="array" ref="I1619">IFERROR(INDEX(Month_11!$B$4:$B$250,MATCH(0,COUNTIF($I$1500:I1618,Month_11!$B$4:$B$250),0)),"")</f>
        <v/>
      </c>
    </row>
    <row r="1620" spans="5:9">
      <c r="E1620" t="str" cm="1">
        <f t="array" ref="E1620">IFERROR(INDEX(Month_11!$D$4:$D$250,MATCH(0,COUNTIF($E$1500:E1619,Month_11!$D$4:$D$250),0)),"")</f>
        <v/>
      </c>
      <c r="I1620" t="str" cm="1">
        <f t="array" ref="I1620">IFERROR(INDEX(Month_11!$B$4:$B$250,MATCH(0,COUNTIF($I$1500:I1619,Month_11!$B$4:$B$250),0)),"")</f>
        <v/>
      </c>
    </row>
    <row r="1621" spans="5:9">
      <c r="E1621" t="str" cm="1">
        <f t="array" ref="E1621">IFERROR(INDEX(Month_11!$D$4:$D$250,MATCH(0,COUNTIF($E$1500:E1620,Month_11!$D$4:$D$250),0)),"")</f>
        <v/>
      </c>
      <c r="I1621" t="str" cm="1">
        <f t="array" ref="I1621">IFERROR(INDEX(Month_11!$B$4:$B$250,MATCH(0,COUNTIF($I$1500:I1620,Month_11!$B$4:$B$250),0)),"")</f>
        <v/>
      </c>
    </row>
    <row r="1622" spans="5:9">
      <c r="E1622" t="str" cm="1">
        <f t="array" ref="E1622">IFERROR(INDEX(Month_11!$D$4:$D$250,MATCH(0,COUNTIF($E$1500:E1621,Month_11!$D$4:$D$250),0)),"")</f>
        <v/>
      </c>
      <c r="I1622" t="str" cm="1">
        <f t="array" ref="I1622">IFERROR(INDEX(Month_11!$B$4:$B$250,MATCH(0,COUNTIF($I$1500:I1621,Month_11!$B$4:$B$250),0)),"")</f>
        <v/>
      </c>
    </row>
    <row r="1623" spans="5:9">
      <c r="E1623" t="str" cm="1">
        <f t="array" ref="E1623">IFERROR(INDEX(Month_11!$D$4:$D$250,MATCH(0,COUNTIF($E$1500:E1622,Month_11!$D$4:$D$250),0)),"")</f>
        <v/>
      </c>
      <c r="I1623" t="str" cm="1">
        <f t="array" ref="I1623">IFERROR(INDEX(Month_11!$B$4:$B$250,MATCH(0,COUNTIF($I$1500:I1622,Month_11!$B$4:$B$250),0)),"")</f>
        <v/>
      </c>
    </row>
    <row r="1624" spans="5:9">
      <c r="E1624" t="str" cm="1">
        <f t="array" ref="E1624">IFERROR(INDEX(Month_11!$D$4:$D$250,MATCH(0,COUNTIF($E$1500:E1623,Month_11!$D$4:$D$250),0)),"")</f>
        <v/>
      </c>
      <c r="I1624" t="str" cm="1">
        <f t="array" ref="I1624">IFERROR(INDEX(Month_11!$B$4:$B$250,MATCH(0,COUNTIF($I$1500:I1623,Month_11!$B$4:$B$250),0)),"")</f>
        <v/>
      </c>
    </row>
    <row r="1625" spans="5:9">
      <c r="E1625" t="str" cm="1">
        <f t="array" ref="E1625">IFERROR(INDEX(Month_11!$D$4:$D$250,MATCH(0,COUNTIF($E$1500:E1624,Month_11!$D$4:$D$250),0)),"")</f>
        <v/>
      </c>
      <c r="I1625" t="str" cm="1">
        <f t="array" ref="I1625">IFERROR(INDEX(Month_11!$B$4:$B$250,MATCH(0,COUNTIF($I$1500:I1624,Month_11!$B$4:$B$250),0)),"")</f>
        <v/>
      </c>
    </row>
    <row r="1626" spans="5:9">
      <c r="E1626" t="str" cm="1">
        <f t="array" ref="E1626">IFERROR(INDEX(Month_11!$D$4:$D$250,MATCH(0,COUNTIF($E$1500:E1625,Month_11!$D$4:$D$250),0)),"")</f>
        <v/>
      </c>
      <c r="I1626" t="str" cm="1">
        <f t="array" ref="I1626">IFERROR(INDEX(Month_11!$B$4:$B$250,MATCH(0,COUNTIF($I$1500:I1625,Month_11!$B$4:$B$250),0)),"")</f>
        <v/>
      </c>
    </row>
    <row r="1627" spans="5:9">
      <c r="E1627" t="str" cm="1">
        <f t="array" ref="E1627">IFERROR(INDEX(Month_11!$D$4:$D$250,MATCH(0,COUNTIF($E$1500:E1626,Month_11!$D$4:$D$250),0)),"")</f>
        <v/>
      </c>
      <c r="I1627" t="str" cm="1">
        <f t="array" ref="I1627">IFERROR(INDEX(Month_11!$B$4:$B$250,MATCH(0,COUNTIF($I$1500:I1626,Month_11!$B$4:$B$250),0)),"")</f>
        <v/>
      </c>
    </row>
    <row r="1628" spans="5:9">
      <c r="E1628" t="str" cm="1">
        <f t="array" ref="E1628">IFERROR(INDEX(Month_11!$D$4:$D$250,MATCH(0,COUNTIF($E$1500:E1627,Month_11!$D$4:$D$250),0)),"")</f>
        <v/>
      </c>
      <c r="I1628" t="str" cm="1">
        <f t="array" ref="I1628">IFERROR(INDEX(Month_11!$B$4:$B$250,MATCH(0,COUNTIF($I$1500:I1627,Month_11!$B$4:$B$250),0)),"")</f>
        <v/>
      </c>
    </row>
    <row r="1629" spans="5:9">
      <c r="E1629" t="str" cm="1">
        <f t="array" ref="E1629">IFERROR(INDEX(Month_11!$D$4:$D$250,MATCH(0,COUNTIF($E$1500:E1628,Month_11!$D$4:$D$250),0)),"")</f>
        <v/>
      </c>
      <c r="I1629" t="str" cm="1">
        <f t="array" ref="I1629">IFERROR(INDEX(Month_11!$B$4:$B$250,MATCH(0,COUNTIF($I$1500:I1628,Month_11!$B$4:$B$250),0)),"")</f>
        <v/>
      </c>
    </row>
    <row r="1630" spans="5:9">
      <c r="E1630" t="str" cm="1">
        <f t="array" ref="E1630">IFERROR(INDEX(Month_11!$D$4:$D$250,MATCH(0,COUNTIF($E$1500:E1629,Month_11!$D$4:$D$250),0)),"")</f>
        <v/>
      </c>
      <c r="I1630" t="str" cm="1">
        <f t="array" ref="I1630">IFERROR(INDEX(Month_11!$B$4:$B$250,MATCH(0,COUNTIF($I$1500:I1629,Month_11!$B$4:$B$250),0)),"")</f>
        <v/>
      </c>
    </row>
    <row r="1631" spans="5:9">
      <c r="E1631" t="str" cm="1">
        <f t="array" ref="E1631">IFERROR(INDEX(Month_11!$D$4:$D$250,MATCH(0,COUNTIF($E$1500:E1630,Month_11!$D$4:$D$250),0)),"")</f>
        <v/>
      </c>
      <c r="I1631" t="str" cm="1">
        <f t="array" ref="I1631">IFERROR(INDEX(Month_11!$B$4:$B$250,MATCH(0,COUNTIF($I$1500:I1630,Month_11!$B$4:$B$250),0)),"")</f>
        <v/>
      </c>
    </row>
    <row r="1632" spans="5:9">
      <c r="E1632" t="str" cm="1">
        <f t="array" ref="E1632">IFERROR(INDEX(Month_11!$D$4:$D$250,MATCH(0,COUNTIF($E$1500:E1631,Month_11!$D$4:$D$250),0)),"")</f>
        <v/>
      </c>
      <c r="I1632" t="str" cm="1">
        <f t="array" ref="I1632">IFERROR(INDEX(Month_11!$B$4:$B$250,MATCH(0,COUNTIF($I$1500:I1631,Month_11!$B$4:$B$250),0)),"")</f>
        <v/>
      </c>
    </row>
    <row r="1633" spans="5:9">
      <c r="E1633" t="str" cm="1">
        <f t="array" ref="E1633">IFERROR(INDEX(Month_11!$D$4:$D$250,MATCH(0,COUNTIF($E$1500:E1632,Month_11!$D$4:$D$250),0)),"")</f>
        <v/>
      </c>
      <c r="I1633" t="str" cm="1">
        <f t="array" ref="I1633">IFERROR(INDEX(Month_11!$B$4:$B$250,MATCH(0,COUNTIF($I$1500:I1632,Month_11!$B$4:$B$250),0)),"")</f>
        <v/>
      </c>
    </row>
    <row r="1634" spans="5:9">
      <c r="E1634" t="str" cm="1">
        <f t="array" ref="E1634">IFERROR(INDEX(Month_11!$D$4:$D$250,MATCH(0,COUNTIF($E$1500:E1633,Month_11!$D$4:$D$250),0)),"")</f>
        <v/>
      </c>
      <c r="I1634" t="str" cm="1">
        <f t="array" ref="I1634">IFERROR(INDEX(Month_11!$B$4:$B$250,MATCH(0,COUNTIF($I$1500:I1633,Month_11!$B$4:$B$250),0)),"")</f>
        <v/>
      </c>
    </row>
    <row r="1635" spans="5:9">
      <c r="E1635" t="str" cm="1">
        <f t="array" ref="E1635">IFERROR(INDEX(Month_11!$D$4:$D$250,MATCH(0,COUNTIF($E$1500:E1634,Month_11!$D$4:$D$250),0)),"")</f>
        <v/>
      </c>
      <c r="I1635" t="str" cm="1">
        <f t="array" ref="I1635">IFERROR(INDEX(Month_11!$B$4:$B$250,MATCH(0,COUNTIF($I$1500:I1634,Month_11!$B$4:$B$250),0)),"")</f>
        <v/>
      </c>
    </row>
    <row r="1636" spans="5:9">
      <c r="E1636" t="str" cm="1">
        <f t="array" ref="E1636">IFERROR(INDEX(Month_11!$D$4:$D$250,MATCH(0,COUNTIF($E$1500:E1635,Month_11!$D$4:$D$250),0)),"")</f>
        <v/>
      </c>
      <c r="I1636" t="str" cm="1">
        <f t="array" ref="I1636">IFERROR(INDEX(Month_11!$B$4:$B$250,MATCH(0,COUNTIF($I$1500:I1635,Month_11!$B$4:$B$250),0)),"")</f>
        <v/>
      </c>
    </row>
    <row r="1637" spans="5:9">
      <c r="E1637" t="str" cm="1">
        <f t="array" ref="E1637">IFERROR(INDEX(Month_11!$D$4:$D$250,MATCH(0,COUNTIF($E$1500:E1636,Month_11!$D$4:$D$250),0)),"")</f>
        <v/>
      </c>
      <c r="I1637" t="str" cm="1">
        <f t="array" ref="I1637">IFERROR(INDEX(Month_11!$B$4:$B$250,MATCH(0,COUNTIF($I$1500:I1636,Month_11!$B$4:$B$250),0)),"")</f>
        <v/>
      </c>
    </row>
    <row r="1638" spans="5:9">
      <c r="E1638" t="str" cm="1">
        <f t="array" ref="E1638">IFERROR(INDEX(Month_11!$D$4:$D$250,MATCH(0,COUNTIF($E$1500:E1637,Month_11!$D$4:$D$250),0)),"")</f>
        <v/>
      </c>
      <c r="I1638" t="str" cm="1">
        <f t="array" ref="I1638">IFERROR(INDEX(Month_11!$B$4:$B$250,MATCH(0,COUNTIF($I$1500:I1637,Month_11!$B$4:$B$250),0)),"")</f>
        <v/>
      </c>
    </row>
    <row r="1639" spans="5:9">
      <c r="E1639" t="str" cm="1">
        <f t="array" ref="E1639">IFERROR(INDEX(Month_11!$D$4:$D$250,MATCH(0,COUNTIF($E$1500:E1638,Month_11!$D$4:$D$250),0)),"")</f>
        <v/>
      </c>
      <c r="I1639" t="str" cm="1">
        <f t="array" ref="I1639">IFERROR(INDEX(Month_11!$B$4:$B$250,MATCH(0,COUNTIF($I$1500:I1638,Month_11!$B$4:$B$250),0)),"")</f>
        <v/>
      </c>
    </row>
    <row r="1640" spans="5:9">
      <c r="E1640" t="str" cm="1">
        <f t="array" ref="E1640">IFERROR(INDEX(Month_11!$D$4:$D$250,MATCH(0,COUNTIF($E$1500:E1639,Month_11!$D$4:$D$250),0)),"")</f>
        <v/>
      </c>
      <c r="I1640" t="str" cm="1">
        <f t="array" ref="I1640">IFERROR(INDEX(Month_11!$B$4:$B$250,MATCH(0,COUNTIF($I$1500:I1639,Month_11!$B$4:$B$250),0)),"")</f>
        <v/>
      </c>
    </row>
    <row r="1641" spans="5:9">
      <c r="E1641" t="str" cm="1">
        <f t="array" ref="E1641">IFERROR(INDEX(Month_11!$D$4:$D$250,MATCH(0,COUNTIF($E$1500:E1640,Month_11!$D$4:$D$250),0)),"")</f>
        <v/>
      </c>
      <c r="I1641" t="str" cm="1">
        <f t="array" ref="I1641">IFERROR(INDEX(Month_11!$B$4:$B$250,MATCH(0,COUNTIF($I$1500:I1640,Month_11!$B$4:$B$250),0)),"")</f>
        <v/>
      </c>
    </row>
    <row r="1642" spans="5:9">
      <c r="E1642" t="str" cm="1">
        <f t="array" ref="E1642">IFERROR(INDEX(Month_11!$D$4:$D$250,MATCH(0,COUNTIF($E$1500:E1641,Month_11!$D$4:$D$250),0)),"")</f>
        <v/>
      </c>
      <c r="I1642" t="str" cm="1">
        <f t="array" ref="I1642">IFERROR(INDEX(Month_11!$B$4:$B$250,MATCH(0,COUNTIF($I$1500:I1641,Month_11!$B$4:$B$250),0)),"")</f>
        <v/>
      </c>
    </row>
    <row r="1643" spans="5:9">
      <c r="E1643" t="str" cm="1">
        <f t="array" ref="E1643">IFERROR(INDEX(Month_11!$D$4:$D$250,MATCH(0,COUNTIF($E$1500:E1642,Month_11!$D$4:$D$250),0)),"")</f>
        <v/>
      </c>
      <c r="I1643" t="str" cm="1">
        <f t="array" ref="I1643">IFERROR(INDEX(Month_11!$B$4:$B$250,MATCH(0,COUNTIF($I$1500:I1642,Month_11!$B$4:$B$250),0)),"")</f>
        <v/>
      </c>
    </row>
    <row r="1644" spans="5:9">
      <c r="E1644" t="str" cm="1">
        <f t="array" ref="E1644">IFERROR(INDEX(Month_11!$D$4:$D$250,MATCH(0,COUNTIF($E$1500:E1643,Month_11!$D$4:$D$250),0)),"")</f>
        <v/>
      </c>
      <c r="I1644" t="str" cm="1">
        <f t="array" ref="I1644">IFERROR(INDEX(Month_11!$B$4:$B$250,MATCH(0,COUNTIF($I$1500:I1643,Month_11!$B$4:$B$250),0)),"")</f>
        <v/>
      </c>
    </row>
    <row r="1645" spans="5:9">
      <c r="E1645" t="str" cm="1">
        <f t="array" ref="E1645">IFERROR(INDEX(Month_11!$D$4:$D$250,MATCH(0,COUNTIF($E$1500:E1644,Month_11!$D$4:$D$250),0)),"")</f>
        <v/>
      </c>
      <c r="I1645" t="str" cm="1">
        <f t="array" ref="I1645">IFERROR(INDEX(Month_11!$B$4:$B$250,MATCH(0,COUNTIF($I$1500:I1644,Month_11!$B$4:$B$250),0)),"")</f>
        <v/>
      </c>
    </row>
    <row r="1646" spans="5:9">
      <c r="E1646" t="str" cm="1">
        <f t="array" ref="E1646">IFERROR(INDEX(Month_11!$D$4:$D$250,MATCH(0,COUNTIF($E$1500:E1645,Month_11!$D$4:$D$250),0)),"")</f>
        <v/>
      </c>
      <c r="I1646" t="str" cm="1">
        <f t="array" ref="I1646">IFERROR(INDEX(Month_11!$B$4:$B$250,MATCH(0,COUNTIF($I$1500:I1645,Month_11!$B$4:$B$250),0)),"")</f>
        <v/>
      </c>
    </row>
    <row r="1647" spans="5:9">
      <c r="E1647" t="str" cm="1">
        <f t="array" ref="E1647">IFERROR(INDEX(Month_11!$D$4:$D$250,MATCH(0,COUNTIF($E$1500:E1646,Month_11!$D$4:$D$250),0)),"")</f>
        <v/>
      </c>
      <c r="I1647" t="str" cm="1">
        <f t="array" ref="I1647">IFERROR(INDEX(Month_11!$B$4:$B$250,MATCH(0,COUNTIF($I$1500:I1646,Month_11!$B$4:$B$250),0)),"")</f>
        <v/>
      </c>
    </row>
    <row r="1648" spans="5:9">
      <c r="E1648" t="str" cm="1">
        <f t="array" ref="E1648">IFERROR(INDEX(Month_11!$D$4:$D$250,MATCH(0,COUNTIF($E$1500:E1647,Month_11!$D$4:$D$250),0)),"")</f>
        <v/>
      </c>
      <c r="I1648" t="str" cm="1">
        <f t="array" ref="I1648">IFERROR(INDEX(Month_11!$B$4:$B$250,MATCH(0,COUNTIF($I$1500:I1647,Month_11!$B$4:$B$250),0)),"")</f>
        <v/>
      </c>
    </row>
    <row r="1649" spans="5:9">
      <c r="E1649" t="str" cm="1">
        <f t="array" ref="E1649">IFERROR(INDEX(Month_11!$D$4:$D$250,MATCH(0,COUNTIF($E$1500:E1648,Month_11!$D$4:$D$250),0)),"")</f>
        <v/>
      </c>
      <c r="I1649" t="str" cm="1">
        <f t="array" ref="I1649">IFERROR(INDEX(Month_11!$B$4:$B$250,MATCH(0,COUNTIF($I$1500:I1648,Month_11!$B$4:$B$250),0)),"")</f>
        <v/>
      </c>
    </row>
    <row r="1650" spans="5:9">
      <c r="E1650" t="str" cm="1">
        <f t="array" ref="E1650">IFERROR(INDEX(Month_11!$D$4:$D$250,MATCH(0,COUNTIF($E$1500:E1649,Month_11!$D$4:$D$250),0)),"")</f>
        <v/>
      </c>
      <c r="I1650" t="str" cm="1">
        <f t="array" ref="I1650">IFERROR(INDEX(Month_11!$B$4:$B$250,MATCH(0,COUNTIF($I$1500:I1649,Month_11!$B$4:$B$250),0)),"")</f>
        <v/>
      </c>
    </row>
    <row r="1651" spans="5:9">
      <c r="E1651" cm="1">
        <f t="array" ref="E1651">IFERROR(INDEX(Month_12!$D$4:$D$250,MATCH(0,COUNTIF($E$1650:E1650,Month_12!$D$4:$D$250),0)),"")</f>
        <v>0</v>
      </c>
      <c r="I1651" cm="1">
        <f t="array" ref="I1651">IFERROR(INDEX(Month_12!$B$4:$B$250,MATCH(0,COUNTIF($I$1650:I1650,Month_12!$B$4:$B$250),0)),"")</f>
        <v>0</v>
      </c>
    </row>
    <row r="1652" spans="5:9">
      <c r="E1652" t="str" cm="1">
        <f t="array" ref="E1652">IFERROR(INDEX(Month_12!$D$4:$D$250,MATCH(0,COUNTIF($E$1650:E1651,Month_12!$D$4:$D$250),0)),"")</f>
        <v/>
      </c>
      <c r="I1652" t="str" cm="1">
        <f t="array" ref="I1652">IFERROR(INDEX(Month_12!$B$4:$B$250,MATCH(0,COUNTIF($I$1650:I1651,Month_12!$B$4:$B$250),0)),"")</f>
        <v/>
      </c>
    </row>
    <row r="1653" spans="5:9">
      <c r="E1653" t="str" cm="1">
        <f t="array" ref="E1653">IFERROR(INDEX(Month_12!$D$4:$D$250,MATCH(0,COUNTIF($E$1650:E1652,Month_12!$D$4:$D$250),0)),"")</f>
        <v/>
      </c>
      <c r="I1653" t="str" cm="1">
        <f t="array" ref="I1653">IFERROR(INDEX(Month_12!$B$4:$B$250,MATCH(0,COUNTIF($I$1650:I1652,Month_12!$B$4:$B$250),0)),"")</f>
        <v/>
      </c>
    </row>
    <row r="1654" spans="5:9">
      <c r="E1654" t="str" cm="1">
        <f t="array" ref="E1654">IFERROR(INDEX(Month_12!$D$4:$D$250,MATCH(0,COUNTIF($E$1650:E1653,Month_12!$D$4:$D$250),0)),"")</f>
        <v/>
      </c>
      <c r="I1654" t="str" cm="1">
        <f t="array" ref="I1654">IFERROR(INDEX(Month_12!$B$4:$B$250,MATCH(0,COUNTIF($I$1650:I1653,Month_12!$B$4:$B$250),0)),"")</f>
        <v/>
      </c>
    </row>
    <row r="1655" spans="5:9">
      <c r="E1655" t="str" cm="1">
        <f t="array" ref="E1655">IFERROR(INDEX(Month_12!$D$4:$D$250,MATCH(0,COUNTIF($E$1650:E1654,Month_12!$D$4:$D$250),0)),"")</f>
        <v/>
      </c>
      <c r="I1655" t="str" cm="1">
        <f t="array" ref="I1655">IFERROR(INDEX(Month_12!$B$4:$B$250,MATCH(0,COUNTIF($I$1650:I1654,Month_12!$B$4:$B$250),0)),"")</f>
        <v/>
      </c>
    </row>
    <row r="1656" spans="5:9">
      <c r="E1656" t="str" cm="1">
        <f t="array" ref="E1656">IFERROR(INDEX(Month_12!$D$4:$D$250,MATCH(0,COUNTIF($E$1650:E1655,Month_12!$D$4:$D$250),0)),"")</f>
        <v/>
      </c>
      <c r="I1656" t="str" cm="1">
        <f t="array" ref="I1656">IFERROR(INDEX(Month_12!$B$4:$B$250,MATCH(0,COUNTIF($I$1650:I1655,Month_12!$B$4:$B$250),0)),"")</f>
        <v/>
      </c>
    </row>
    <row r="1657" spans="5:9">
      <c r="E1657" t="str" cm="1">
        <f t="array" ref="E1657">IFERROR(INDEX(Month_12!$D$4:$D$250,MATCH(0,COUNTIF($E$1650:E1656,Month_12!$D$4:$D$250),0)),"")</f>
        <v/>
      </c>
      <c r="I1657" t="str" cm="1">
        <f t="array" ref="I1657">IFERROR(INDEX(Month_12!$B$4:$B$250,MATCH(0,COUNTIF($I$1650:I1656,Month_12!$B$4:$B$250),0)),"")</f>
        <v/>
      </c>
    </row>
    <row r="1658" spans="5:9">
      <c r="E1658" t="str" cm="1">
        <f t="array" ref="E1658">IFERROR(INDEX(Month_12!$D$4:$D$250,MATCH(0,COUNTIF($E$1650:E1657,Month_12!$D$4:$D$250),0)),"")</f>
        <v/>
      </c>
      <c r="I1658" t="str" cm="1">
        <f t="array" ref="I1658">IFERROR(INDEX(Month_12!$B$4:$B$250,MATCH(0,COUNTIF($I$1650:I1657,Month_12!$B$4:$B$250),0)),"")</f>
        <v/>
      </c>
    </row>
    <row r="1659" spans="5:9">
      <c r="E1659" t="str" cm="1">
        <f t="array" ref="E1659">IFERROR(INDEX(Month_12!$D$4:$D$250,MATCH(0,COUNTIF($E$1650:E1658,Month_12!$D$4:$D$250),0)),"")</f>
        <v/>
      </c>
      <c r="I1659" t="str" cm="1">
        <f t="array" ref="I1659">IFERROR(INDEX(Month_12!$B$4:$B$250,MATCH(0,COUNTIF($I$1650:I1658,Month_12!$B$4:$B$250),0)),"")</f>
        <v/>
      </c>
    </row>
    <row r="1660" spans="5:9">
      <c r="E1660" t="str" cm="1">
        <f t="array" ref="E1660">IFERROR(INDEX(Month_12!$D$4:$D$250,MATCH(0,COUNTIF($E$1650:E1659,Month_12!$D$4:$D$250),0)),"")</f>
        <v/>
      </c>
      <c r="I1660" t="str" cm="1">
        <f t="array" ref="I1660">IFERROR(INDEX(Month_12!$B$4:$B$250,MATCH(0,COUNTIF($I$1650:I1659,Month_12!$B$4:$B$250),0)),"")</f>
        <v/>
      </c>
    </row>
    <row r="1661" spans="5:9">
      <c r="E1661" t="str" cm="1">
        <f t="array" ref="E1661">IFERROR(INDEX(Month_12!$D$4:$D$250,MATCH(0,COUNTIF($E$1650:E1660,Month_12!$D$4:$D$250),0)),"")</f>
        <v/>
      </c>
      <c r="I1661" t="str" cm="1">
        <f t="array" ref="I1661">IFERROR(INDEX(Month_12!$B$4:$B$250,MATCH(0,COUNTIF($I$1650:I1660,Month_12!$B$4:$B$250),0)),"")</f>
        <v/>
      </c>
    </row>
    <row r="1662" spans="5:9">
      <c r="E1662" t="str" cm="1">
        <f t="array" ref="E1662">IFERROR(INDEX(Month_12!$D$4:$D$250,MATCH(0,COUNTIF($E$1650:E1661,Month_12!$D$4:$D$250),0)),"")</f>
        <v/>
      </c>
      <c r="I1662" t="str" cm="1">
        <f t="array" ref="I1662">IFERROR(INDEX(Month_12!$B$4:$B$250,MATCH(0,COUNTIF($I$1650:I1661,Month_12!$B$4:$B$250),0)),"")</f>
        <v/>
      </c>
    </row>
    <row r="1663" spans="5:9">
      <c r="E1663" t="str" cm="1">
        <f t="array" ref="E1663">IFERROR(INDEX(Month_12!$D$4:$D$250,MATCH(0,COUNTIF($E$1650:E1662,Month_12!$D$4:$D$250),0)),"")</f>
        <v/>
      </c>
      <c r="I1663" t="str" cm="1">
        <f t="array" ref="I1663">IFERROR(INDEX(Month_12!$B$4:$B$250,MATCH(0,COUNTIF($I$1650:I1662,Month_12!$B$4:$B$250),0)),"")</f>
        <v/>
      </c>
    </row>
    <row r="1664" spans="5:9">
      <c r="E1664" t="str" cm="1">
        <f t="array" ref="E1664">IFERROR(INDEX(Month_12!$D$4:$D$250,MATCH(0,COUNTIF($E$1650:E1663,Month_12!$D$4:$D$250),0)),"")</f>
        <v/>
      </c>
      <c r="I1664" t="str" cm="1">
        <f t="array" ref="I1664">IFERROR(INDEX(Month_12!$B$4:$B$250,MATCH(0,COUNTIF($I$1650:I1663,Month_12!$B$4:$B$250),0)),"")</f>
        <v/>
      </c>
    </row>
    <row r="1665" spans="5:9">
      <c r="E1665" t="str" cm="1">
        <f t="array" ref="E1665">IFERROR(INDEX(Month_12!$D$4:$D$250,MATCH(0,COUNTIF($E$1650:E1664,Month_12!$D$4:$D$250),0)),"")</f>
        <v/>
      </c>
      <c r="I1665" t="str" cm="1">
        <f t="array" ref="I1665">IFERROR(INDEX(Month_12!$B$4:$B$250,MATCH(0,COUNTIF($I$1650:I1664,Month_12!$B$4:$B$250),0)),"")</f>
        <v/>
      </c>
    </row>
    <row r="1666" spans="5:9">
      <c r="E1666" t="str" cm="1">
        <f t="array" ref="E1666">IFERROR(INDEX(Month_12!$D$4:$D$250,MATCH(0,COUNTIF($E$1650:E1665,Month_12!$D$4:$D$250),0)),"")</f>
        <v/>
      </c>
      <c r="I1666" t="str" cm="1">
        <f t="array" ref="I1666">IFERROR(INDEX(Month_12!$B$4:$B$250,MATCH(0,COUNTIF($I$1650:I1665,Month_12!$B$4:$B$250),0)),"")</f>
        <v/>
      </c>
    </row>
    <row r="1667" spans="5:9">
      <c r="E1667" t="str" cm="1">
        <f t="array" ref="E1667">IFERROR(INDEX(Month_12!$D$4:$D$250,MATCH(0,COUNTIF($E$1650:E1666,Month_12!$D$4:$D$250),0)),"")</f>
        <v/>
      </c>
      <c r="I1667" t="str" cm="1">
        <f t="array" ref="I1667">IFERROR(INDEX(Month_12!$B$4:$B$250,MATCH(0,COUNTIF($I$1650:I1666,Month_12!$B$4:$B$250),0)),"")</f>
        <v/>
      </c>
    </row>
    <row r="1668" spans="5:9">
      <c r="E1668" t="str" cm="1">
        <f t="array" ref="E1668">IFERROR(INDEX(Month_12!$D$4:$D$250,MATCH(0,COUNTIF($E$1650:E1667,Month_12!$D$4:$D$250),0)),"")</f>
        <v/>
      </c>
      <c r="I1668" t="str" cm="1">
        <f t="array" ref="I1668">IFERROR(INDEX(Month_12!$B$4:$B$250,MATCH(0,COUNTIF($I$1650:I1667,Month_12!$B$4:$B$250),0)),"")</f>
        <v/>
      </c>
    </row>
    <row r="1669" spans="5:9">
      <c r="E1669" t="str" cm="1">
        <f t="array" ref="E1669">IFERROR(INDEX(Month_12!$D$4:$D$250,MATCH(0,COUNTIF($E$1650:E1668,Month_12!$D$4:$D$250),0)),"")</f>
        <v/>
      </c>
      <c r="I1669" t="str" cm="1">
        <f t="array" ref="I1669">IFERROR(INDEX(Month_12!$B$4:$B$250,MATCH(0,COUNTIF($I$1650:I1668,Month_12!$B$4:$B$250),0)),"")</f>
        <v/>
      </c>
    </row>
    <row r="1670" spans="5:9">
      <c r="E1670" t="str" cm="1">
        <f t="array" ref="E1670">IFERROR(INDEX(Month_12!$D$4:$D$250,MATCH(0,COUNTIF($E$1650:E1669,Month_12!$D$4:$D$250),0)),"")</f>
        <v/>
      </c>
      <c r="I1670" t="str" cm="1">
        <f t="array" ref="I1670">IFERROR(INDEX(Month_12!$B$4:$B$250,MATCH(0,COUNTIF($I$1650:I1669,Month_12!$B$4:$B$250),0)),"")</f>
        <v/>
      </c>
    </row>
    <row r="1671" spans="5:9">
      <c r="E1671" t="str" cm="1">
        <f t="array" ref="E1671">IFERROR(INDEX(Month_12!$D$4:$D$250,MATCH(0,COUNTIF($E$1650:E1670,Month_12!$D$4:$D$250),0)),"")</f>
        <v/>
      </c>
      <c r="I1671" t="str" cm="1">
        <f t="array" ref="I1671">IFERROR(INDEX(Month_12!$B$4:$B$250,MATCH(0,COUNTIF($I$1650:I1670,Month_12!$B$4:$B$250),0)),"")</f>
        <v/>
      </c>
    </row>
    <row r="1672" spans="5:9">
      <c r="E1672" t="str" cm="1">
        <f t="array" ref="E1672">IFERROR(INDEX(Month_12!$D$4:$D$250,MATCH(0,COUNTIF($E$1650:E1671,Month_12!$D$4:$D$250),0)),"")</f>
        <v/>
      </c>
      <c r="I1672" t="str" cm="1">
        <f t="array" ref="I1672">IFERROR(INDEX(Month_12!$B$4:$B$250,MATCH(0,COUNTIF($I$1650:I1671,Month_12!$B$4:$B$250),0)),"")</f>
        <v/>
      </c>
    </row>
    <row r="1673" spans="5:9">
      <c r="E1673" t="str" cm="1">
        <f t="array" ref="E1673">IFERROR(INDEX(Month_12!$D$4:$D$250,MATCH(0,COUNTIF($E$1650:E1672,Month_12!$D$4:$D$250),0)),"")</f>
        <v/>
      </c>
      <c r="I1673" t="str" cm="1">
        <f t="array" ref="I1673">IFERROR(INDEX(Month_12!$B$4:$B$250,MATCH(0,COUNTIF($I$1650:I1672,Month_12!$B$4:$B$250),0)),"")</f>
        <v/>
      </c>
    </row>
    <row r="1674" spans="5:9">
      <c r="E1674" t="str" cm="1">
        <f t="array" ref="E1674">IFERROR(INDEX(Month_12!$D$4:$D$250,MATCH(0,COUNTIF($E$1650:E1673,Month_12!$D$4:$D$250),0)),"")</f>
        <v/>
      </c>
      <c r="I1674" t="str" cm="1">
        <f t="array" ref="I1674">IFERROR(INDEX(Month_12!$B$4:$B$250,MATCH(0,COUNTIF($I$1650:I1673,Month_12!$B$4:$B$250),0)),"")</f>
        <v/>
      </c>
    </row>
    <row r="1675" spans="5:9">
      <c r="E1675" t="str" cm="1">
        <f t="array" ref="E1675">IFERROR(INDEX(Month_12!$D$4:$D$250,MATCH(0,COUNTIF($E$1650:E1674,Month_12!$D$4:$D$250),0)),"")</f>
        <v/>
      </c>
      <c r="I1675" t="str" cm="1">
        <f t="array" ref="I1675">IFERROR(INDEX(Month_12!$B$4:$B$250,MATCH(0,COUNTIF($I$1650:I1674,Month_12!$B$4:$B$250),0)),"")</f>
        <v/>
      </c>
    </row>
    <row r="1676" spans="5:9">
      <c r="E1676" t="str" cm="1">
        <f t="array" ref="E1676">IFERROR(INDEX(Month_12!$D$4:$D$250,MATCH(0,COUNTIF($E$1650:E1675,Month_12!$D$4:$D$250),0)),"")</f>
        <v/>
      </c>
      <c r="I1676" t="str" cm="1">
        <f t="array" ref="I1676">IFERROR(INDEX(Month_12!$B$4:$B$250,MATCH(0,COUNTIF($I$1650:I1675,Month_12!$B$4:$B$250),0)),"")</f>
        <v/>
      </c>
    </row>
    <row r="1677" spans="5:9">
      <c r="E1677" t="str" cm="1">
        <f t="array" ref="E1677">IFERROR(INDEX(Month_12!$D$4:$D$250,MATCH(0,COUNTIF($E$1650:E1676,Month_12!$D$4:$D$250),0)),"")</f>
        <v/>
      </c>
      <c r="I1677" t="str" cm="1">
        <f t="array" ref="I1677">IFERROR(INDEX(Month_12!$B$4:$B$250,MATCH(0,COUNTIF($I$1650:I1676,Month_12!$B$4:$B$250),0)),"")</f>
        <v/>
      </c>
    </row>
    <row r="1678" spans="5:9">
      <c r="E1678" t="str" cm="1">
        <f t="array" ref="E1678">IFERROR(INDEX(Month_12!$D$4:$D$250,MATCH(0,COUNTIF($E$1650:E1677,Month_12!$D$4:$D$250),0)),"")</f>
        <v/>
      </c>
      <c r="I1678" t="str" cm="1">
        <f t="array" ref="I1678">IFERROR(INDEX(Month_12!$B$4:$B$250,MATCH(0,COUNTIF($I$1650:I1677,Month_12!$B$4:$B$250),0)),"")</f>
        <v/>
      </c>
    </row>
    <row r="1679" spans="5:9">
      <c r="E1679" t="str" cm="1">
        <f t="array" ref="E1679">IFERROR(INDEX(Month_12!$D$4:$D$250,MATCH(0,COUNTIF($E$1650:E1678,Month_12!$D$4:$D$250),0)),"")</f>
        <v/>
      </c>
      <c r="I1679" t="str" cm="1">
        <f t="array" ref="I1679">IFERROR(INDEX(Month_12!$B$4:$B$250,MATCH(0,COUNTIF($I$1650:I1678,Month_12!$B$4:$B$250),0)),"")</f>
        <v/>
      </c>
    </row>
    <row r="1680" spans="5:9">
      <c r="E1680" t="str" cm="1">
        <f t="array" ref="E1680">IFERROR(INDEX(Month_12!$D$4:$D$250,MATCH(0,COUNTIF($E$1650:E1679,Month_12!$D$4:$D$250),0)),"")</f>
        <v/>
      </c>
      <c r="I1680" t="str" cm="1">
        <f t="array" ref="I1680">IFERROR(INDEX(Month_12!$B$4:$B$250,MATCH(0,COUNTIF($I$1650:I1679,Month_12!$B$4:$B$250),0)),"")</f>
        <v/>
      </c>
    </row>
    <row r="1681" spans="5:9">
      <c r="E1681" t="str" cm="1">
        <f t="array" ref="E1681">IFERROR(INDEX(Month_12!$D$4:$D$250,MATCH(0,COUNTIF($E$1650:E1680,Month_12!$D$4:$D$250),0)),"")</f>
        <v/>
      </c>
      <c r="I1681" t="str" cm="1">
        <f t="array" ref="I1681">IFERROR(INDEX(Month_12!$B$4:$B$250,MATCH(0,COUNTIF($I$1650:I1680,Month_12!$B$4:$B$250),0)),"")</f>
        <v/>
      </c>
    </row>
    <row r="1682" spans="5:9">
      <c r="E1682" t="str" cm="1">
        <f t="array" ref="E1682">IFERROR(INDEX(Month_12!$D$4:$D$250,MATCH(0,COUNTIF($E$1650:E1681,Month_12!$D$4:$D$250),0)),"")</f>
        <v/>
      </c>
      <c r="I1682" t="str" cm="1">
        <f t="array" ref="I1682">IFERROR(INDEX(Month_12!$B$4:$B$250,MATCH(0,COUNTIF($I$1650:I1681,Month_12!$B$4:$B$250),0)),"")</f>
        <v/>
      </c>
    </row>
    <row r="1683" spans="5:9">
      <c r="E1683" t="str" cm="1">
        <f t="array" ref="E1683">IFERROR(INDEX(Month_12!$D$4:$D$250,MATCH(0,COUNTIF($E$1650:E1682,Month_12!$D$4:$D$250),0)),"")</f>
        <v/>
      </c>
      <c r="I1683" t="str" cm="1">
        <f t="array" ref="I1683">IFERROR(INDEX(Month_12!$B$4:$B$250,MATCH(0,COUNTIF($I$1650:I1682,Month_12!$B$4:$B$250),0)),"")</f>
        <v/>
      </c>
    </row>
    <row r="1684" spans="5:9">
      <c r="E1684" t="str" cm="1">
        <f t="array" ref="E1684">IFERROR(INDEX(Month_12!$D$4:$D$250,MATCH(0,COUNTIF($E$1650:E1683,Month_12!$D$4:$D$250),0)),"")</f>
        <v/>
      </c>
      <c r="I1684" t="str" cm="1">
        <f t="array" ref="I1684">IFERROR(INDEX(Month_12!$B$4:$B$250,MATCH(0,COUNTIF($I$1650:I1683,Month_12!$B$4:$B$250),0)),"")</f>
        <v/>
      </c>
    </row>
    <row r="1685" spans="5:9">
      <c r="E1685" t="str" cm="1">
        <f t="array" ref="E1685">IFERROR(INDEX(Month_12!$D$4:$D$250,MATCH(0,COUNTIF($E$1650:E1684,Month_12!$D$4:$D$250),0)),"")</f>
        <v/>
      </c>
      <c r="I1685" t="str" cm="1">
        <f t="array" ref="I1685">IFERROR(INDEX(Month_12!$B$4:$B$250,MATCH(0,COUNTIF($I$1650:I1684,Month_12!$B$4:$B$250),0)),"")</f>
        <v/>
      </c>
    </row>
    <row r="1686" spans="5:9">
      <c r="E1686" t="str" cm="1">
        <f t="array" ref="E1686">IFERROR(INDEX(Month_12!$D$4:$D$250,MATCH(0,COUNTIF($E$1650:E1685,Month_12!$D$4:$D$250),0)),"")</f>
        <v/>
      </c>
      <c r="I1686" t="str" cm="1">
        <f t="array" ref="I1686">IFERROR(INDEX(Month_12!$B$4:$B$250,MATCH(0,COUNTIF($I$1650:I1685,Month_12!$B$4:$B$250),0)),"")</f>
        <v/>
      </c>
    </row>
    <row r="1687" spans="5:9">
      <c r="E1687" t="str" cm="1">
        <f t="array" ref="E1687">IFERROR(INDEX(Month_12!$D$4:$D$250,MATCH(0,COUNTIF($E$1650:E1686,Month_12!$D$4:$D$250),0)),"")</f>
        <v/>
      </c>
      <c r="I1687" t="str" cm="1">
        <f t="array" ref="I1687">IFERROR(INDEX(Month_12!$B$4:$B$250,MATCH(0,COUNTIF($I$1650:I1686,Month_12!$B$4:$B$250),0)),"")</f>
        <v/>
      </c>
    </row>
    <row r="1688" spans="5:9">
      <c r="E1688" t="str" cm="1">
        <f t="array" ref="E1688">IFERROR(INDEX(Month_12!$D$4:$D$250,MATCH(0,COUNTIF($E$1650:E1687,Month_12!$D$4:$D$250),0)),"")</f>
        <v/>
      </c>
      <c r="I1688" t="str" cm="1">
        <f t="array" ref="I1688">IFERROR(INDEX(Month_12!$B$4:$B$250,MATCH(0,COUNTIF($I$1650:I1687,Month_12!$B$4:$B$250),0)),"")</f>
        <v/>
      </c>
    </row>
    <row r="1689" spans="5:9">
      <c r="E1689" t="str" cm="1">
        <f t="array" ref="E1689">IFERROR(INDEX(Month_12!$D$4:$D$250,MATCH(0,COUNTIF($E$1650:E1688,Month_12!$D$4:$D$250),0)),"")</f>
        <v/>
      </c>
      <c r="I1689" t="str" cm="1">
        <f t="array" ref="I1689">IFERROR(INDEX(Month_12!$B$4:$B$250,MATCH(0,COUNTIF($I$1650:I1688,Month_12!$B$4:$B$250),0)),"")</f>
        <v/>
      </c>
    </row>
    <row r="1690" spans="5:9">
      <c r="E1690" t="str" cm="1">
        <f t="array" ref="E1690">IFERROR(INDEX(Month_12!$D$4:$D$250,MATCH(0,COUNTIF($E$1650:E1689,Month_12!$D$4:$D$250),0)),"")</f>
        <v/>
      </c>
      <c r="I1690" t="str" cm="1">
        <f t="array" ref="I1690">IFERROR(INDEX(Month_12!$B$4:$B$250,MATCH(0,COUNTIF($I$1650:I1689,Month_12!$B$4:$B$250),0)),"")</f>
        <v/>
      </c>
    </row>
    <row r="1691" spans="5:9">
      <c r="E1691" t="str" cm="1">
        <f t="array" ref="E1691">IFERROR(INDEX(Month_12!$D$4:$D$250,MATCH(0,COUNTIF($E$1650:E1690,Month_12!$D$4:$D$250),0)),"")</f>
        <v/>
      </c>
      <c r="I1691" t="str" cm="1">
        <f t="array" ref="I1691">IFERROR(INDEX(Month_12!$B$4:$B$250,MATCH(0,COUNTIF($I$1650:I1690,Month_12!$B$4:$B$250),0)),"")</f>
        <v/>
      </c>
    </row>
    <row r="1692" spans="5:9">
      <c r="E1692" t="str" cm="1">
        <f t="array" ref="E1692">IFERROR(INDEX(Month_12!$D$4:$D$250,MATCH(0,COUNTIF($E$1650:E1691,Month_12!$D$4:$D$250),0)),"")</f>
        <v/>
      </c>
      <c r="I1692" t="str" cm="1">
        <f t="array" ref="I1692">IFERROR(INDEX(Month_12!$B$4:$B$250,MATCH(0,COUNTIF($I$1650:I1691,Month_12!$B$4:$B$250),0)),"")</f>
        <v/>
      </c>
    </row>
    <row r="1693" spans="5:9">
      <c r="E1693" t="str" cm="1">
        <f t="array" ref="E1693">IFERROR(INDEX(Month_12!$D$4:$D$250,MATCH(0,COUNTIF($E$1650:E1692,Month_12!$D$4:$D$250),0)),"")</f>
        <v/>
      </c>
      <c r="I1693" t="str" cm="1">
        <f t="array" ref="I1693">IFERROR(INDEX(Month_12!$B$4:$B$250,MATCH(0,COUNTIF($I$1650:I1692,Month_12!$B$4:$B$250),0)),"")</f>
        <v/>
      </c>
    </row>
    <row r="1694" spans="5:9">
      <c r="E1694" t="str" cm="1">
        <f t="array" ref="E1694">IFERROR(INDEX(Month_12!$D$4:$D$250,MATCH(0,COUNTIF($E$1650:E1693,Month_12!$D$4:$D$250),0)),"")</f>
        <v/>
      </c>
      <c r="I1694" t="str" cm="1">
        <f t="array" ref="I1694">IFERROR(INDEX(Month_12!$B$4:$B$250,MATCH(0,COUNTIF($I$1650:I1693,Month_12!$B$4:$B$250),0)),"")</f>
        <v/>
      </c>
    </row>
    <row r="1695" spans="5:9">
      <c r="E1695" t="str" cm="1">
        <f t="array" ref="E1695">IFERROR(INDEX(Month_12!$D$4:$D$250,MATCH(0,COUNTIF($E$1650:E1694,Month_12!$D$4:$D$250),0)),"")</f>
        <v/>
      </c>
      <c r="I1695" t="str" cm="1">
        <f t="array" ref="I1695">IFERROR(INDEX(Month_12!$B$4:$B$250,MATCH(0,COUNTIF($I$1650:I1694,Month_12!$B$4:$B$250),0)),"")</f>
        <v/>
      </c>
    </row>
    <row r="1696" spans="5:9">
      <c r="E1696" t="str" cm="1">
        <f t="array" ref="E1696">IFERROR(INDEX(Month_12!$D$4:$D$250,MATCH(0,COUNTIF($E$1650:E1695,Month_12!$D$4:$D$250),0)),"")</f>
        <v/>
      </c>
      <c r="I1696" t="str" cm="1">
        <f t="array" ref="I1696">IFERROR(INDEX(Month_12!$B$4:$B$250,MATCH(0,COUNTIF($I$1650:I1695,Month_12!$B$4:$B$250),0)),"")</f>
        <v/>
      </c>
    </row>
    <row r="1697" spans="5:9">
      <c r="E1697" t="str" cm="1">
        <f t="array" ref="E1697">IFERROR(INDEX(Month_12!$D$4:$D$250,MATCH(0,COUNTIF($E$1650:E1696,Month_12!$D$4:$D$250),0)),"")</f>
        <v/>
      </c>
      <c r="I1697" t="str" cm="1">
        <f t="array" ref="I1697">IFERROR(INDEX(Month_12!$B$4:$B$250,MATCH(0,COUNTIF($I$1650:I1696,Month_12!$B$4:$B$250),0)),"")</f>
        <v/>
      </c>
    </row>
    <row r="1698" spans="5:9">
      <c r="E1698" t="str" cm="1">
        <f t="array" ref="E1698">IFERROR(INDEX(Month_12!$D$4:$D$250,MATCH(0,COUNTIF($E$1650:E1697,Month_12!$D$4:$D$250),0)),"")</f>
        <v/>
      </c>
      <c r="I1698" t="str" cm="1">
        <f t="array" ref="I1698">IFERROR(INDEX(Month_12!$B$4:$B$250,MATCH(0,COUNTIF($I$1650:I1697,Month_12!$B$4:$B$250),0)),"")</f>
        <v/>
      </c>
    </row>
    <row r="1699" spans="5:9">
      <c r="E1699" t="str" cm="1">
        <f t="array" ref="E1699">IFERROR(INDEX(Month_12!$D$4:$D$250,MATCH(0,COUNTIF($E$1650:E1698,Month_12!$D$4:$D$250),0)),"")</f>
        <v/>
      </c>
      <c r="I1699" t="str" cm="1">
        <f t="array" ref="I1699">IFERROR(INDEX(Month_12!$B$4:$B$250,MATCH(0,COUNTIF($I$1650:I1698,Month_12!$B$4:$B$250),0)),"")</f>
        <v/>
      </c>
    </row>
    <row r="1700" spans="5:9">
      <c r="E1700" t="str" cm="1">
        <f t="array" ref="E1700">IFERROR(INDEX(Month_12!$D$4:$D$250,MATCH(0,COUNTIF($E$1650:E1699,Month_12!$D$4:$D$250),0)),"")</f>
        <v/>
      </c>
      <c r="I1700" t="str" cm="1">
        <f t="array" ref="I1700">IFERROR(INDEX(Month_12!$B$4:$B$250,MATCH(0,COUNTIF($I$1650:I1699,Month_12!$B$4:$B$250),0)),"")</f>
        <v/>
      </c>
    </row>
    <row r="1701" spans="5:9">
      <c r="E1701" t="str" cm="1">
        <f t="array" ref="E1701">IFERROR(INDEX(Month_12!$D$4:$D$250,MATCH(0,COUNTIF($E$1650:E1700,Month_12!$D$4:$D$250),0)),"")</f>
        <v/>
      </c>
      <c r="I1701" t="str" cm="1">
        <f t="array" ref="I1701">IFERROR(INDEX(Month_12!$B$4:$B$250,MATCH(0,COUNTIF($I$1650:I1700,Month_12!$B$4:$B$250),0)),"")</f>
        <v/>
      </c>
    </row>
    <row r="1702" spans="5:9">
      <c r="E1702" t="str" cm="1">
        <f t="array" ref="E1702">IFERROR(INDEX(Month_12!$D$4:$D$250,MATCH(0,COUNTIF($E$1650:E1701,Month_12!$D$4:$D$250),0)),"")</f>
        <v/>
      </c>
      <c r="I1702" t="str" cm="1">
        <f t="array" ref="I1702">IFERROR(INDEX(Month_12!$B$4:$B$250,MATCH(0,COUNTIF($I$1650:I1701,Month_12!$B$4:$B$250),0)),"")</f>
        <v/>
      </c>
    </row>
    <row r="1703" spans="5:9">
      <c r="E1703" t="str" cm="1">
        <f t="array" ref="E1703">IFERROR(INDEX(Month_12!$D$4:$D$250,MATCH(0,COUNTIF($E$1650:E1702,Month_12!$D$4:$D$250),0)),"")</f>
        <v/>
      </c>
      <c r="I1703" t="str" cm="1">
        <f t="array" ref="I1703">IFERROR(INDEX(Month_12!$B$4:$B$250,MATCH(0,COUNTIF($I$1650:I1702,Month_12!$B$4:$B$250),0)),"")</f>
        <v/>
      </c>
    </row>
    <row r="1704" spans="5:9">
      <c r="E1704" t="str" cm="1">
        <f t="array" ref="E1704">IFERROR(INDEX(Month_12!$D$4:$D$250,MATCH(0,COUNTIF($E$1650:E1703,Month_12!$D$4:$D$250),0)),"")</f>
        <v/>
      </c>
      <c r="I1704" t="str" cm="1">
        <f t="array" ref="I1704">IFERROR(INDEX(Month_12!$B$4:$B$250,MATCH(0,COUNTIF($I$1650:I1703,Month_12!$B$4:$B$250),0)),"")</f>
        <v/>
      </c>
    </row>
    <row r="1705" spans="5:9">
      <c r="E1705" t="str" cm="1">
        <f t="array" ref="E1705">IFERROR(INDEX(Month_12!$D$4:$D$250,MATCH(0,COUNTIF($E$1650:E1704,Month_12!$D$4:$D$250),0)),"")</f>
        <v/>
      </c>
      <c r="I1705" t="str" cm="1">
        <f t="array" ref="I1705">IFERROR(INDEX(Month_12!$B$4:$B$250,MATCH(0,COUNTIF($I$1650:I1704,Month_12!$B$4:$B$250),0)),"")</f>
        <v/>
      </c>
    </row>
    <row r="1706" spans="5:9">
      <c r="E1706" t="str" cm="1">
        <f t="array" ref="E1706">IFERROR(INDEX(Month_12!$D$4:$D$250,MATCH(0,COUNTIF($E$1650:E1705,Month_12!$D$4:$D$250),0)),"")</f>
        <v/>
      </c>
      <c r="I1706" t="str" cm="1">
        <f t="array" ref="I1706">IFERROR(INDEX(Month_12!$B$4:$B$250,MATCH(0,COUNTIF($I$1650:I1705,Month_12!$B$4:$B$250),0)),"")</f>
        <v/>
      </c>
    </row>
    <row r="1707" spans="5:9">
      <c r="E1707" t="str" cm="1">
        <f t="array" ref="E1707">IFERROR(INDEX(Month_12!$D$4:$D$250,MATCH(0,COUNTIF($E$1650:E1706,Month_12!$D$4:$D$250),0)),"")</f>
        <v/>
      </c>
      <c r="I1707" t="str" cm="1">
        <f t="array" ref="I1707">IFERROR(INDEX(Month_12!$B$4:$B$250,MATCH(0,COUNTIF($I$1650:I1706,Month_12!$B$4:$B$250),0)),"")</f>
        <v/>
      </c>
    </row>
    <row r="1708" spans="5:9">
      <c r="E1708" t="str" cm="1">
        <f t="array" ref="E1708">IFERROR(INDEX(Month_12!$D$4:$D$250,MATCH(0,COUNTIF($E$1650:E1707,Month_12!$D$4:$D$250),0)),"")</f>
        <v/>
      </c>
      <c r="I1708" t="str" cm="1">
        <f t="array" ref="I1708">IFERROR(INDEX(Month_12!$B$4:$B$250,MATCH(0,COUNTIF($I$1650:I1707,Month_12!$B$4:$B$250),0)),"")</f>
        <v/>
      </c>
    </row>
    <row r="1709" spans="5:9">
      <c r="E1709" t="str" cm="1">
        <f t="array" ref="E1709">IFERROR(INDEX(Month_12!$D$4:$D$250,MATCH(0,COUNTIF($E$1650:E1708,Month_12!$D$4:$D$250),0)),"")</f>
        <v/>
      </c>
      <c r="I1709" t="str" cm="1">
        <f t="array" ref="I1709">IFERROR(INDEX(Month_12!$B$4:$B$250,MATCH(0,COUNTIF($I$1650:I1708,Month_12!$B$4:$B$250),0)),"")</f>
        <v/>
      </c>
    </row>
    <row r="1710" spans="5:9">
      <c r="E1710" t="str" cm="1">
        <f t="array" ref="E1710">IFERROR(INDEX(Month_12!$D$4:$D$250,MATCH(0,COUNTIF($E$1650:E1709,Month_12!$D$4:$D$250),0)),"")</f>
        <v/>
      </c>
      <c r="I1710" t="str" cm="1">
        <f t="array" ref="I1710">IFERROR(INDEX(Month_12!$B$4:$B$250,MATCH(0,COUNTIF($I$1650:I1709,Month_12!$B$4:$B$250),0)),"")</f>
        <v/>
      </c>
    </row>
    <row r="1711" spans="5:9">
      <c r="E1711" t="str" cm="1">
        <f t="array" ref="E1711">IFERROR(INDEX(Month_12!$D$4:$D$250,MATCH(0,COUNTIF($E$1650:E1710,Month_12!$D$4:$D$250),0)),"")</f>
        <v/>
      </c>
      <c r="I1711" t="str" cm="1">
        <f t="array" ref="I1711">IFERROR(INDEX(Month_12!$B$4:$B$250,MATCH(0,COUNTIF($I$1650:I1710,Month_12!$B$4:$B$250),0)),"")</f>
        <v/>
      </c>
    </row>
    <row r="1712" spans="5:9">
      <c r="E1712" t="str" cm="1">
        <f t="array" ref="E1712">IFERROR(INDEX(Month_12!$D$4:$D$250,MATCH(0,COUNTIF($E$1650:E1711,Month_12!$D$4:$D$250),0)),"")</f>
        <v/>
      </c>
      <c r="I1712" t="str" cm="1">
        <f t="array" ref="I1712">IFERROR(INDEX(Month_12!$B$4:$B$250,MATCH(0,COUNTIF($I$1650:I1711,Month_12!$B$4:$B$250),0)),"")</f>
        <v/>
      </c>
    </row>
    <row r="1713" spans="5:9">
      <c r="E1713" t="str" cm="1">
        <f t="array" ref="E1713">IFERROR(INDEX(Month_12!$D$4:$D$250,MATCH(0,COUNTIF($E$1650:E1712,Month_12!$D$4:$D$250),0)),"")</f>
        <v/>
      </c>
      <c r="I1713" t="str" cm="1">
        <f t="array" ref="I1713">IFERROR(INDEX(Month_12!$B$4:$B$250,MATCH(0,COUNTIF($I$1650:I1712,Month_12!$B$4:$B$250),0)),"")</f>
        <v/>
      </c>
    </row>
    <row r="1714" spans="5:9">
      <c r="E1714" t="str" cm="1">
        <f t="array" ref="E1714">IFERROR(INDEX(Month_12!$D$4:$D$250,MATCH(0,COUNTIF($E$1650:E1713,Month_12!$D$4:$D$250),0)),"")</f>
        <v/>
      </c>
      <c r="I1714" t="str" cm="1">
        <f t="array" ref="I1714">IFERROR(INDEX(Month_12!$B$4:$B$250,MATCH(0,COUNTIF($I$1650:I1713,Month_12!$B$4:$B$250),0)),"")</f>
        <v/>
      </c>
    </row>
    <row r="1715" spans="5:9">
      <c r="E1715" t="str" cm="1">
        <f t="array" ref="E1715">IFERROR(INDEX(Month_12!$D$4:$D$250,MATCH(0,COUNTIF($E$1650:E1714,Month_12!$D$4:$D$250),0)),"")</f>
        <v/>
      </c>
      <c r="I1715" t="str" cm="1">
        <f t="array" ref="I1715">IFERROR(INDEX(Month_12!$B$4:$B$250,MATCH(0,COUNTIF($I$1650:I1714,Month_12!$B$4:$B$250),0)),"")</f>
        <v/>
      </c>
    </row>
    <row r="1716" spans="5:9">
      <c r="E1716" t="str" cm="1">
        <f t="array" ref="E1716">IFERROR(INDEX(Month_12!$D$4:$D$250,MATCH(0,COUNTIF($E$1650:E1715,Month_12!$D$4:$D$250),0)),"")</f>
        <v/>
      </c>
      <c r="I1716" t="str" cm="1">
        <f t="array" ref="I1716">IFERROR(INDEX(Month_12!$B$4:$B$250,MATCH(0,COUNTIF($I$1650:I1715,Month_12!$B$4:$B$250),0)),"")</f>
        <v/>
      </c>
    </row>
    <row r="1717" spans="5:9">
      <c r="E1717" t="str" cm="1">
        <f t="array" ref="E1717">IFERROR(INDEX(Month_12!$D$4:$D$250,MATCH(0,COUNTIF($E$1650:E1716,Month_12!$D$4:$D$250),0)),"")</f>
        <v/>
      </c>
      <c r="I1717" t="str" cm="1">
        <f t="array" ref="I1717">IFERROR(INDEX(Month_12!$B$4:$B$250,MATCH(0,COUNTIF($I$1650:I1716,Month_12!$B$4:$B$250),0)),"")</f>
        <v/>
      </c>
    </row>
    <row r="1718" spans="5:9">
      <c r="E1718" t="str" cm="1">
        <f t="array" ref="E1718">IFERROR(INDEX(Month_12!$D$4:$D$250,MATCH(0,COUNTIF($E$1650:E1717,Month_12!$D$4:$D$250),0)),"")</f>
        <v/>
      </c>
      <c r="I1718" t="str" cm="1">
        <f t="array" ref="I1718">IFERROR(INDEX(Month_12!$B$4:$B$250,MATCH(0,COUNTIF($I$1650:I1717,Month_12!$B$4:$B$250),0)),"")</f>
        <v/>
      </c>
    </row>
    <row r="1719" spans="5:9">
      <c r="E1719" t="str" cm="1">
        <f t="array" ref="E1719">IFERROR(INDEX(Month_12!$D$4:$D$250,MATCH(0,COUNTIF($E$1650:E1718,Month_12!$D$4:$D$250),0)),"")</f>
        <v/>
      </c>
      <c r="I1719" t="str" cm="1">
        <f t="array" ref="I1719">IFERROR(INDEX(Month_12!$B$4:$B$250,MATCH(0,COUNTIF($I$1650:I1718,Month_12!$B$4:$B$250),0)),"")</f>
        <v/>
      </c>
    </row>
    <row r="1720" spans="5:9">
      <c r="E1720" t="str" cm="1">
        <f t="array" ref="E1720">IFERROR(INDEX(Month_12!$D$4:$D$250,MATCH(0,COUNTIF($E$1650:E1719,Month_12!$D$4:$D$250),0)),"")</f>
        <v/>
      </c>
      <c r="I1720" t="str" cm="1">
        <f t="array" ref="I1720">IFERROR(INDEX(Month_12!$B$4:$B$250,MATCH(0,COUNTIF($I$1650:I1719,Month_12!$B$4:$B$250),0)),"")</f>
        <v/>
      </c>
    </row>
    <row r="1721" spans="5:9">
      <c r="E1721" t="str" cm="1">
        <f t="array" ref="E1721">IFERROR(INDEX(Month_12!$D$4:$D$250,MATCH(0,COUNTIF($E$1650:E1720,Month_12!$D$4:$D$250),0)),"")</f>
        <v/>
      </c>
      <c r="I1721" t="str" cm="1">
        <f t="array" ref="I1721">IFERROR(INDEX(Month_12!$B$4:$B$250,MATCH(0,COUNTIF($I$1650:I1720,Month_12!$B$4:$B$250),0)),"")</f>
        <v/>
      </c>
    </row>
    <row r="1722" spans="5:9">
      <c r="E1722" t="str" cm="1">
        <f t="array" ref="E1722">IFERROR(INDEX(Month_12!$D$4:$D$250,MATCH(0,COUNTIF($E$1650:E1721,Month_12!$D$4:$D$250),0)),"")</f>
        <v/>
      </c>
      <c r="I1722" t="str" cm="1">
        <f t="array" ref="I1722">IFERROR(INDEX(Month_12!$B$4:$B$250,MATCH(0,COUNTIF($I$1650:I1721,Month_12!$B$4:$B$250),0)),"")</f>
        <v/>
      </c>
    </row>
    <row r="1723" spans="5:9">
      <c r="E1723" t="str" cm="1">
        <f t="array" ref="E1723">IFERROR(INDEX(Month_12!$D$4:$D$250,MATCH(0,COUNTIF($E$1650:E1722,Month_12!$D$4:$D$250),0)),"")</f>
        <v/>
      </c>
      <c r="I1723" t="str" cm="1">
        <f t="array" ref="I1723">IFERROR(INDEX(Month_12!$B$4:$B$250,MATCH(0,COUNTIF($I$1650:I1722,Month_12!$B$4:$B$250),0)),"")</f>
        <v/>
      </c>
    </row>
    <row r="1724" spans="5:9">
      <c r="E1724" t="str" cm="1">
        <f t="array" ref="E1724">IFERROR(INDEX(Month_12!$D$4:$D$250,MATCH(0,COUNTIF($E$1650:E1723,Month_12!$D$4:$D$250),0)),"")</f>
        <v/>
      </c>
      <c r="I1724" t="str" cm="1">
        <f t="array" ref="I1724">IFERROR(INDEX(Month_12!$B$4:$B$250,MATCH(0,COUNTIF($I$1650:I1723,Month_12!$B$4:$B$250),0)),"")</f>
        <v/>
      </c>
    </row>
    <row r="1725" spans="5:9">
      <c r="E1725" t="str" cm="1">
        <f t="array" ref="E1725">IFERROR(INDEX(Month_12!$D$4:$D$250,MATCH(0,COUNTIF($E$1650:E1724,Month_12!$D$4:$D$250),0)),"")</f>
        <v/>
      </c>
      <c r="I1725" t="str" cm="1">
        <f t="array" ref="I1725">IFERROR(INDEX(Month_12!$B$4:$B$250,MATCH(0,COUNTIF($I$1650:I1724,Month_12!$B$4:$B$250),0)),"")</f>
        <v/>
      </c>
    </row>
    <row r="1726" spans="5:9">
      <c r="E1726" t="str" cm="1">
        <f t="array" ref="E1726">IFERROR(INDEX(Month_12!$D$4:$D$250,MATCH(0,COUNTIF($E$1650:E1725,Month_12!$D$4:$D$250),0)),"")</f>
        <v/>
      </c>
      <c r="I1726" t="str" cm="1">
        <f t="array" ref="I1726">IFERROR(INDEX(Month_12!$B$4:$B$250,MATCH(0,COUNTIF($I$1650:I1725,Month_12!$B$4:$B$250),0)),"")</f>
        <v/>
      </c>
    </row>
    <row r="1727" spans="5:9">
      <c r="E1727" t="str" cm="1">
        <f t="array" ref="E1727">IFERROR(INDEX(Month_12!$D$4:$D$250,MATCH(0,COUNTIF($E$1650:E1726,Month_12!$D$4:$D$250),0)),"")</f>
        <v/>
      </c>
      <c r="I1727" t="str" cm="1">
        <f t="array" ref="I1727">IFERROR(INDEX(Month_12!$B$4:$B$250,MATCH(0,COUNTIF($I$1650:I1726,Month_12!$B$4:$B$250),0)),"")</f>
        <v/>
      </c>
    </row>
    <row r="1728" spans="5:9">
      <c r="E1728" t="str" cm="1">
        <f t="array" ref="E1728">IFERROR(INDEX(Month_12!$D$4:$D$250,MATCH(0,COUNTIF($E$1650:E1727,Month_12!$D$4:$D$250),0)),"")</f>
        <v/>
      </c>
      <c r="I1728" t="str" cm="1">
        <f t="array" ref="I1728">IFERROR(INDEX(Month_12!$B$4:$B$250,MATCH(0,COUNTIF($I$1650:I1727,Month_12!$B$4:$B$250),0)),"")</f>
        <v/>
      </c>
    </row>
    <row r="1729" spans="5:9">
      <c r="E1729" t="str" cm="1">
        <f t="array" ref="E1729">IFERROR(INDEX(Month_12!$D$4:$D$250,MATCH(0,COUNTIF($E$1650:E1728,Month_12!$D$4:$D$250),0)),"")</f>
        <v/>
      </c>
      <c r="I1729" t="str" cm="1">
        <f t="array" ref="I1729">IFERROR(INDEX(Month_12!$B$4:$B$250,MATCH(0,COUNTIF($I$1650:I1728,Month_12!$B$4:$B$250),0)),"")</f>
        <v/>
      </c>
    </row>
    <row r="1730" spans="5:9">
      <c r="E1730" t="str" cm="1">
        <f t="array" ref="E1730">IFERROR(INDEX(Month_12!$D$4:$D$250,MATCH(0,COUNTIF($E$1650:E1729,Month_12!$D$4:$D$250),0)),"")</f>
        <v/>
      </c>
      <c r="I1730" t="str" cm="1">
        <f t="array" ref="I1730">IFERROR(INDEX(Month_12!$B$4:$B$250,MATCH(0,COUNTIF($I$1650:I1729,Month_12!$B$4:$B$250),0)),"")</f>
        <v/>
      </c>
    </row>
    <row r="1731" spans="5:9">
      <c r="E1731" t="str" cm="1">
        <f t="array" ref="E1731">IFERROR(INDEX(Month_12!$D$4:$D$250,MATCH(0,COUNTIF($E$1650:E1730,Month_12!$D$4:$D$250),0)),"")</f>
        <v/>
      </c>
      <c r="I1731" t="str" cm="1">
        <f t="array" ref="I1731">IFERROR(INDEX(Month_12!$B$4:$B$250,MATCH(0,COUNTIF($I$1650:I1730,Month_12!$B$4:$B$250),0)),"")</f>
        <v/>
      </c>
    </row>
    <row r="1732" spans="5:9">
      <c r="E1732" t="str" cm="1">
        <f t="array" ref="E1732">IFERROR(INDEX(Month_12!$D$4:$D$250,MATCH(0,COUNTIF($E$1650:E1731,Month_12!$D$4:$D$250),0)),"")</f>
        <v/>
      </c>
      <c r="I1732" t="str" cm="1">
        <f t="array" ref="I1732">IFERROR(INDEX(Month_12!$B$4:$B$250,MATCH(0,COUNTIF($I$1650:I1731,Month_12!$B$4:$B$250),0)),"")</f>
        <v/>
      </c>
    </row>
    <row r="1733" spans="5:9">
      <c r="E1733" t="str" cm="1">
        <f t="array" ref="E1733">IFERROR(INDEX(Month_12!$D$4:$D$250,MATCH(0,COUNTIF($E$1650:E1732,Month_12!$D$4:$D$250),0)),"")</f>
        <v/>
      </c>
      <c r="I1733" t="str" cm="1">
        <f t="array" ref="I1733">IFERROR(INDEX(Month_12!$B$4:$B$250,MATCH(0,COUNTIF($I$1650:I1732,Month_12!$B$4:$B$250),0)),"")</f>
        <v/>
      </c>
    </row>
    <row r="1734" spans="5:9">
      <c r="E1734" t="str" cm="1">
        <f t="array" ref="E1734">IFERROR(INDEX(Month_12!$D$4:$D$250,MATCH(0,COUNTIF($E$1650:E1733,Month_12!$D$4:$D$250),0)),"")</f>
        <v/>
      </c>
      <c r="I1734" t="str" cm="1">
        <f t="array" ref="I1734">IFERROR(INDEX(Month_12!$B$4:$B$250,MATCH(0,COUNTIF($I$1650:I1733,Month_12!$B$4:$B$250),0)),"")</f>
        <v/>
      </c>
    </row>
    <row r="1735" spans="5:9">
      <c r="E1735" t="str" cm="1">
        <f t="array" ref="E1735">IFERROR(INDEX(Month_12!$D$4:$D$250,MATCH(0,COUNTIF($E$1650:E1734,Month_12!$D$4:$D$250),0)),"")</f>
        <v/>
      </c>
      <c r="I1735" t="str" cm="1">
        <f t="array" ref="I1735">IFERROR(INDEX(Month_12!$B$4:$B$250,MATCH(0,COUNTIF($I$1650:I1734,Month_12!$B$4:$B$250),0)),"")</f>
        <v/>
      </c>
    </row>
    <row r="1736" spans="5:9">
      <c r="E1736" t="str" cm="1">
        <f t="array" ref="E1736">IFERROR(INDEX(Month_12!$D$4:$D$250,MATCH(0,COUNTIF($E$1650:E1735,Month_12!$D$4:$D$250),0)),"")</f>
        <v/>
      </c>
      <c r="I1736" t="str" cm="1">
        <f t="array" ref="I1736">IFERROR(INDEX(Month_12!$B$4:$B$250,MATCH(0,COUNTIF($I$1650:I1735,Month_12!$B$4:$B$250),0)),"")</f>
        <v/>
      </c>
    </row>
    <row r="1737" spans="5:9">
      <c r="E1737" t="str" cm="1">
        <f t="array" ref="E1737">IFERROR(INDEX(Month_12!$D$4:$D$250,MATCH(0,COUNTIF($E$1650:E1736,Month_12!$D$4:$D$250),0)),"")</f>
        <v/>
      </c>
      <c r="I1737" t="str" cm="1">
        <f t="array" ref="I1737">IFERROR(INDEX(Month_12!$B$4:$B$250,MATCH(0,COUNTIF($I$1650:I1736,Month_12!$B$4:$B$250),0)),"")</f>
        <v/>
      </c>
    </row>
    <row r="1738" spans="5:9">
      <c r="E1738" t="str" cm="1">
        <f t="array" ref="E1738">IFERROR(INDEX(Month_12!$D$4:$D$250,MATCH(0,COUNTIF($E$1650:E1737,Month_12!$D$4:$D$250),0)),"")</f>
        <v/>
      </c>
      <c r="I1738" t="str" cm="1">
        <f t="array" ref="I1738">IFERROR(INDEX(Month_12!$B$4:$B$250,MATCH(0,COUNTIF($I$1650:I1737,Month_12!$B$4:$B$250),0)),"")</f>
        <v/>
      </c>
    </row>
    <row r="1739" spans="5:9">
      <c r="E1739" t="str" cm="1">
        <f t="array" ref="E1739">IFERROR(INDEX(Month_12!$D$4:$D$250,MATCH(0,COUNTIF($E$1650:E1738,Month_12!$D$4:$D$250),0)),"")</f>
        <v/>
      </c>
      <c r="I1739" t="str" cm="1">
        <f t="array" ref="I1739">IFERROR(INDEX(Month_12!$B$4:$B$250,MATCH(0,COUNTIF($I$1650:I1738,Month_12!$B$4:$B$250),0)),"")</f>
        <v/>
      </c>
    </row>
    <row r="1740" spans="5:9">
      <c r="E1740" t="str" cm="1">
        <f t="array" ref="E1740">IFERROR(INDEX(Month_12!$D$4:$D$250,MATCH(0,COUNTIF($E$1650:E1739,Month_12!$D$4:$D$250),0)),"")</f>
        <v/>
      </c>
      <c r="I1740" t="str" cm="1">
        <f t="array" ref="I1740">IFERROR(INDEX(Month_12!$B$4:$B$250,MATCH(0,COUNTIF($I$1650:I1739,Month_12!$B$4:$B$250),0)),"")</f>
        <v/>
      </c>
    </row>
    <row r="1741" spans="5:9">
      <c r="E1741" t="str" cm="1">
        <f t="array" ref="E1741">IFERROR(INDEX(Month_12!$D$4:$D$250,MATCH(0,COUNTIF($E$1650:E1740,Month_12!$D$4:$D$250),0)),"")</f>
        <v/>
      </c>
      <c r="I1741" t="str" cm="1">
        <f t="array" ref="I1741">IFERROR(INDEX(Month_12!$B$4:$B$250,MATCH(0,COUNTIF($I$1650:I1740,Month_12!$B$4:$B$250),0)),"")</f>
        <v/>
      </c>
    </row>
    <row r="1742" spans="5:9">
      <c r="E1742" t="str" cm="1">
        <f t="array" ref="E1742">IFERROR(INDEX(Month_12!$D$4:$D$250,MATCH(0,COUNTIF($E$1650:E1741,Month_12!$D$4:$D$250),0)),"")</f>
        <v/>
      </c>
      <c r="I1742" t="str" cm="1">
        <f t="array" ref="I1742">IFERROR(INDEX(Month_12!$B$4:$B$250,MATCH(0,COUNTIF($I$1650:I1741,Month_12!$B$4:$B$250),0)),"")</f>
        <v/>
      </c>
    </row>
    <row r="1743" spans="5:9">
      <c r="E1743" t="str" cm="1">
        <f t="array" ref="E1743">IFERROR(INDEX(Month_12!$D$4:$D$250,MATCH(0,COUNTIF($E$1650:E1742,Month_12!$D$4:$D$250),0)),"")</f>
        <v/>
      </c>
      <c r="I1743" t="str" cm="1">
        <f t="array" ref="I1743">IFERROR(INDEX(Month_12!$B$4:$B$250,MATCH(0,COUNTIF($I$1650:I1742,Month_12!$B$4:$B$250),0)),"")</f>
        <v/>
      </c>
    </row>
    <row r="1744" spans="5:9">
      <c r="E1744" t="str" cm="1">
        <f t="array" ref="E1744">IFERROR(INDEX(Month_12!$D$4:$D$250,MATCH(0,COUNTIF($E$1650:E1743,Month_12!$D$4:$D$250),0)),"")</f>
        <v/>
      </c>
      <c r="I1744" t="str" cm="1">
        <f t="array" ref="I1744">IFERROR(INDEX(Month_12!$B$4:$B$250,MATCH(0,COUNTIF($I$1650:I1743,Month_12!$B$4:$B$250),0)),"")</f>
        <v/>
      </c>
    </row>
    <row r="1745" spans="5:9">
      <c r="E1745" t="str" cm="1">
        <f t="array" ref="E1745">IFERROR(INDEX(Month_12!$D$4:$D$250,MATCH(0,COUNTIF($E$1650:E1744,Month_12!$D$4:$D$250),0)),"")</f>
        <v/>
      </c>
      <c r="I1745" t="str" cm="1">
        <f t="array" ref="I1745">IFERROR(INDEX(Month_12!$B$4:$B$250,MATCH(0,COUNTIF($I$1650:I1744,Month_12!$B$4:$B$250),0)),"")</f>
        <v/>
      </c>
    </row>
    <row r="1746" spans="5:9">
      <c r="E1746" t="str" cm="1">
        <f t="array" ref="E1746">IFERROR(INDEX(Month_12!$D$4:$D$250,MATCH(0,COUNTIF($E$1650:E1745,Month_12!$D$4:$D$250),0)),"")</f>
        <v/>
      </c>
      <c r="I1746" t="str" cm="1">
        <f t="array" ref="I1746">IFERROR(INDEX(Month_12!$B$4:$B$250,MATCH(0,COUNTIF($I$1650:I1745,Month_12!$B$4:$B$250),0)),"")</f>
        <v/>
      </c>
    </row>
    <row r="1747" spans="5:9">
      <c r="E1747" t="str" cm="1">
        <f t="array" ref="E1747">IFERROR(INDEX(Month_12!$D$4:$D$250,MATCH(0,COUNTIF($E$1650:E1746,Month_12!$D$4:$D$250),0)),"")</f>
        <v/>
      </c>
      <c r="I1747" t="str" cm="1">
        <f t="array" ref="I1747">IFERROR(INDEX(Month_12!$B$4:$B$250,MATCH(0,COUNTIF($I$1650:I1746,Month_12!$B$4:$B$250),0)),"")</f>
        <v/>
      </c>
    </row>
    <row r="1748" spans="5:9">
      <c r="E1748" t="str" cm="1">
        <f t="array" ref="E1748">IFERROR(INDEX(Month_12!$D$4:$D$250,MATCH(0,COUNTIF($E$1650:E1747,Month_12!$D$4:$D$250),0)),"")</f>
        <v/>
      </c>
      <c r="I1748" t="str" cm="1">
        <f t="array" ref="I1748">IFERROR(INDEX(Month_12!$B$4:$B$250,MATCH(0,COUNTIF($I$1650:I1747,Month_12!$B$4:$B$250),0)),"")</f>
        <v/>
      </c>
    </row>
    <row r="1749" spans="5:9">
      <c r="E1749" t="str" cm="1">
        <f t="array" ref="E1749">IFERROR(INDEX(Month_12!$D$4:$D$250,MATCH(0,COUNTIF($E$1650:E1748,Month_12!$D$4:$D$250),0)),"")</f>
        <v/>
      </c>
      <c r="I1749" t="str" cm="1">
        <f t="array" ref="I1749">IFERROR(INDEX(Month_12!$B$4:$B$250,MATCH(0,COUNTIF($I$1650:I1748,Month_12!$B$4:$B$250),0)),"")</f>
        <v/>
      </c>
    </row>
    <row r="1750" spans="5:9">
      <c r="E1750" t="str" cm="1">
        <f t="array" ref="E1750">IFERROR(INDEX(Month_12!$D$4:$D$250,MATCH(0,COUNTIF($E$1650:E1749,Month_12!$D$4:$D$250),0)),"")</f>
        <v/>
      </c>
      <c r="I1750" t="str" cm="1">
        <f t="array" ref="I1750">IFERROR(INDEX(Month_12!$B$4:$B$250,MATCH(0,COUNTIF($I$1650:I1749,Month_12!$B$4:$B$250),0)),"")</f>
        <v/>
      </c>
    </row>
    <row r="1751" spans="5:9">
      <c r="E1751" t="str" cm="1">
        <f t="array" ref="E1751">IFERROR(INDEX(Month_12!$D$4:$D$250,MATCH(0,COUNTIF($E$1650:E1750,Month_12!$D$4:$D$250),0)),"")</f>
        <v/>
      </c>
      <c r="I1751" t="str" cm="1">
        <f t="array" ref="I1751">IFERROR(INDEX(Month_12!$B$4:$B$250,MATCH(0,COUNTIF($I$1650:I1750,Month_12!$B$4:$B$250),0)),"")</f>
        <v/>
      </c>
    </row>
    <row r="1752" spans="5:9">
      <c r="E1752" t="str" cm="1">
        <f t="array" ref="E1752">IFERROR(INDEX(Month_12!$D$4:$D$250,MATCH(0,COUNTIF($E$1650:E1751,Month_12!$D$4:$D$250),0)),"")</f>
        <v/>
      </c>
      <c r="I1752" t="str" cm="1">
        <f t="array" ref="I1752">IFERROR(INDEX(Month_12!$B$4:$B$250,MATCH(0,COUNTIF($I$1650:I1751,Month_12!$B$4:$B$250),0)),"")</f>
        <v/>
      </c>
    </row>
    <row r="1753" spans="5:9">
      <c r="E1753" t="str" cm="1">
        <f t="array" ref="E1753">IFERROR(INDEX(Month_12!$D$4:$D$250,MATCH(0,COUNTIF($E$1650:E1752,Month_12!$D$4:$D$250),0)),"")</f>
        <v/>
      </c>
      <c r="I1753" t="str" cm="1">
        <f t="array" ref="I1753">IFERROR(INDEX(Month_12!$B$4:$B$250,MATCH(0,COUNTIF($I$1650:I1752,Month_12!$B$4:$B$250),0)),"")</f>
        <v/>
      </c>
    </row>
    <row r="1754" spans="5:9">
      <c r="E1754" t="str" cm="1">
        <f t="array" ref="E1754">IFERROR(INDEX(Month_12!$D$4:$D$250,MATCH(0,COUNTIF($E$1650:E1753,Month_12!$D$4:$D$250),0)),"")</f>
        <v/>
      </c>
      <c r="I1754" t="str" cm="1">
        <f t="array" ref="I1754">IFERROR(INDEX(Month_12!$B$4:$B$250,MATCH(0,COUNTIF($I$1650:I1753,Month_12!$B$4:$B$250),0)),"")</f>
        <v/>
      </c>
    </row>
    <row r="1755" spans="5:9">
      <c r="E1755" t="str" cm="1">
        <f t="array" ref="E1755">IFERROR(INDEX(Month_12!$D$4:$D$250,MATCH(0,COUNTIF($E$1650:E1754,Month_12!$D$4:$D$250),0)),"")</f>
        <v/>
      </c>
      <c r="I1755" t="str" cm="1">
        <f t="array" ref="I1755">IFERROR(INDEX(Month_12!$B$4:$B$250,MATCH(0,COUNTIF($I$1650:I1754,Month_12!$B$4:$B$250),0)),"")</f>
        <v/>
      </c>
    </row>
    <row r="1756" spans="5:9">
      <c r="E1756" t="str" cm="1">
        <f t="array" ref="E1756">IFERROR(INDEX(Month_12!$D$4:$D$250,MATCH(0,COUNTIF($E$1650:E1755,Month_12!$D$4:$D$250),0)),"")</f>
        <v/>
      </c>
      <c r="I1756" t="str" cm="1">
        <f t="array" ref="I1756">IFERROR(INDEX(Month_12!$B$4:$B$250,MATCH(0,COUNTIF($I$1650:I1755,Month_12!$B$4:$B$250),0)),"")</f>
        <v/>
      </c>
    </row>
    <row r="1757" spans="5:9">
      <c r="E1757" t="str" cm="1">
        <f t="array" ref="E1757">IFERROR(INDEX(Month_12!$D$4:$D$250,MATCH(0,COUNTIF($E$1650:E1756,Month_12!$D$4:$D$250),0)),"")</f>
        <v/>
      </c>
      <c r="I1757" t="str" cm="1">
        <f t="array" ref="I1757">IFERROR(INDEX(Month_12!$B$4:$B$250,MATCH(0,COUNTIF($I$1650:I1756,Month_12!$B$4:$B$250),0)),"")</f>
        <v/>
      </c>
    </row>
    <row r="1758" spans="5:9">
      <c r="E1758" t="str" cm="1">
        <f t="array" ref="E1758">IFERROR(INDEX(Month_12!$D$4:$D$250,MATCH(0,COUNTIF($E$1650:E1757,Month_12!$D$4:$D$250),0)),"")</f>
        <v/>
      </c>
      <c r="I1758" t="str" cm="1">
        <f t="array" ref="I1758">IFERROR(INDEX(Month_12!$B$4:$B$250,MATCH(0,COUNTIF($I$1650:I1757,Month_12!$B$4:$B$250),0)),"")</f>
        <v/>
      </c>
    </row>
    <row r="1759" spans="5:9">
      <c r="E1759" t="str" cm="1">
        <f t="array" ref="E1759">IFERROR(INDEX(Month_12!$D$4:$D$250,MATCH(0,COUNTIF($E$1650:E1758,Month_12!$D$4:$D$250),0)),"")</f>
        <v/>
      </c>
      <c r="I1759" t="str" cm="1">
        <f t="array" ref="I1759">IFERROR(INDEX(Month_12!$B$4:$B$250,MATCH(0,COUNTIF($I$1650:I1758,Month_12!$B$4:$B$250),0)),"")</f>
        <v/>
      </c>
    </row>
    <row r="1760" spans="5:9">
      <c r="E1760" t="str" cm="1">
        <f t="array" ref="E1760">IFERROR(INDEX(Month_12!$D$4:$D$250,MATCH(0,COUNTIF($E$1650:E1759,Month_12!$D$4:$D$250),0)),"")</f>
        <v/>
      </c>
      <c r="I1760" t="str" cm="1">
        <f t="array" ref="I1760">IFERROR(INDEX(Month_12!$B$4:$B$250,MATCH(0,COUNTIF($I$1650:I1759,Month_12!$B$4:$B$250),0)),"")</f>
        <v/>
      </c>
    </row>
    <row r="1761" spans="5:9">
      <c r="E1761" t="str" cm="1">
        <f t="array" ref="E1761">IFERROR(INDEX(Month_12!$D$4:$D$250,MATCH(0,COUNTIF($E$1650:E1760,Month_12!$D$4:$D$250),0)),"")</f>
        <v/>
      </c>
      <c r="I1761" t="str" cm="1">
        <f t="array" ref="I1761">IFERROR(INDEX(Month_12!$B$4:$B$250,MATCH(0,COUNTIF($I$1650:I1760,Month_12!$B$4:$B$250),0)),"")</f>
        <v/>
      </c>
    </row>
    <row r="1762" spans="5:9">
      <c r="E1762" t="str" cm="1">
        <f t="array" ref="E1762">IFERROR(INDEX(Month_12!$D$4:$D$250,MATCH(0,COUNTIF($E$1650:E1761,Month_12!$D$4:$D$250),0)),"")</f>
        <v/>
      </c>
      <c r="I1762" t="str" cm="1">
        <f t="array" ref="I1762">IFERROR(INDEX(Month_12!$B$4:$B$250,MATCH(0,COUNTIF($I$1650:I1761,Month_12!$B$4:$B$250),0)),"")</f>
        <v/>
      </c>
    </row>
    <row r="1763" spans="5:9">
      <c r="E1763" t="str" cm="1">
        <f t="array" ref="E1763">IFERROR(INDEX(Month_12!$D$4:$D$250,MATCH(0,COUNTIF($E$1650:E1762,Month_12!$D$4:$D$250),0)),"")</f>
        <v/>
      </c>
      <c r="I1763" t="str" cm="1">
        <f t="array" ref="I1763">IFERROR(INDEX(Month_12!$B$4:$B$250,MATCH(0,COUNTIF($I$1650:I1762,Month_12!$B$4:$B$250),0)),"")</f>
        <v/>
      </c>
    </row>
    <row r="1764" spans="5:9">
      <c r="E1764" t="str" cm="1">
        <f t="array" ref="E1764">IFERROR(INDEX(Month_12!$D$4:$D$250,MATCH(0,COUNTIF($E$1650:E1763,Month_12!$D$4:$D$250),0)),"")</f>
        <v/>
      </c>
      <c r="I1764" t="str" cm="1">
        <f t="array" ref="I1764">IFERROR(INDEX(Month_12!$B$4:$B$250,MATCH(0,COUNTIF($I$1650:I1763,Month_12!$B$4:$B$250),0)),"")</f>
        <v/>
      </c>
    </row>
    <row r="1765" spans="5:9">
      <c r="E1765" t="str" cm="1">
        <f t="array" ref="E1765">IFERROR(INDEX(Month_12!$D$4:$D$250,MATCH(0,COUNTIF($E$1650:E1764,Month_12!$D$4:$D$250),0)),"")</f>
        <v/>
      </c>
      <c r="I1765" t="str" cm="1">
        <f t="array" ref="I1765">IFERROR(INDEX(Month_12!$B$4:$B$250,MATCH(0,COUNTIF($I$1650:I1764,Month_12!$B$4:$B$250),0)),"")</f>
        <v/>
      </c>
    </row>
    <row r="1766" spans="5:9">
      <c r="E1766" t="str" cm="1">
        <f t="array" ref="E1766">IFERROR(INDEX(Month_12!$D$4:$D$250,MATCH(0,COUNTIF($E$1650:E1765,Month_12!$D$4:$D$250),0)),"")</f>
        <v/>
      </c>
      <c r="I1766" t="str" cm="1">
        <f t="array" ref="I1766">IFERROR(INDEX(Month_12!$B$4:$B$250,MATCH(0,COUNTIF($I$1650:I1765,Month_12!$B$4:$B$250),0)),"")</f>
        <v/>
      </c>
    </row>
    <row r="1767" spans="5:9">
      <c r="E1767" t="str" cm="1">
        <f t="array" ref="E1767">IFERROR(INDEX(Month_12!$D$4:$D$250,MATCH(0,COUNTIF($E$1650:E1766,Month_12!$D$4:$D$250),0)),"")</f>
        <v/>
      </c>
      <c r="I1767" t="str" cm="1">
        <f t="array" ref="I1767">IFERROR(INDEX(Month_12!$B$4:$B$250,MATCH(0,COUNTIF($I$1650:I1766,Month_12!$B$4:$B$250),0)),"")</f>
        <v/>
      </c>
    </row>
    <row r="1768" spans="5:9">
      <c r="E1768" t="str" cm="1">
        <f t="array" ref="E1768">IFERROR(INDEX(Month_12!$D$4:$D$250,MATCH(0,COUNTIF($E$1650:E1767,Month_12!$D$4:$D$250),0)),"")</f>
        <v/>
      </c>
      <c r="I1768" t="str" cm="1">
        <f t="array" ref="I1768">IFERROR(INDEX(Month_12!$B$4:$B$250,MATCH(0,COUNTIF($I$1650:I1767,Month_12!$B$4:$B$250),0)),"")</f>
        <v/>
      </c>
    </row>
    <row r="1769" spans="5:9">
      <c r="E1769" t="str" cm="1">
        <f t="array" ref="E1769">IFERROR(INDEX(Month_12!$D$4:$D$250,MATCH(0,COUNTIF($E$1650:E1768,Month_12!$D$4:$D$250),0)),"")</f>
        <v/>
      </c>
      <c r="I1769" t="str" cm="1">
        <f t="array" ref="I1769">IFERROR(INDEX(Month_12!$B$4:$B$250,MATCH(0,COUNTIF($I$1650:I1768,Month_12!$B$4:$B$250),0)),"")</f>
        <v/>
      </c>
    </row>
    <row r="1770" spans="5:9">
      <c r="E1770" t="str" cm="1">
        <f t="array" ref="E1770">IFERROR(INDEX(Month_12!$D$4:$D$250,MATCH(0,COUNTIF($E$1650:E1769,Month_12!$D$4:$D$250),0)),"")</f>
        <v/>
      </c>
      <c r="I1770" t="str" cm="1">
        <f t="array" ref="I1770">IFERROR(INDEX(Month_12!$B$4:$B$250,MATCH(0,COUNTIF($I$1650:I1769,Month_12!$B$4:$B$250),0)),"")</f>
        <v/>
      </c>
    </row>
    <row r="1771" spans="5:9">
      <c r="E1771" t="str" cm="1">
        <f t="array" ref="E1771">IFERROR(INDEX(Month_12!$D$4:$D$250,MATCH(0,COUNTIF($E$1650:E1770,Month_12!$D$4:$D$250),0)),"")</f>
        <v/>
      </c>
      <c r="I1771" t="str" cm="1">
        <f t="array" ref="I1771">IFERROR(INDEX(Month_12!$B$4:$B$250,MATCH(0,COUNTIF($I$1650:I1770,Month_12!$B$4:$B$250),0)),"")</f>
        <v/>
      </c>
    </row>
    <row r="1772" spans="5:9">
      <c r="E1772" t="str" cm="1">
        <f t="array" ref="E1772">IFERROR(INDEX(Month_12!$D$4:$D$250,MATCH(0,COUNTIF($E$1650:E1771,Month_12!$D$4:$D$250),0)),"")</f>
        <v/>
      </c>
      <c r="I1772" t="str" cm="1">
        <f t="array" ref="I1772">IFERROR(INDEX(Month_12!$B$4:$B$250,MATCH(0,COUNTIF($I$1650:I1771,Month_12!$B$4:$B$250),0)),"")</f>
        <v/>
      </c>
    </row>
    <row r="1773" spans="5:9">
      <c r="E1773" t="str" cm="1">
        <f t="array" ref="E1773">IFERROR(INDEX(Month_12!$D$4:$D$250,MATCH(0,COUNTIF($E$1650:E1772,Month_12!$D$4:$D$250),0)),"")</f>
        <v/>
      </c>
      <c r="I1773" t="str" cm="1">
        <f t="array" ref="I1773">IFERROR(INDEX(Month_12!$B$4:$B$250,MATCH(0,COUNTIF($I$1650:I1772,Month_12!$B$4:$B$250),0)),"")</f>
        <v/>
      </c>
    </row>
    <row r="1774" spans="5:9">
      <c r="E1774" t="str" cm="1">
        <f t="array" ref="E1774">IFERROR(INDEX(Month_12!$D$4:$D$250,MATCH(0,COUNTIF($E$1650:E1773,Month_12!$D$4:$D$250),0)),"")</f>
        <v/>
      </c>
      <c r="I1774" t="str" cm="1">
        <f t="array" ref="I1774">IFERROR(INDEX(Month_12!$B$4:$B$250,MATCH(0,COUNTIF($I$1650:I1773,Month_12!$B$4:$B$250),0)),"")</f>
        <v/>
      </c>
    </row>
    <row r="1775" spans="5:9">
      <c r="E1775" t="str" cm="1">
        <f t="array" ref="E1775">IFERROR(INDEX(Month_12!$D$4:$D$250,MATCH(0,COUNTIF($E$1650:E1774,Month_12!$D$4:$D$250),0)),"")</f>
        <v/>
      </c>
      <c r="I1775" t="str" cm="1">
        <f t="array" ref="I1775">IFERROR(INDEX(Month_12!$B$4:$B$250,MATCH(0,COUNTIF($I$1650:I1774,Month_12!$B$4:$B$250),0)),"")</f>
        <v/>
      </c>
    </row>
    <row r="1776" spans="5:9">
      <c r="E1776" t="str" cm="1">
        <f t="array" ref="E1776">IFERROR(INDEX(Month_12!$D$4:$D$250,MATCH(0,COUNTIF($E$1650:E1775,Month_12!$D$4:$D$250),0)),"")</f>
        <v/>
      </c>
      <c r="I1776" t="str" cm="1">
        <f t="array" ref="I1776">IFERROR(INDEX(Month_12!$B$4:$B$250,MATCH(0,COUNTIF($I$1650:I1775,Month_12!$B$4:$B$250),0)),"")</f>
        <v/>
      </c>
    </row>
    <row r="1777" spans="5:9">
      <c r="E1777" t="str" cm="1">
        <f t="array" ref="E1777">IFERROR(INDEX(Month_12!$D$4:$D$250,MATCH(0,COUNTIF($E$1650:E1776,Month_12!$D$4:$D$250),0)),"")</f>
        <v/>
      </c>
      <c r="I1777" t="str" cm="1">
        <f t="array" ref="I1777">IFERROR(INDEX(Month_12!$B$4:$B$250,MATCH(0,COUNTIF($I$1650:I1776,Month_12!$B$4:$B$250),0)),"")</f>
        <v/>
      </c>
    </row>
    <row r="1778" spans="5:9">
      <c r="E1778" t="str" cm="1">
        <f t="array" ref="E1778">IFERROR(INDEX(Month_12!$D$4:$D$250,MATCH(0,COUNTIF($E$1650:E1777,Month_12!$D$4:$D$250),0)),"")</f>
        <v/>
      </c>
      <c r="I1778" t="str" cm="1">
        <f t="array" ref="I1778">IFERROR(INDEX(Month_12!$B$4:$B$250,MATCH(0,COUNTIF($I$1650:I1777,Month_12!$B$4:$B$250),0)),"")</f>
        <v/>
      </c>
    </row>
    <row r="1779" spans="5:9">
      <c r="E1779" t="str" cm="1">
        <f t="array" ref="E1779">IFERROR(INDEX(Month_12!$D$4:$D$250,MATCH(0,COUNTIF($E$1650:E1778,Month_12!$D$4:$D$250),0)),"")</f>
        <v/>
      </c>
      <c r="I1779" t="str" cm="1">
        <f t="array" ref="I1779">IFERROR(INDEX(Month_12!$B$4:$B$250,MATCH(0,COUNTIF($I$1650:I1778,Month_12!$B$4:$B$250),0)),"")</f>
        <v/>
      </c>
    </row>
    <row r="1780" spans="5:9">
      <c r="E1780" t="str" cm="1">
        <f t="array" ref="E1780">IFERROR(INDEX(Month_12!$D$4:$D$250,MATCH(0,COUNTIF($E$1650:E1779,Month_12!$D$4:$D$250),0)),"")</f>
        <v/>
      </c>
      <c r="I1780" t="str" cm="1">
        <f t="array" ref="I1780">IFERROR(INDEX(Month_12!$B$4:$B$250,MATCH(0,COUNTIF($I$1650:I1779,Month_12!$B$4:$B$250),0)),"")</f>
        <v/>
      </c>
    </row>
    <row r="1781" spans="5:9">
      <c r="E1781" t="str" cm="1">
        <f t="array" ref="E1781">IFERROR(INDEX(Month_12!$D$4:$D$250,MATCH(0,COUNTIF($E$1650:E1780,Month_12!$D$4:$D$250),0)),"")</f>
        <v/>
      </c>
      <c r="I1781" t="str" cm="1">
        <f t="array" ref="I1781">IFERROR(INDEX(Month_12!$B$4:$B$250,MATCH(0,COUNTIF($I$1650:I1780,Month_12!$B$4:$B$250),0)),"")</f>
        <v/>
      </c>
    </row>
    <row r="1782" spans="5:9">
      <c r="E1782" t="str" cm="1">
        <f t="array" ref="E1782">IFERROR(INDEX(Month_12!$D$4:$D$250,MATCH(0,COUNTIF($E$1650:E1781,Month_12!$D$4:$D$250),0)),"")</f>
        <v/>
      </c>
      <c r="I1782" t="str" cm="1">
        <f t="array" ref="I1782">IFERROR(INDEX(Month_12!$B$4:$B$250,MATCH(0,COUNTIF($I$1650:I1781,Month_12!$B$4:$B$250),0)),"")</f>
        <v/>
      </c>
    </row>
    <row r="1783" spans="5:9">
      <c r="E1783" t="str" cm="1">
        <f t="array" ref="E1783">IFERROR(INDEX(Month_12!$D$4:$D$250,MATCH(0,COUNTIF($E$1650:E1782,Month_12!$D$4:$D$250),0)),"")</f>
        <v/>
      </c>
      <c r="I1783" t="str" cm="1">
        <f t="array" ref="I1783">IFERROR(INDEX(Month_12!$B$4:$B$250,MATCH(0,COUNTIF($I$1650:I1782,Month_12!$B$4:$B$250),0)),"")</f>
        <v/>
      </c>
    </row>
    <row r="1784" spans="5:9">
      <c r="E1784" t="str" cm="1">
        <f t="array" ref="E1784">IFERROR(INDEX(Month_12!$D$4:$D$250,MATCH(0,COUNTIF($E$1650:E1783,Month_12!$D$4:$D$250),0)),"")</f>
        <v/>
      </c>
      <c r="I1784" t="str" cm="1">
        <f t="array" ref="I1784">IFERROR(INDEX(Month_12!$B$4:$B$250,MATCH(0,COUNTIF($I$1650:I1783,Month_12!$B$4:$B$250),0)),"")</f>
        <v/>
      </c>
    </row>
    <row r="1785" spans="5:9">
      <c r="E1785" t="str" cm="1">
        <f t="array" ref="E1785">IFERROR(INDEX(Month_12!$D$4:$D$250,MATCH(0,COUNTIF($E$1650:E1784,Month_12!$D$4:$D$250),0)),"")</f>
        <v/>
      </c>
      <c r="I1785" t="str" cm="1">
        <f t="array" ref="I1785">IFERROR(INDEX(Month_12!$B$4:$B$250,MATCH(0,COUNTIF($I$1650:I1784,Month_12!$B$4:$B$250),0)),"")</f>
        <v/>
      </c>
    </row>
    <row r="1786" spans="5:9">
      <c r="E1786" t="str" cm="1">
        <f t="array" ref="E1786">IFERROR(INDEX(Month_12!$D$4:$D$250,MATCH(0,COUNTIF($E$1650:E1785,Month_12!$D$4:$D$250),0)),"")</f>
        <v/>
      </c>
      <c r="I1786" t="str" cm="1">
        <f t="array" ref="I1786">IFERROR(INDEX(Month_12!$B$4:$B$250,MATCH(0,COUNTIF($I$1650:I1785,Month_12!$B$4:$B$250),0)),"")</f>
        <v/>
      </c>
    </row>
    <row r="1787" spans="5:9">
      <c r="E1787" t="str" cm="1">
        <f t="array" ref="E1787">IFERROR(INDEX(Month_12!$D$4:$D$250,MATCH(0,COUNTIF($E$1650:E1786,Month_12!$D$4:$D$250),0)),"")</f>
        <v/>
      </c>
      <c r="I1787" t="str" cm="1">
        <f t="array" ref="I1787">IFERROR(INDEX(Month_12!$B$4:$B$250,MATCH(0,COUNTIF($I$1650:I1786,Month_12!$B$4:$B$250),0)),"")</f>
        <v/>
      </c>
    </row>
    <row r="1788" spans="5:9">
      <c r="E1788" t="str" cm="1">
        <f t="array" ref="E1788">IFERROR(INDEX(Month_12!$D$4:$D$250,MATCH(0,COUNTIF($E$1650:E1787,Month_12!$D$4:$D$250),0)),"")</f>
        <v/>
      </c>
      <c r="I1788" t="str" cm="1">
        <f t="array" ref="I1788">IFERROR(INDEX(Month_12!$B$4:$B$250,MATCH(0,COUNTIF($I$1650:I1787,Month_12!$B$4:$B$250),0)),"")</f>
        <v/>
      </c>
    </row>
    <row r="1789" spans="5:9">
      <c r="E1789" t="str" cm="1">
        <f t="array" ref="E1789">IFERROR(INDEX(Month_12!$D$4:$D$250,MATCH(0,COUNTIF($E$1650:E1788,Month_12!$D$4:$D$250),0)),"")</f>
        <v/>
      </c>
      <c r="I1789" t="str" cm="1">
        <f t="array" ref="I1789">IFERROR(INDEX(Month_12!$B$4:$B$250,MATCH(0,COUNTIF($I$1650:I1788,Month_12!$B$4:$B$250),0)),"")</f>
        <v/>
      </c>
    </row>
    <row r="1790" spans="5:9">
      <c r="E1790" t="str" cm="1">
        <f t="array" ref="E1790">IFERROR(INDEX(Month_12!$D$4:$D$250,MATCH(0,COUNTIF($E$1650:E1789,Month_12!$D$4:$D$250),0)),"")</f>
        <v/>
      </c>
      <c r="I1790" t="str" cm="1">
        <f t="array" ref="I1790">IFERROR(INDEX(Month_12!$B$4:$B$250,MATCH(0,COUNTIF($I$1650:I1789,Month_12!$B$4:$B$250),0)),"")</f>
        <v/>
      </c>
    </row>
    <row r="1791" spans="5:9">
      <c r="E1791" t="str" cm="1">
        <f t="array" ref="E1791">IFERROR(INDEX(Month_12!$D$4:$D$250,MATCH(0,COUNTIF($E$1650:E1790,Month_12!$D$4:$D$250),0)),"")</f>
        <v/>
      </c>
      <c r="I1791" t="str" cm="1">
        <f t="array" ref="I1791">IFERROR(INDEX(Month_12!$B$4:$B$250,MATCH(0,COUNTIF($I$1650:I1790,Month_12!$B$4:$B$250),0)),"")</f>
        <v/>
      </c>
    </row>
    <row r="1792" spans="5:9">
      <c r="E1792" t="str" cm="1">
        <f t="array" ref="E1792">IFERROR(INDEX(Month_12!$D$4:$D$250,MATCH(0,COUNTIF($E$1650:E1791,Month_12!$D$4:$D$250),0)),"")</f>
        <v/>
      </c>
      <c r="I1792" t="str" cm="1">
        <f t="array" ref="I1792">IFERROR(INDEX(Month_12!$B$4:$B$250,MATCH(0,COUNTIF($I$1650:I1791,Month_12!$B$4:$B$250),0)),"")</f>
        <v/>
      </c>
    </row>
    <row r="1793" spans="5:9">
      <c r="E1793" t="str" cm="1">
        <f t="array" ref="E1793">IFERROR(INDEX(Month_12!$D$4:$D$250,MATCH(0,COUNTIF($E$1650:E1792,Month_12!$D$4:$D$250),0)),"")</f>
        <v/>
      </c>
      <c r="I1793" t="str" cm="1">
        <f t="array" ref="I1793">IFERROR(INDEX(Month_12!$B$4:$B$250,MATCH(0,COUNTIF($I$1650:I1792,Month_12!$B$4:$B$250),0)),"")</f>
        <v/>
      </c>
    </row>
    <row r="1794" spans="5:9">
      <c r="E1794" t="str" cm="1">
        <f t="array" ref="E1794">IFERROR(INDEX(Month_12!$D$4:$D$250,MATCH(0,COUNTIF($E$1650:E1793,Month_12!$D$4:$D$250),0)),"")</f>
        <v/>
      </c>
      <c r="I1794" t="str" cm="1">
        <f t="array" ref="I1794">IFERROR(INDEX(Month_12!$B$4:$B$250,MATCH(0,COUNTIF($I$1650:I1793,Month_12!$B$4:$B$250),0)),"")</f>
        <v/>
      </c>
    </row>
    <row r="1795" spans="5:9">
      <c r="E1795" t="str" cm="1">
        <f t="array" ref="E1795">IFERROR(INDEX(Month_12!$D$4:$D$250,MATCH(0,COUNTIF($E$1650:E1794,Month_12!$D$4:$D$250),0)),"")</f>
        <v/>
      </c>
      <c r="I1795" t="str" cm="1">
        <f t="array" ref="I1795">IFERROR(INDEX(Month_12!$B$4:$B$250,MATCH(0,COUNTIF($I$1650:I1794,Month_12!$B$4:$B$250),0)),"")</f>
        <v/>
      </c>
    </row>
    <row r="1796" spans="5:9">
      <c r="E1796" t="str" cm="1">
        <f t="array" ref="E1796">IFERROR(INDEX(Month_12!$D$4:$D$250,MATCH(0,COUNTIF($E$1650:E1795,Month_12!$D$4:$D$250),0)),"")</f>
        <v/>
      </c>
      <c r="I1796" t="str" cm="1">
        <f t="array" ref="I1796">IFERROR(INDEX(Month_12!$B$4:$B$250,MATCH(0,COUNTIF($I$1650:I1795,Month_12!$B$4:$B$250),0)),"")</f>
        <v/>
      </c>
    </row>
    <row r="1797" spans="5:9">
      <c r="E1797" t="str" cm="1">
        <f t="array" ref="E1797">IFERROR(INDEX(Month_12!$D$4:$D$250,MATCH(0,COUNTIF($E$1650:E1796,Month_12!$D$4:$D$250),0)),"")</f>
        <v/>
      </c>
      <c r="I1797" t="str" cm="1">
        <f t="array" ref="I1797">IFERROR(INDEX(Month_12!$B$4:$B$250,MATCH(0,COUNTIF($I$1650:I1796,Month_12!$B$4:$B$250),0)),"")</f>
        <v/>
      </c>
    </row>
    <row r="1798" spans="5:9">
      <c r="E1798" t="str" cm="1">
        <f t="array" ref="E1798">IFERROR(INDEX(Month_12!$D$4:$D$250,MATCH(0,COUNTIF($E$1650:E1797,Month_12!$D$4:$D$250),0)),"")</f>
        <v/>
      </c>
      <c r="I1798" t="str" cm="1">
        <f t="array" ref="I1798">IFERROR(INDEX(Month_12!$B$4:$B$250,MATCH(0,COUNTIF($I$1650:I1797,Month_12!$B$4:$B$250),0)),"")</f>
        <v/>
      </c>
    </row>
    <row r="1799" spans="5:9">
      <c r="E1799" t="str" cm="1">
        <f t="array" ref="E1799">IFERROR(INDEX(Month_12!$D$4:$D$250,MATCH(0,COUNTIF($E$1650:E1798,Month_12!$D$4:$D$250),0)),"")</f>
        <v/>
      </c>
      <c r="I1799" t="str" cm="1">
        <f t="array" ref="I1799">IFERROR(INDEX(Month_12!$B$4:$B$250,MATCH(0,COUNTIF($I$1650:I1798,Month_12!$B$4:$B$250),0)),"")</f>
        <v/>
      </c>
    </row>
    <row r="1800" spans="5:9">
      <c r="E1800" t="str" cm="1">
        <f t="array" ref="E1800">IFERROR(INDEX(Month_12!$D$4:$D$250,MATCH(0,COUNTIF($E$1650:E1799,Month_12!$D$4:$D$250),0)),"")</f>
        <v/>
      </c>
      <c r="I1800" t="str" cm="1">
        <f t="array" ref="I1800">IFERROR(INDEX(Month_12!$B$4:$B$250,MATCH(0,COUNTIF($I$1650:I1799,Month_12!$B$4:$B$250),0)),"")</f>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AC8F3-326B-4AF8-86D1-0A456B3ACF6A}">
  <sheetPr>
    <tabColor theme="8" tint="0.79998168889431442"/>
    <pageSetUpPr fitToPage="1"/>
  </sheetPr>
  <dimension ref="A1:O68"/>
  <sheetViews>
    <sheetView zoomScaleNormal="100" workbookViewId="0">
      <pane ySplit="4" topLeftCell="A54" activePane="bottomLeft" state="frozen"/>
      <selection sqref="A1:G1"/>
      <selection pane="bottomLeft" activeCell="C18" sqref="C18"/>
    </sheetView>
  </sheetViews>
  <sheetFormatPr defaultColWidth="8.85546875" defaultRowHeight="15"/>
  <cols>
    <col min="1" max="1" width="13.7109375" style="14" customWidth="1"/>
    <col min="2" max="2" width="14.140625" style="14" customWidth="1"/>
    <col min="3" max="3" width="33.5703125" style="15" customWidth="1"/>
    <col min="4" max="15" width="10.7109375" style="14" customWidth="1"/>
    <col min="16" max="16384" width="8.85546875" style="14"/>
  </cols>
  <sheetData>
    <row r="1" spans="1:15" ht="59.25" customHeight="1">
      <c r="A1" s="76" t="s">
        <v>52</v>
      </c>
      <c r="B1" s="76"/>
      <c r="C1" s="76"/>
      <c r="D1" s="76"/>
      <c r="E1" s="76"/>
    </row>
    <row r="3" spans="1:15">
      <c r="A3" s="62" t="s">
        <v>32</v>
      </c>
      <c r="B3" s="62"/>
      <c r="C3" s="62"/>
      <c r="D3" s="21" t="s">
        <v>25</v>
      </c>
      <c r="E3" s="21" t="s">
        <v>36</v>
      </c>
      <c r="F3" s="21" t="s">
        <v>37</v>
      </c>
      <c r="G3" s="21" t="s">
        <v>38</v>
      </c>
      <c r="H3" s="21" t="s">
        <v>39</v>
      </c>
      <c r="I3" s="21" t="s">
        <v>40</v>
      </c>
      <c r="J3" s="21" t="s">
        <v>41</v>
      </c>
      <c r="K3" s="21" t="s">
        <v>42</v>
      </c>
      <c r="L3" s="21" t="s">
        <v>43</v>
      </c>
      <c r="M3" s="21" t="s">
        <v>44</v>
      </c>
      <c r="N3" s="21" t="s">
        <v>45</v>
      </c>
      <c r="O3" s="21" t="s">
        <v>46</v>
      </c>
    </row>
    <row r="4" spans="1:15" ht="18.600000000000001" customHeight="1">
      <c r="A4" s="62"/>
      <c r="B4" s="62"/>
      <c r="C4" s="62"/>
      <c r="D4" s="20" t="str">
        <f>IF(INSTRUCTIONS!B16="",D3,INSTRUCTIONS!B16)</f>
        <v>Month_1</v>
      </c>
      <c r="E4" s="20" t="str">
        <f>IF(D4=D3,E3,IF(MONTH(D4)=12,DATE(YEAR(D4)+1,1,1),DATE(YEAR(D4),MONTH(D4)+1,1)))</f>
        <v>Month_2</v>
      </c>
      <c r="F4" s="20" t="str">
        <f t="shared" ref="F4:O4" si="0">IF(E4=E3,F3,IF(MONTH(E4)=12,DATE(YEAR(E4)+1,1,1),DATE(YEAR(E4),MONTH(E4)+1,1)))</f>
        <v>Month_3</v>
      </c>
      <c r="G4" s="20" t="str">
        <f t="shared" si="0"/>
        <v>Month_4</v>
      </c>
      <c r="H4" s="20" t="str">
        <f t="shared" si="0"/>
        <v>Month_5</v>
      </c>
      <c r="I4" s="20" t="str">
        <f t="shared" si="0"/>
        <v>Month_6</v>
      </c>
      <c r="J4" s="20" t="str">
        <f t="shared" si="0"/>
        <v>Month_7</v>
      </c>
      <c r="K4" s="20" t="str">
        <f t="shared" si="0"/>
        <v>Month_8</v>
      </c>
      <c r="L4" s="20" t="str">
        <f t="shared" si="0"/>
        <v>Month_9</v>
      </c>
      <c r="M4" s="20" t="str">
        <f t="shared" si="0"/>
        <v>Month_10</v>
      </c>
      <c r="N4" s="20" t="str">
        <f t="shared" si="0"/>
        <v>Month_11</v>
      </c>
      <c r="O4" s="20" t="str">
        <f t="shared" si="0"/>
        <v>Month_12</v>
      </c>
    </row>
    <row r="5" spans="1:15">
      <c r="A5" s="66" t="s">
        <v>51</v>
      </c>
      <c r="B5" s="67"/>
      <c r="C5" s="19" t="s">
        <v>33</v>
      </c>
      <c r="D5" s="22">
        <f t="shared" ref="D5:O5" ca="1" si="1">COUNTIF(INDIRECT(D$3&amp;"!$U$4:$U$250"),"&gt;=0")</f>
        <v>0</v>
      </c>
      <c r="E5" s="22">
        <f t="shared" ca="1" si="1"/>
        <v>0</v>
      </c>
      <c r="F5" s="22">
        <f t="shared" ca="1" si="1"/>
        <v>0</v>
      </c>
      <c r="G5" s="22">
        <f t="shared" ca="1" si="1"/>
        <v>0</v>
      </c>
      <c r="H5" s="22">
        <f t="shared" ca="1" si="1"/>
        <v>0</v>
      </c>
      <c r="I5" s="22">
        <f t="shared" ca="1" si="1"/>
        <v>0</v>
      </c>
      <c r="J5" s="22">
        <f t="shared" ca="1" si="1"/>
        <v>0</v>
      </c>
      <c r="K5" s="22">
        <f t="shared" ca="1" si="1"/>
        <v>0</v>
      </c>
      <c r="L5" s="22">
        <f t="shared" ca="1" si="1"/>
        <v>0</v>
      </c>
      <c r="M5" s="22">
        <f t="shared" ca="1" si="1"/>
        <v>0</v>
      </c>
      <c r="N5" s="22">
        <f t="shared" ca="1" si="1"/>
        <v>0</v>
      </c>
      <c r="O5" s="22">
        <f t="shared" ca="1" si="1"/>
        <v>0</v>
      </c>
    </row>
    <row r="6" spans="1:15">
      <c r="A6" s="67"/>
      <c r="B6" s="67"/>
      <c r="C6" s="19" t="s">
        <v>34</v>
      </c>
      <c r="D6" s="22">
        <f t="shared" ref="D6:O6" ca="1" si="2">COUNTIF(INDIRECT(D$3&amp;"!$U$4:$U$250"),"=0")</f>
        <v>0</v>
      </c>
      <c r="E6" s="22">
        <f t="shared" ca="1" si="2"/>
        <v>0</v>
      </c>
      <c r="F6" s="22">
        <f t="shared" ca="1" si="2"/>
        <v>0</v>
      </c>
      <c r="G6" s="22">
        <f t="shared" ca="1" si="2"/>
        <v>0</v>
      </c>
      <c r="H6" s="22">
        <f t="shared" ca="1" si="2"/>
        <v>0</v>
      </c>
      <c r="I6" s="22">
        <f t="shared" ca="1" si="2"/>
        <v>0</v>
      </c>
      <c r="J6" s="22">
        <f t="shared" ca="1" si="2"/>
        <v>0</v>
      </c>
      <c r="K6" s="22">
        <f t="shared" ca="1" si="2"/>
        <v>0</v>
      </c>
      <c r="L6" s="22">
        <f t="shared" ca="1" si="2"/>
        <v>0</v>
      </c>
      <c r="M6" s="22">
        <f t="shared" ca="1" si="2"/>
        <v>0</v>
      </c>
      <c r="N6" s="22">
        <f t="shared" ca="1" si="2"/>
        <v>0</v>
      </c>
      <c r="O6" s="22">
        <f t="shared" ca="1" si="2"/>
        <v>0</v>
      </c>
    </row>
    <row r="7" spans="1:15" ht="15.75">
      <c r="A7" s="67"/>
      <c r="B7" s="67"/>
      <c r="C7" s="23" t="s">
        <v>35</v>
      </c>
      <c r="D7" s="24" t="e">
        <f ca="1">IFERROR(D6/D5,NA())</f>
        <v>#N/A</v>
      </c>
      <c r="E7" s="24" t="e">
        <f t="shared" ref="E7:O7" ca="1" si="3">IFERROR(E6/E5,NA())</f>
        <v>#N/A</v>
      </c>
      <c r="F7" s="24" t="e">
        <f t="shared" ca="1" si="3"/>
        <v>#N/A</v>
      </c>
      <c r="G7" s="24" t="e">
        <f t="shared" ca="1" si="3"/>
        <v>#N/A</v>
      </c>
      <c r="H7" s="24" t="e">
        <f t="shared" ca="1" si="3"/>
        <v>#N/A</v>
      </c>
      <c r="I7" s="24" t="e">
        <f t="shared" ca="1" si="3"/>
        <v>#N/A</v>
      </c>
      <c r="J7" s="24" t="e">
        <f t="shared" ca="1" si="3"/>
        <v>#N/A</v>
      </c>
      <c r="K7" s="24" t="e">
        <f t="shared" ca="1" si="3"/>
        <v>#N/A</v>
      </c>
      <c r="L7" s="24" t="e">
        <f t="shared" ca="1" si="3"/>
        <v>#N/A</v>
      </c>
      <c r="M7" s="24" t="e">
        <f t="shared" ca="1" si="3"/>
        <v>#N/A</v>
      </c>
      <c r="N7" s="24" t="e">
        <f t="shared" ca="1" si="3"/>
        <v>#N/A</v>
      </c>
      <c r="O7" s="24" t="e">
        <f t="shared" ca="1" si="3"/>
        <v>#N/A</v>
      </c>
    </row>
    <row r="8" spans="1:15" ht="31.5">
      <c r="A8" s="67"/>
      <c r="B8" s="67"/>
      <c r="C8" s="25" t="s">
        <v>48</v>
      </c>
      <c r="D8" s="26" t="e">
        <f t="shared" ref="D8:O8" ca="1" si="4">IFERROR(AVERAGE(INDIRECT(D$3&amp;"!$U$4:$U$250")),NA())</f>
        <v>#N/A</v>
      </c>
      <c r="E8" s="26" t="e">
        <f t="shared" ca="1" si="4"/>
        <v>#N/A</v>
      </c>
      <c r="F8" s="26" t="e">
        <f t="shared" ca="1" si="4"/>
        <v>#N/A</v>
      </c>
      <c r="G8" s="26" t="e">
        <f t="shared" ca="1" si="4"/>
        <v>#N/A</v>
      </c>
      <c r="H8" s="26" t="e">
        <f t="shared" ca="1" si="4"/>
        <v>#N/A</v>
      </c>
      <c r="I8" s="26" t="e">
        <f t="shared" ca="1" si="4"/>
        <v>#N/A</v>
      </c>
      <c r="J8" s="26" t="e">
        <f t="shared" ca="1" si="4"/>
        <v>#N/A</v>
      </c>
      <c r="K8" s="26" t="e">
        <f t="shared" ca="1" si="4"/>
        <v>#N/A</v>
      </c>
      <c r="L8" s="26" t="e">
        <f t="shared" ca="1" si="4"/>
        <v>#N/A</v>
      </c>
      <c r="M8" s="26" t="e">
        <f t="shared" ca="1" si="4"/>
        <v>#N/A</v>
      </c>
      <c r="N8" s="26" t="e">
        <f t="shared" ca="1" si="4"/>
        <v>#N/A</v>
      </c>
      <c r="O8" s="26" t="e">
        <f t="shared" ca="1" si="4"/>
        <v>#N/A</v>
      </c>
    </row>
    <row r="9" spans="1:15" ht="45">
      <c r="A9" s="77" t="s">
        <v>50</v>
      </c>
      <c r="B9" s="64" t="s">
        <v>7</v>
      </c>
      <c r="C9" s="19" t="s">
        <v>8</v>
      </c>
      <c r="D9" s="27" t="e">
        <f ca="1">IF(D$5&gt;0,COUNTIF(INDIRECT(D$3&amp;"!$h$4:$h$250"),"NO"),NA())</f>
        <v>#N/A</v>
      </c>
      <c r="E9" s="27" t="e">
        <f t="shared" ref="E9:O9" ca="1" si="5">IF(E$5&gt;0,COUNTIF(INDIRECT(E$3&amp;"!$h$4:$h$250"),"NO"),NA())</f>
        <v>#N/A</v>
      </c>
      <c r="F9" s="27" t="e">
        <f t="shared" ca="1" si="5"/>
        <v>#N/A</v>
      </c>
      <c r="G9" s="27" t="e">
        <f t="shared" ca="1" si="5"/>
        <v>#N/A</v>
      </c>
      <c r="H9" s="27" t="e">
        <f t="shared" ca="1" si="5"/>
        <v>#N/A</v>
      </c>
      <c r="I9" s="27" t="e">
        <f t="shared" ca="1" si="5"/>
        <v>#N/A</v>
      </c>
      <c r="J9" s="27" t="e">
        <f t="shared" ca="1" si="5"/>
        <v>#N/A</v>
      </c>
      <c r="K9" s="27" t="e">
        <f t="shared" ca="1" si="5"/>
        <v>#N/A</v>
      </c>
      <c r="L9" s="27" t="e">
        <f t="shared" ca="1" si="5"/>
        <v>#N/A</v>
      </c>
      <c r="M9" s="27" t="e">
        <f t="shared" ca="1" si="5"/>
        <v>#N/A</v>
      </c>
      <c r="N9" s="27" t="e">
        <f t="shared" ca="1" si="5"/>
        <v>#N/A</v>
      </c>
      <c r="O9" s="27" t="e">
        <f t="shared" ca="1" si="5"/>
        <v>#N/A</v>
      </c>
    </row>
    <row r="10" spans="1:15" ht="30">
      <c r="A10" s="77"/>
      <c r="B10" s="64"/>
      <c r="C10" s="19" t="s">
        <v>10</v>
      </c>
      <c r="D10" s="27" t="e">
        <f ca="1">IF(D$5&gt;0,COUNTIF(INDIRECT(D$3&amp;"!$i$4:$i$250"),"NO"),NA())</f>
        <v>#N/A</v>
      </c>
      <c r="E10" s="27" t="e">
        <f t="shared" ref="E10:O10" ca="1" si="6">IF(E$5&gt;0,COUNTIF(INDIRECT(E$3&amp;"!$i$4:$i$250"),"NO"),NA())</f>
        <v>#N/A</v>
      </c>
      <c r="F10" s="27" t="e">
        <f t="shared" ca="1" si="6"/>
        <v>#N/A</v>
      </c>
      <c r="G10" s="27" t="e">
        <f t="shared" ca="1" si="6"/>
        <v>#N/A</v>
      </c>
      <c r="H10" s="27" t="e">
        <f t="shared" ca="1" si="6"/>
        <v>#N/A</v>
      </c>
      <c r="I10" s="27" t="e">
        <f t="shared" ca="1" si="6"/>
        <v>#N/A</v>
      </c>
      <c r="J10" s="27" t="e">
        <f t="shared" ca="1" si="6"/>
        <v>#N/A</v>
      </c>
      <c r="K10" s="27" t="e">
        <f t="shared" ca="1" si="6"/>
        <v>#N/A</v>
      </c>
      <c r="L10" s="27" t="e">
        <f t="shared" ca="1" si="6"/>
        <v>#N/A</v>
      </c>
      <c r="M10" s="27" t="e">
        <f t="shared" ca="1" si="6"/>
        <v>#N/A</v>
      </c>
      <c r="N10" s="27" t="e">
        <f t="shared" ca="1" si="6"/>
        <v>#N/A</v>
      </c>
      <c r="O10" s="27" t="e">
        <f t="shared" ca="1" si="6"/>
        <v>#N/A</v>
      </c>
    </row>
    <row r="11" spans="1:15" ht="30">
      <c r="A11" s="77"/>
      <c r="B11" s="64"/>
      <c r="C11" s="19" t="s">
        <v>9</v>
      </c>
      <c r="D11" s="27" t="e">
        <f ca="1">IF(D$5&gt;0,COUNTIF(INDIRECT(D$3&amp;"!$j$4:$j$250"),"NO"),NA())</f>
        <v>#N/A</v>
      </c>
      <c r="E11" s="27" t="e">
        <f t="shared" ref="E11:O11" ca="1" si="7">IF(E$5&gt;0,COUNTIF(INDIRECT(E$3&amp;"!$j$4:$j$250"),"NO"),NA())</f>
        <v>#N/A</v>
      </c>
      <c r="F11" s="27" t="e">
        <f t="shared" ca="1" si="7"/>
        <v>#N/A</v>
      </c>
      <c r="G11" s="27" t="e">
        <f t="shared" ca="1" si="7"/>
        <v>#N/A</v>
      </c>
      <c r="H11" s="27" t="e">
        <f t="shared" ca="1" si="7"/>
        <v>#N/A</v>
      </c>
      <c r="I11" s="27" t="e">
        <f t="shared" ca="1" si="7"/>
        <v>#N/A</v>
      </c>
      <c r="J11" s="27" t="e">
        <f t="shared" ca="1" si="7"/>
        <v>#N/A</v>
      </c>
      <c r="K11" s="27" t="e">
        <f t="shared" ca="1" si="7"/>
        <v>#N/A</v>
      </c>
      <c r="L11" s="27" t="e">
        <f t="shared" ca="1" si="7"/>
        <v>#N/A</v>
      </c>
      <c r="M11" s="27" t="e">
        <f t="shared" ca="1" si="7"/>
        <v>#N/A</v>
      </c>
      <c r="N11" s="27" t="e">
        <f t="shared" ca="1" si="7"/>
        <v>#N/A</v>
      </c>
      <c r="O11" s="27" t="e">
        <f t="shared" ca="1" si="7"/>
        <v>#N/A</v>
      </c>
    </row>
    <row r="12" spans="1:15" ht="60">
      <c r="A12" s="77"/>
      <c r="B12" s="64"/>
      <c r="C12" s="19" t="s">
        <v>11</v>
      </c>
      <c r="D12" s="27" t="e">
        <f ca="1">IF(D$5&gt;0,COUNTIF(INDIRECT(D$3&amp;"!$k$4:$k$250"),"NO"),NA())</f>
        <v>#N/A</v>
      </c>
      <c r="E12" s="27" t="e">
        <f t="shared" ref="E12:O12" ca="1" si="8">IF(E$5&gt;0,COUNTIF(INDIRECT(E$3&amp;"!$k$4:$k$250"),"NO"),NA())</f>
        <v>#N/A</v>
      </c>
      <c r="F12" s="27" t="e">
        <f t="shared" ca="1" si="8"/>
        <v>#N/A</v>
      </c>
      <c r="G12" s="27" t="e">
        <f t="shared" ca="1" si="8"/>
        <v>#N/A</v>
      </c>
      <c r="H12" s="27" t="e">
        <f t="shared" ca="1" si="8"/>
        <v>#N/A</v>
      </c>
      <c r="I12" s="27" t="e">
        <f t="shared" ca="1" si="8"/>
        <v>#N/A</v>
      </c>
      <c r="J12" s="27" t="e">
        <f t="shared" ca="1" si="8"/>
        <v>#N/A</v>
      </c>
      <c r="K12" s="27" t="e">
        <f t="shared" ca="1" si="8"/>
        <v>#N/A</v>
      </c>
      <c r="L12" s="27" t="e">
        <f t="shared" ca="1" si="8"/>
        <v>#N/A</v>
      </c>
      <c r="M12" s="27" t="e">
        <f t="shared" ca="1" si="8"/>
        <v>#N/A</v>
      </c>
      <c r="N12" s="27" t="e">
        <f t="shared" ca="1" si="8"/>
        <v>#N/A</v>
      </c>
      <c r="O12" s="27" t="e">
        <f t="shared" ca="1" si="8"/>
        <v>#N/A</v>
      </c>
    </row>
    <row r="13" spans="1:15" ht="30">
      <c r="A13" s="77"/>
      <c r="B13" s="64"/>
      <c r="C13" s="19" t="s">
        <v>12</v>
      </c>
      <c r="D13" s="27" t="e">
        <f ca="1">IF(D$5&gt;0,COUNTIF(INDIRECT(D$3&amp;"!$l$4:$l$250"),"NO"),NA())</f>
        <v>#N/A</v>
      </c>
      <c r="E13" s="27" t="e">
        <f t="shared" ref="E13:O13" ca="1" si="9">IF(E$5&gt;0,COUNTIF(INDIRECT(E$3&amp;"!$l$4:$l$250"),"NO"),NA())</f>
        <v>#N/A</v>
      </c>
      <c r="F13" s="27" t="e">
        <f t="shared" ca="1" si="9"/>
        <v>#N/A</v>
      </c>
      <c r="G13" s="27" t="e">
        <f t="shared" ca="1" si="9"/>
        <v>#N/A</v>
      </c>
      <c r="H13" s="27" t="e">
        <f t="shared" ca="1" si="9"/>
        <v>#N/A</v>
      </c>
      <c r="I13" s="27" t="e">
        <f t="shared" ca="1" si="9"/>
        <v>#N/A</v>
      </c>
      <c r="J13" s="27" t="e">
        <f t="shared" ca="1" si="9"/>
        <v>#N/A</v>
      </c>
      <c r="K13" s="27" t="e">
        <f t="shared" ca="1" si="9"/>
        <v>#N/A</v>
      </c>
      <c r="L13" s="27" t="e">
        <f t="shared" ca="1" si="9"/>
        <v>#N/A</v>
      </c>
      <c r="M13" s="27" t="e">
        <f t="shared" ca="1" si="9"/>
        <v>#N/A</v>
      </c>
      <c r="N13" s="27" t="e">
        <f t="shared" ca="1" si="9"/>
        <v>#N/A</v>
      </c>
      <c r="O13" s="27" t="e">
        <f t="shared" ca="1" si="9"/>
        <v>#N/A</v>
      </c>
    </row>
    <row r="14" spans="1:15" ht="30">
      <c r="A14" s="77"/>
      <c r="B14" s="64"/>
      <c r="C14" s="19" t="s">
        <v>13</v>
      </c>
      <c r="D14" s="27" t="e">
        <f ca="1">IF(D$5&gt;0,COUNTIF(INDIRECT(D$3&amp;"!$m$4:$m$250"),"NO"),NA())</f>
        <v>#N/A</v>
      </c>
      <c r="E14" s="27" t="e">
        <f t="shared" ref="E14:O14" ca="1" si="10">IF(E$5&gt;0,COUNTIF(INDIRECT(E$3&amp;"!$m$4:$m$250"),"NO"),NA())</f>
        <v>#N/A</v>
      </c>
      <c r="F14" s="27" t="e">
        <f t="shared" ca="1" si="10"/>
        <v>#N/A</v>
      </c>
      <c r="G14" s="27" t="e">
        <f t="shared" ca="1" si="10"/>
        <v>#N/A</v>
      </c>
      <c r="H14" s="27" t="e">
        <f t="shared" ca="1" si="10"/>
        <v>#N/A</v>
      </c>
      <c r="I14" s="27" t="e">
        <f t="shared" ca="1" si="10"/>
        <v>#N/A</v>
      </c>
      <c r="J14" s="27" t="e">
        <f t="shared" ca="1" si="10"/>
        <v>#N/A</v>
      </c>
      <c r="K14" s="27" t="e">
        <f t="shared" ca="1" si="10"/>
        <v>#N/A</v>
      </c>
      <c r="L14" s="27" t="e">
        <f t="shared" ca="1" si="10"/>
        <v>#N/A</v>
      </c>
      <c r="M14" s="27" t="e">
        <f t="shared" ca="1" si="10"/>
        <v>#N/A</v>
      </c>
      <c r="N14" s="27" t="e">
        <f t="shared" ca="1" si="10"/>
        <v>#N/A</v>
      </c>
      <c r="O14" s="27" t="e">
        <f t="shared" ca="1" si="10"/>
        <v>#N/A</v>
      </c>
    </row>
    <row r="15" spans="1:15" ht="30">
      <c r="A15" s="77"/>
      <c r="B15" s="64"/>
      <c r="C15" s="19" t="s">
        <v>14</v>
      </c>
      <c r="D15" s="27" t="e">
        <f ca="1">IF(D$5&gt;0,COUNTIF(INDIRECT(D$3&amp;"!$n$4:$n$250"),"NO"),NA())</f>
        <v>#N/A</v>
      </c>
      <c r="E15" s="27" t="e">
        <f t="shared" ref="E15:O15" ca="1" si="11">IF(E$5&gt;0,COUNTIF(INDIRECT(E$3&amp;"!$n$4:$n$250"),"NO"),NA())</f>
        <v>#N/A</v>
      </c>
      <c r="F15" s="27" t="e">
        <f t="shared" ca="1" si="11"/>
        <v>#N/A</v>
      </c>
      <c r="G15" s="27" t="e">
        <f t="shared" ca="1" si="11"/>
        <v>#N/A</v>
      </c>
      <c r="H15" s="27" t="e">
        <f t="shared" ca="1" si="11"/>
        <v>#N/A</v>
      </c>
      <c r="I15" s="27" t="e">
        <f t="shared" ca="1" si="11"/>
        <v>#N/A</v>
      </c>
      <c r="J15" s="27" t="e">
        <f t="shared" ca="1" si="11"/>
        <v>#N/A</v>
      </c>
      <c r="K15" s="27" t="e">
        <f t="shared" ca="1" si="11"/>
        <v>#N/A</v>
      </c>
      <c r="L15" s="27" t="e">
        <f t="shared" ca="1" si="11"/>
        <v>#N/A</v>
      </c>
      <c r="M15" s="27" t="e">
        <f t="shared" ca="1" si="11"/>
        <v>#N/A</v>
      </c>
      <c r="N15" s="27" t="e">
        <f t="shared" ca="1" si="11"/>
        <v>#N/A</v>
      </c>
      <c r="O15" s="27" t="e">
        <f t="shared" ca="1" si="11"/>
        <v>#N/A</v>
      </c>
    </row>
    <row r="16" spans="1:15" ht="45">
      <c r="A16" s="77"/>
      <c r="B16" s="64"/>
      <c r="C16" s="19" t="s">
        <v>15</v>
      </c>
      <c r="D16" s="27" t="e">
        <f ca="1">IF(D$5&gt;0,COUNTIF(INDIRECT(D$3&amp;"!$o$4:$o$250"),"NO"),NA())</f>
        <v>#N/A</v>
      </c>
      <c r="E16" s="27" t="e">
        <f t="shared" ref="E16:O16" ca="1" si="12">IF(E$5&gt;0,COUNTIF(INDIRECT(E$3&amp;"!$o$4:$o$250"),"NO"),NA())</f>
        <v>#N/A</v>
      </c>
      <c r="F16" s="27" t="e">
        <f t="shared" ca="1" si="12"/>
        <v>#N/A</v>
      </c>
      <c r="G16" s="27" t="e">
        <f t="shared" ca="1" si="12"/>
        <v>#N/A</v>
      </c>
      <c r="H16" s="27" t="e">
        <f t="shared" ca="1" si="12"/>
        <v>#N/A</v>
      </c>
      <c r="I16" s="27" t="e">
        <f t="shared" ca="1" si="12"/>
        <v>#N/A</v>
      </c>
      <c r="J16" s="27" t="e">
        <f t="shared" ca="1" si="12"/>
        <v>#N/A</v>
      </c>
      <c r="K16" s="27" t="e">
        <f t="shared" ca="1" si="12"/>
        <v>#N/A</v>
      </c>
      <c r="L16" s="27" t="e">
        <f t="shared" ca="1" si="12"/>
        <v>#N/A</v>
      </c>
      <c r="M16" s="27" t="e">
        <f t="shared" ca="1" si="12"/>
        <v>#N/A</v>
      </c>
      <c r="N16" s="27" t="e">
        <f t="shared" ca="1" si="12"/>
        <v>#N/A</v>
      </c>
      <c r="O16" s="27" t="e">
        <f t="shared" ca="1" si="12"/>
        <v>#N/A</v>
      </c>
    </row>
    <row r="17" spans="1:15" ht="45">
      <c r="A17" s="77"/>
      <c r="B17" s="64" t="s">
        <v>16</v>
      </c>
      <c r="C17" s="19" t="s">
        <v>17</v>
      </c>
      <c r="D17" s="27" t="e">
        <f ca="1">IF(D$5&gt;0,COUNTIF(INDIRECT(D$3&amp;"!$p$4:$p$250"),"NO"),NA())</f>
        <v>#N/A</v>
      </c>
      <c r="E17" s="27" t="e">
        <f t="shared" ref="E17:O17" ca="1" si="13">IF(E$5&gt;0,COUNTIF(INDIRECT(E$3&amp;"!$p$4:$p$250"),"NO"),NA())</f>
        <v>#N/A</v>
      </c>
      <c r="F17" s="27" t="e">
        <f t="shared" ca="1" si="13"/>
        <v>#N/A</v>
      </c>
      <c r="G17" s="27" t="e">
        <f t="shared" ca="1" si="13"/>
        <v>#N/A</v>
      </c>
      <c r="H17" s="27" t="e">
        <f t="shared" ca="1" si="13"/>
        <v>#N/A</v>
      </c>
      <c r="I17" s="27" t="e">
        <f t="shared" ca="1" si="13"/>
        <v>#N/A</v>
      </c>
      <c r="J17" s="27" t="e">
        <f t="shared" ca="1" si="13"/>
        <v>#N/A</v>
      </c>
      <c r="K17" s="27" t="e">
        <f t="shared" ca="1" si="13"/>
        <v>#N/A</v>
      </c>
      <c r="L17" s="27" t="e">
        <f t="shared" ca="1" si="13"/>
        <v>#N/A</v>
      </c>
      <c r="M17" s="27" t="e">
        <f t="shared" ca="1" si="13"/>
        <v>#N/A</v>
      </c>
      <c r="N17" s="27" t="e">
        <f t="shared" ca="1" si="13"/>
        <v>#N/A</v>
      </c>
      <c r="O17" s="27" t="e">
        <f t="shared" ca="1" si="13"/>
        <v>#N/A</v>
      </c>
    </row>
    <row r="18" spans="1:15" ht="45">
      <c r="A18" s="77"/>
      <c r="B18" s="64"/>
      <c r="C18" s="19" t="s">
        <v>22</v>
      </c>
      <c r="D18" s="27" t="e">
        <f ca="1">IF(D$5&gt;0,COUNTIF(INDIRECT(D$3&amp;"!$q$4:$q$250"),"NO"),NA())</f>
        <v>#N/A</v>
      </c>
      <c r="E18" s="27" t="e">
        <f t="shared" ref="E18:O18" ca="1" si="14">IF(E$5&gt;0,COUNTIF(INDIRECT(E$3&amp;"!$q$4:$q$250"),"NO"),NA())</f>
        <v>#N/A</v>
      </c>
      <c r="F18" s="27" t="e">
        <f t="shared" ca="1" si="14"/>
        <v>#N/A</v>
      </c>
      <c r="G18" s="27" t="e">
        <f t="shared" ca="1" si="14"/>
        <v>#N/A</v>
      </c>
      <c r="H18" s="27" t="e">
        <f t="shared" ca="1" si="14"/>
        <v>#N/A</v>
      </c>
      <c r="I18" s="27" t="e">
        <f t="shared" ca="1" si="14"/>
        <v>#N/A</v>
      </c>
      <c r="J18" s="27" t="e">
        <f t="shared" ca="1" si="14"/>
        <v>#N/A</v>
      </c>
      <c r="K18" s="27" t="e">
        <f t="shared" ca="1" si="14"/>
        <v>#N/A</v>
      </c>
      <c r="L18" s="27" t="e">
        <f t="shared" ca="1" si="14"/>
        <v>#N/A</v>
      </c>
      <c r="M18" s="27" t="e">
        <f t="shared" ca="1" si="14"/>
        <v>#N/A</v>
      </c>
      <c r="N18" s="27" t="e">
        <f t="shared" ca="1" si="14"/>
        <v>#N/A</v>
      </c>
      <c r="O18" s="27" t="e">
        <f t="shared" ca="1" si="14"/>
        <v>#N/A</v>
      </c>
    </row>
    <row r="19" spans="1:15" ht="30">
      <c r="A19" s="77"/>
      <c r="B19" s="64" t="s">
        <v>18</v>
      </c>
      <c r="C19" s="19" t="s">
        <v>21</v>
      </c>
      <c r="D19" s="27" t="e">
        <f ca="1">IF(D$5&gt;0,COUNTIF(INDIRECT(D$3&amp;"!$r$4:$r$250"),"NO"),NA())</f>
        <v>#N/A</v>
      </c>
      <c r="E19" s="27" t="e">
        <f t="shared" ref="E19:O19" ca="1" si="15">IF(E$5&gt;0,COUNTIF(INDIRECT(E$3&amp;"!$r$4:$r$250"),"NO"),NA())</f>
        <v>#N/A</v>
      </c>
      <c r="F19" s="27" t="e">
        <f t="shared" ca="1" si="15"/>
        <v>#N/A</v>
      </c>
      <c r="G19" s="27" t="e">
        <f t="shared" ca="1" si="15"/>
        <v>#N/A</v>
      </c>
      <c r="H19" s="27" t="e">
        <f t="shared" ca="1" si="15"/>
        <v>#N/A</v>
      </c>
      <c r="I19" s="27" t="e">
        <f t="shared" ca="1" si="15"/>
        <v>#N/A</v>
      </c>
      <c r="J19" s="27" t="e">
        <f t="shared" ca="1" si="15"/>
        <v>#N/A</v>
      </c>
      <c r="K19" s="27" t="e">
        <f t="shared" ca="1" si="15"/>
        <v>#N/A</v>
      </c>
      <c r="L19" s="27" t="e">
        <f t="shared" ca="1" si="15"/>
        <v>#N/A</v>
      </c>
      <c r="M19" s="27" t="e">
        <f t="shared" ca="1" si="15"/>
        <v>#N/A</v>
      </c>
      <c r="N19" s="27" t="e">
        <f t="shared" ca="1" si="15"/>
        <v>#N/A</v>
      </c>
      <c r="O19" s="27" t="e">
        <f t="shared" ca="1" si="15"/>
        <v>#N/A</v>
      </c>
    </row>
    <row r="20" spans="1:15" ht="45">
      <c r="A20" s="77"/>
      <c r="B20" s="64"/>
      <c r="C20" s="19" t="s">
        <v>20</v>
      </c>
      <c r="D20" s="27" t="e">
        <f ca="1">IF(D$5&gt;0,COUNTIF(INDIRECT(D$3&amp;"!$s$4:$s$250"),"NO"),NA())</f>
        <v>#N/A</v>
      </c>
      <c r="E20" s="27" t="e">
        <f t="shared" ref="E20:O20" ca="1" si="16">IF(E$5&gt;0,COUNTIF(INDIRECT(E$3&amp;"!$s$4:$s$250"),"NO"),NA())</f>
        <v>#N/A</v>
      </c>
      <c r="F20" s="27" t="e">
        <f t="shared" ca="1" si="16"/>
        <v>#N/A</v>
      </c>
      <c r="G20" s="27" t="e">
        <f t="shared" ca="1" si="16"/>
        <v>#N/A</v>
      </c>
      <c r="H20" s="27" t="e">
        <f t="shared" ca="1" si="16"/>
        <v>#N/A</v>
      </c>
      <c r="I20" s="27" t="e">
        <f t="shared" ca="1" si="16"/>
        <v>#N/A</v>
      </c>
      <c r="J20" s="27" t="e">
        <f t="shared" ca="1" si="16"/>
        <v>#N/A</v>
      </c>
      <c r="K20" s="27" t="e">
        <f t="shared" ca="1" si="16"/>
        <v>#N/A</v>
      </c>
      <c r="L20" s="27" t="e">
        <f t="shared" ca="1" si="16"/>
        <v>#N/A</v>
      </c>
      <c r="M20" s="27" t="e">
        <f t="shared" ca="1" si="16"/>
        <v>#N/A</v>
      </c>
      <c r="N20" s="27" t="e">
        <f t="shared" ca="1" si="16"/>
        <v>#N/A</v>
      </c>
      <c r="O20" s="27" t="e">
        <f t="shared" ca="1" si="16"/>
        <v>#N/A</v>
      </c>
    </row>
    <row r="21" spans="1:15" ht="30">
      <c r="A21" s="77"/>
      <c r="B21" s="64"/>
      <c r="C21" s="19" t="s">
        <v>19</v>
      </c>
      <c r="D21" s="27" t="e">
        <f ca="1">IF(D$5&gt;0,COUNTIF(INDIRECT(D$3&amp;"!$t$4:$t$250"),"NO"),NA())</f>
        <v>#N/A</v>
      </c>
      <c r="E21" s="27" t="e">
        <f t="shared" ref="E21:O21" ca="1" si="17">IF(E$5&gt;0,COUNTIF(INDIRECT(E$3&amp;"!$t$4:$t$250"),"NO"),NA())</f>
        <v>#N/A</v>
      </c>
      <c r="F21" s="27" t="e">
        <f t="shared" ca="1" si="17"/>
        <v>#N/A</v>
      </c>
      <c r="G21" s="27" t="e">
        <f t="shared" ca="1" si="17"/>
        <v>#N/A</v>
      </c>
      <c r="H21" s="27" t="e">
        <f t="shared" ca="1" si="17"/>
        <v>#N/A</v>
      </c>
      <c r="I21" s="27" t="e">
        <f t="shared" ca="1" si="17"/>
        <v>#N/A</v>
      </c>
      <c r="J21" s="27" t="e">
        <f t="shared" ca="1" si="17"/>
        <v>#N/A</v>
      </c>
      <c r="K21" s="27" t="e">
        <f t="shared" ca="1" si="17"/>
        <v>#N/A</v>
      </c>
      <c r="L21" s="27" t="e">
        <f t="shared" ca="1" si="17"/>
        <v>#N/A</v>
      </c>
      <c r="M21" s="27" t="e">
        <f t="shared" ca="1" si="17"/>
        <v>#N/A</v>
      </c>
      <c r="N21" s="27" t="e">
        <f t="shared" ca="1" si="17"/>
        <v>#N/A</v>
      </c>
      <c r="O21" s="27" t="e">
        <f t="shared" ca="1" si="17"/>
        <v>#N/A</v>
      </c>
    </row>
    <row r="22" spans="1:15" ht="15.75">
      <c r="A22" s="75" t="s">
        <v>49</v>
      </c>
      <c r="B22" s="63" t="s">
        <v>7</v>
      </c>
      <c r="C22" s="63"/>
      <c r="D22" s="27" t="e">
        <f ca="1">IF(D$5&gt;0,SUM(D$9:D$16),NA())</f>
        <v>#N/A</v>
      </c>
      <c r="E22" s="27" t="e">
        <f t="shared" ref="E22:O22" ca="1" si="18">IF(E$5&gt;0,SUM(E$9:E$16),NA())</f>
        <v>#N/A</v>
      </c>
      <c r="F22" s="27" t="e">
        <f t="shared" ca="1" si="18"/>
        <v>#N/A</v>
      </c>
      <c r="G22" s="27" t="e">
        <f t="shared" ca="1" si="18"/>
        <v>#N/A</v>
      </c>
      <c r="H22" s="27" t="e">
        <f t="shared" ca="1" si="18"/>
        <v>#N/A</v>
      </c>
      <c r="I22" s="27" t="e">
        <f t="shared" ca="1" si="18"/>
        <v>#N/A</v>
      </c>
      <c r="J22" s="27" t="e">
        <f t="shared" ca="1" si="18"/>
        <v>#N/A</v>
      </c>
      <c r="K22" s="27" t="e">
        <f t="shared" ca="1" si="18"/>
        <v>#N/A</v>
      </c>
      <c r="L22" s="27" t="e">
        <f t="shared" ca="1" si="18"/>
        <v>#N/A</v>
      </c>
      <c r="M22" s="27" t="e">
        <f t="shared" ca="1" si="18"/>
        <v>#N/A</v>
      </c>
      <c r="N22" s="27" t="e">
        <f t="shared" ca="1" si="18"/>
        <v>#N/A</v>
      </c>
      <c r="O22" s="27" t="e">
        <f t="shared" ca="1" si="18"/>
        <v>#N/A</v>
      </c>
    </row>
    <row r="23" spans="1:15" ht="15.75">
      <c r="A23" s="75"/>
      <c r="B23" s="63" t="s">
        <v>16</v>
      </c>
      <c r="C23" s="63"/>
      <c r="D23" s="27" t="e">
        <f ca="1">IF(D$5&gt;0,SUM(D$17:D$18),NA())</f>
        <v>#N/A</v>
      </c>
      <c r="E23" s="27" t="e">
        <f t="shared" ref="E23:O23" ca="1" si="19">IF(E$5&gt;0,SUM(E$17:E$18),NA())</f>
        <v>#N/A</v>
      </c>
      <c r="F23" s="27" t="e">
        <f t="shared" ca="1" si="19"/>
        <v>#N/A</v>
      </c>
      <c r="G23" s="27" t="e">
        <f t="shared" ca="1" si="19"/>
        <v>#N/A</v>
      </c>
      <c r="H23" s="27" t="e">
        <f t="shared" ca="1" si="19"/>
        <v>#N/A</v>
      </c>
      <c r="I23" s="27" t="e">
        <f t="shared" ca="1" si="19"/>
        <v>#N/A</v>
      </c>
      <c r="J23" s="27" t="e">
        <f t="shared" ca="1" si="19"/>
        <v>#N/A</v>
      </c>
      <c r="K23" s="27" t="e">
        <f t="shared" ca="1" si="19"/>
        <v>#N/A</v>
      </c>
      <c r="L23" s="27" t="e">
        <f t="shared" ca="1" si="19"/>
        <v>#N/A</v>
      </c>
      <c r="M23" s="27" t="e">
        <f t="shared" ca="1" si="19"/>
        <v>#N/A</v>
      </c>
      <c r="N23" s="27" t="e">
        <f t="shared" ca="1" si="19"/>
        <v>#N/A</v>
      </c>
      <c r="O23" s="27" t="e">
        <f t="shared" ca="1" si="19"/>
        <v>#N/A</v>
      </c>
    </row>
    <row r="24" spans="1:15" ht="15.75">
      <c r="A24" s="75"/>
      <c r="B24" s="63" t="s">
        <v>18</v>
      </c>
      <c r="C24" s="63"/>
      <c r="D24" s="27" t="e">
        <f ca="1">IF(D$5&gt;0,SUM(D$19:D$21),NA())</f>
        <v>#N/A</v>
      </c>
      <c r="E24" s="27" t="e">
        <f t="shared" ref="E24:O24" ca="1" si="20">IF(E$5&gt;0,SUM(E$19:E$21),NA())</f>
        <v>#N/A</v>
      </c>
      <c r="F24" s="27" t="e">
        <f t="shared" ca="1" si="20"/>
        <v>#N/A</v>
      </c>
      <c r="G24" s="27" t="e">
        <f t="shared" ca="1" si="20"/>
        <v>#N/A</v>
      </c>
      <c r="H24" s="27" t="e">
        <f t="shared" ca="1" si="20"/>
        <v>#N/A</v>
      </c>
      <c r="I24" s="27" t="e">
        <f t="shared" ca="1" si="20"/>
        <v>#N/A</v>
      </c>
      <c r="J24" s="27" t="e">
        <f t="shared" ca="1" si="20"/>
        <v>#N/A</v>
      </c>
      <c r="K24" s="27" t="e">
        <f t="shared" ca="1" si="20"/>
        <v>#N/A</v>
      </c>
      <c r="L24" s="27" t="e">
        <f t="shared" ca="1" si="20"/>
        <v>#N/A</v>
      </c>
      <c r="M24" s="27" t="e">
        <f t="shared" ca="1" si="20"/>
        <v>#N/A</v>
      </c>
      <c r="N24" s="27" t="e">
        <f t="shared" ca="1" si="20"/>
        <v>#N/A</v>
      </c>
      <c r="O24" s="27" t="e">
        <f t="shared" ca="1" si="20"/>
        <v>#N/A</v>
      </c>
    </row>
    <row r="27" spans="1:15">
      <c r="C27" s="42" t="str">
        <f>IF(ISBLANK(INSTRUCTIONS!$B$18)=TRUE,"GOAL RATE: ","GOAL RATE: "&amp;TEXT(INSTRUCTIONS!$B$18,"0%"))</f>
        <v xml:space="preserve">GOAL RATE: </v>
      </c>
      <c r="D27" s="43" t="e">
        <f>IF(ISBLANK(INSTRUCTIONS!$B$18)=TRUE,NA(),INSTRUCTIONS!$B$18)</f>
        <v>#N/A</v>
      </c>
      <c r="E27" s="43" t="e">
        <f>IF(ISBLANK(INSTRUCTIONS!$B$18)=TRUE,NA(),INSTRUCTIONS!$B$18)</f>
        <v>#N/A</v>
      </c>
      <c r="F27" s="43" t="e">
        <f>IF(ISBLANK(INSTRUCTIONS!$B$18)=TRUE,NA(),INSTRUCTIONS!$B$18)</f>
        <v>#N/A</v>
      </c>
      <c r="G27" s="43" t="e">
        <f>IF(ISBLANK(INSTRUCTIONS!$B$18)=TRUE,NA(),INSTRUCTIONS!$B$18)</f>
        <v>#N/A</v>
      </c>
      <c r="H27" s="43" t="e">
        <f>IF(ISBLANK(INSTRUCTIONS!$B$18)=TRUE,NA(),INSTRUCTIONS!$B$18)</f>
        <v>#N/A</v>
      </c>
      <c r="I27" s="43" t="e">
        <f>IF(ISBLANK(INSTRUCTIONS!$B$18)=TRUE,NA(),INSTRUCTIONS!$B$18)</f>
        <v>#N/A</v>
      </c>
      <c r="J27" s="43" t="e">
        <f>IF(ISBLANK(INSTRUCTIONS!$B$18)=TRUE,NA(),INSTRUCTIONS!$B$18)</f>
        <v>#N/A</v>
      </c>
      <c r="K27" s="43" t="e">
        <f>IF(ISBLANK(INSTRUCTIONS!$B$18)=TRUE,NA(),INSTRUCTIONS!$B$18)</f>
        <v>#N/A</v>
      </c>
      <c r="L27" s="43" t="e">
        <f>IF(ISBLANK(INSTRUCTIONS!$B$18)=TRUE,NA(),INSTRUCTIONS!$B$18)</f>
        <v>#N/A</v>
      </c>
      <c r="M27" s="43" t="e">
        <f>IF(ISBLANK(INSTRUCTIONS!$B$18)=TRUE,NA(),INSTRUCTIONS!$B$18)</f>
        <v>#N/A</v>
      </c>
      <c r="N27" s="43" t="e">
        <f>IF(ISBLANK(INSTRUCTIONS!$B$18)=TRUE,NA(),INSTRUCTIONS!$B$18)</f>
        <v>#N/A</v>
      </c>
      <c r="O27" s="43" t="e">
        <f>IF(ISBLANK(INSTRUCTIONS!$B$18)=TRUE,NA(),INSTRUCTIONS!$B$18)</f>
        <v>#N/A</v>
      </c>
    </row>
    <row r="42" spans="1:13" ht="15.75" thickBot="1"/>
    <row r="43" spans="1:13" ht="15.75" hidden="1" thickBot="1">
      <c r="D43" s="70" t="e">
        <f>INDEX($D$3:$O$3,MATCH($D$44,month_list,0))</f>
        <v>#N/A</v>
      </c>
      <c r="E43" s="70"/>
      <c r="F43" s="70"/>
      <c r="G43" s="70"/>
      <c r="H43" s="70"/>
      <c r="I43" s="70" t="e">
        <f>INDEX($D$3:$O$3,MATCH($I$44,month_list,0))</f>
        <v>#N/A</v>
      </c>
      <c r="J43" s="70"/>
      <c r="K43" s="70"/>
      <c r="L43" s="70"/>
      <c r="M43" s="70"/>
    </row>
    <row r="44" spans="1:13" ht="24" thickBot="1">
      <c r="A44" s="71" t="s">
        <v>2756</v>
      </c>
      <c r="B44" s="71"/>
      <c r="C44" s="71"/>
      <c r="D44" s="72"/>
      <c r="E44" s="73"/>
      <c r="F44" s="73"/>
      <c r="G44" s="73"/>
      <c r="H44" s="74"/>
      <c r="I44" s="72"/>
      <c r="J44" s="73"/>
      <c r="K44" s="73"/>
      <c r="L44" s="73"/>
      <c r="M44" s="74"/>
    </row>
    <row r="45" spans="1:13">
      <c r="A45" s="65" t="s">
        <v>2757</v>
      </c>
      <c r="B45" s="65"/>
      <c r="C45" s="45" t="s">
        <v>2758</v>
      </c>
      <c r="D45" s="46" t="str">
        <f>IF($D$44="","",D44)</f>
        <v/>
      </c>
      <c r="E45" s="46" t="str">
        <f>IF($D$44="","",D46+1)</f>
        <v/>
      </c>
      <c r="F45" s="46" t="str">
        <f>IF($D$44="","",E46+1)</f>
        <v/>
      </c>
      <c r="G45" s="46" t="str">
        <f>IF($D$44="","",F46+1)</f>
        <v/>
      </c>
      <c r="H45" s="46" t="str">
        <f>IF($D$44="","",G46+1)</f>
        <v/>
      </c>
      <c r="I45" s="46" t="str">
        <f>IF($I$44="","",I44)</f>
        <v/>
      </c>
      <c r="J45" s="46" t="str">
        <f>IF($I$44="","",I46+1)</f>
        <v/>
      </c>
      <c r="K45" s="46" t="str">
        <f>IF($I$44="","",J46+1)</f>
        <v/>
      </c>
      <c r="L45" s="46"/>
      <c r="M45" s="46" t="str">
        <f>IF($I$44="","",L46+1)</f>
        <v/>
      </c>
    </row>
    <row r="46" spans="1:13">
      <c r="A46" s="65"/>
      <c r="B46" s="65"/>
      <c r="C46" s="45" t="s">
        <v>2759</v>
      </c>
      <c r="D46" s="47" t="str">
        <f>IF($D$44="","",D44+(7-WEEKDAY(D44)))</f>
        <v/>
      </c>
      <c r="E46" s="47" t="str">
        <f>IF($D$44="","",D46+7)</f>
        <v/>
      </c>
      <c r="F46" s="47" t="str">
        <f>IF($D$44="","",E46+7)</f>
        <v/>
      </c>
      <c r="G46" s="47" t="str">
        <f>IF($D$44="","",F46+7)</f>
        <v/>
      </c>
      <c r="H46" s="47" t="str">
        <f>IF($D$44="","",EOMONTH(D45,0))</f>
        <v/>
      </c>
      <c r="I46" s="47" t="str">
        <f>IF($I$44="","",I44+(7-WEEKDAY(I44)))</f>
        <v/>
      </c>
      <c r="J46" s="47" t="str">
        <f>IF($I$44="","",I46+7)</f>
        <v/>
      </c>
      <c r="K46" s="47" t="str">
        <f>IF($I$44="","",J46+7)</f>
        <v/>
      </c>
      <c r="L46" s="47" t="str">
        <f>IF($I$44="","",K46+7)</f>
        <v/>
      </c>
      <c r="M46" s="47" t="str">
        <f>IF($I$44="","",EOMONTH(I45,0))</f>
        <v/>
      </c>
    </row>
    <row r="47" spans="1:13" ht="14.45" customHeight="1">
      <c r="A47" s="66" t="s">
        <v>51</v>
      </c>
      <c r="B47" s="67"/>
      <c r="C47" s="19" t="s">
        <v>33</v>
      </c>
      <c r="D47" s="22" t="e">
        <f ca="1">COUNTIFS(INDIRECT($D$43&amp;"!$U$4:$U$250"),"&gt;=0",INDIRECT($D$43&amp;"!$E$4:$E$250"),"&lt;="&amp;D$46,INDIRECT($D$43&amp;"!$E$4:$E$250"),"&gt;="&amp;D$45)</f>
        <v>#N/A</v>
      </c>
      <c r="E47" s="22" t="e">
        <f ca="1">COUNTIFS(INDIRECT($D$43&amp;"!$U$4:$U$250"),"&gt;=0",INDIRECT($D$43&amp;"!$E$4:$E$250"),"&lt;="&amp;E$46,INDIRECT($D$43&amp;"!$E$4:$E$250"),"&gt;="&amp;E$45)</f>
        <v>#N/A</v>
      </c>
      <c r="F47" s="22" t="e">
        <f ca="1">COUNTIFS(INDIRECT($D$43&amp;"!$U$4:$U$250"),"&gt;=0",INDIRECT($D$43&amp;"!$E$4:$E$250"),"&lt;="&amp;F$46,INDIRECT($D$43&amp;"!$E$4:$E$250"),"&gt;="&amp;F$45)</f>
        <v>#N/A</v>
      </c>
      <c r="G47" s="22" t="e">
        <f ca="1">COUNTIFS(INDIRECT($D$43&amp;"!$U$4:$U$250"),"&gt;=0",INDIRECT($D$43&amp;"!$E$4:$E$250"),"&lt;="&amp;G$46,INDIRECT($D$43&amp;"!$E$4:$E$250"),"&gt;="&amp;G$45)</f>
        <v>#N/A</v>
      </c>
      <c r="H47" s="22" t="e">
        <f ca="1">COUNTIFS(INDIRECT($D$43&amp;"!$U$4:$U$250"),"&gt;=0",INDIRECT($D$43&amp;"!$E$4:$E$250"),"&lt;="&amp;H$46,INDIRECT($D$43&amp;"!$E$4:$E$250"),"&gt;="&amp;H$45)</f>
        <v>#N/A</v>
      </c>
      <c r="I47" s="22" t="e">
        <f ca="1">COUNTIFS(INDIRECT($I$43&amp;"!$U$4:$U$250"),"&gt;=0",INDIRECT($I$43&amp;"!$E$4:$E$250"),"&lt;="&amp;I$46,INDIRECT($I$43&amp;"!$E$4:$E$250"),"&gt;="&amp;I$45)</f>
        <v>#N/A</v>
      </c>
      <c r="J47" s="22" t="e">
        <f ca="1">COUNTIFS(INDIRECT($I$43&amp;"!$U$4:$U$250"),"&gt;=0",INDIRECT($I$43&amp;"!$E$4:$E$250"),"&lt;="&amp;J$46,INDIRECT($I$43&amp;"!$E$4:$E$250"),"&gt;="&amp;J$45)</f>
        <v>#N/A</v>
      </c>
      <c r="K47" s="22" t="e">
        <f ca="1">COUNTIFS(INDIRECT($I$43&amp;"!$U$4:$U$250"),"&gt;=0",INDIRECT($I$43&amp;"!$E$4:$E$250"),"&lt;="&amp;K$46,INDIRECT($I$43&amp;"!$E$4:$E$250"),"&gt;="&amp;K$45)</f>
        <v>#N/A</v>
      </c>
      <c r="L47" s="22" t="e">
        <f ca="1">COUNTIFS(INDIRECT($I$43&amp;"!$U$4:$U$250"),"&gt;=0",INDIRECT($I$43&amp;"!$E$4:$E$250"),"&lt;="&amp;L$46,INDIRECT($I$43&amp;"!$E$4:$E$250"),"&gt;="&amp;L$45)</f>
        <v>#N/A</v>
      </c>
      <c r="M47" s="22" t="e">
        <f ca="1">COUNTIFS(INDIRECT($I$43&amp;"!$U$4:$U$250"),"&gt;=0",INDIRECT($I$43&amp;"!$E$4:$E$250"),"&lt;="&amp;M$46,INDIRECT($I$43&amp;"!$E$4:$E$250"),"&gt;="&amp;M$45)</f>
        <v>#N/A</v>
      </c>
    </row>
    <row r="48" spans="1:13" ht="14.45" customHeight="1">
      <c r="A48" s="67"/>
      <c r="B48" s="67"/>
      <c r="C48" s="19" t="s">
        <v>34</v>
      </c>
      <c r="D48" s="22" t="e">
        <f ca="1">COUNTIFS(INDIRECT($D$43&amp;"!$U$4:$U$250"),"=0",INDIRECT($D$43&amp;"!$E$4:$E$250"),"&lt;="&amp;D$46,INDIRECT($D$43&amp;"!$E$4:$E$250"),"&gt;="&amp;D$45)</f>
        <v>#N/A</v>
      </c>
      <c r="E48" s="22" t="e">
        <f ca="1">COUNTIFS(INDIRECT($D$43&amp;"!$U$4:$U$250"),"=0",INDIRECT($D$43&amp;"!$E$4:$E$250"),"&lt;="&amp;E$46,INDIRECT($D$43&amp;"!$E$4:$E$250"),"&gt;="&amp;E$45)</f>
        <v>#N/A</v>
      </c>
      <c r="F48" s="22" t="e">
        <f ca="1">COUNTIFS(INDIRECT($D$43&amp;"!$U$4:$U$250"),"=0",INDIRECT($D$43&amp;"!$E$4:$E$250"),"&lt;="&amp;F$46,INDIRECT($D$43&amp;"!$E$4:$E$250"),"&gt;="&amp;F$45)</f>
        <v>#N/A</v>
      </c>
      <c r="G48" s="22" t="e">
        <f ca="1">COUNTIFS(INDIRECT($D$43&amp;"!$U$4:$U$250"),"=0",INDIRECT($D$43&amp;"!$E$4:$E$250"),"&lt;="&amp;G$46,INDIRECT($D$43&amp;"!$E$4:$E$250"),"&gt;="&amp;G$45)</f>
        <v>#N/A</v>
      </c>
      <c r="H48" s="22" t="e">
        <f ca="1">COUNTIFS(INDIRECT($D$43&amp;"!$U$4:$U$250"),"=0",INDIRECT($D$43&amp;"!$E$4:$E$250"),"&lt;="&amp;H$46,INDIRECT($D$43&amp;"!$E$4:$E$250"),"&gt;="&amp;H$45)</f>
        <v>#N/A</v>
      </c>
      <c r="I48" s="22" t="e">
        <f ca="1">COUNTIFS(INDIRECT($I$43&amp;"!$U$4:$U$250"),"=0",INDIRECT($I$43&amp;"!$E$4:$E$250"),"&lt;="&amp;I$46,INDIRECT($I$43&amp;"!$E$4:$E$250"),"&gt;="&amp;I$45)</f>
        <v>#N/A</v>
      </c>
      <c r="J48" s="22" t="e">
        <f ca="1">COUNTIFS(INDIRECT($I$43&amp;"!$U$4:$U$250"),"=0",INDIRECT($I$43&amp;"!$E$4:$E$250"),"&lt;="&amp;J$46,INDIRECT($I$43&amp;"!$E$4:$E$250"),"&gt;="&amp;J$45)</f>
        <v>#N/A</v>
      </c>
      <c r="K48" s="22" t="e">
        <f ca="1">COUNTIFS(INDIRECT($I$43&amp;"!$U$4:$U$250"),"=0",INDIRECT($I$43&amp;"!$E$4:$E$250"),"&lt;="&amp;K$46,INDIRECT($I$43&amp;"!$E$4:$E$250"),"&gt;="&amp;K$45)</f>
        <v>#N/A</v>
      </c>
      <c r="L48" s="22" t="e">
        <f ca="1">COUNTIFS(INDIRECT($I$43&amp;"!$U$4:$U$250"),"=0",INDIRECT($I$43&amp;"!$E$4:$E$250"),"&lt;="&amp;L$46,INDIRECT($I$43&amp;"!$E$4:$E$250"),"&gt;="&amp;L$45)</f>
        <v>#N/A</v>
      </c>
      <c r="M48" s="22" t="e">
        <f ca="1">COUNTIFS(INDIRECT($I$43&amp;"!$U$4:$U$250"),"=0",INDIRECT($I$43&amp;"!$E$4:$E$250"),"&lt;="&amp;M$46,INDIRECT($I$43&amp;"!$E$4:$E$250"),"&gt;="&amp;M$45)</f>
        <v>#N/A</v>
      </c>
    </row>
    <row r="49" spans="1:13" ht="15.75">
      <c r="A49" s="67"/>
      <c r="B49" s="67"/>
      <c r="C49" s="23" t="s">
        <v>35</v>
      </c>
      <c r="D49" s="24" t="e">
        <f ca="1">IFERROR(D48/D47,NA())</f>
        <v>#N/A</v>
      </c>
      <c r="E49" s="24" t="e">
        <f t="shared" ref="E49:M49" ca="1" si="21">IFERROR(E48/E47,NA())</f>
        <v>#N/A</v>
      </c>
      <c r="F49" s="24" t="e">
        <f t="shared" ca="1" si="21"/>
        <v>#N/A</v>
      </c>
      <c r="G49" s="24" t="e">
        <f t="shared" ca="1" si="21"/>
        <v>#N/A</v>
      </c>
      <c r="H49" s="24" t="e">
        <f t="shared" ca="1" si="21"/>
        <v>#N/A</v>
      </c>
      <c r="I49" s="24" t="e">
        <f t="shared" ca="1" si="21"/>
        <v>#N/A</v>
      </c>
      <c r="J49" s="24" t="e">
        <f t="shared" ca="1" si="21"/>
        <v>#N/A</v>
      </c>
      <c r="K49" s="24" t="e">
        <f t="shared" ca="1" si="21"/>
        <v>#N/A</v>
      </c>
      <c r="L49" s="24" t="e">
        <f t="shared" ca="1" si="21"/>
        <v>#N/A</v>
      </c>
      <c r="M49" s="24" t="e">
        <f t="shared" ca="1" si="21"/>
        <v>#N/A</v>
      </c>
    </row>
    <row r="50" spans="1:13" ht="31.5">
      <c r="A50" s="67"/>
      <c r="B50" s="67"/>
      <c r="C50" s="25" t="s">
        <v>48</v>
      </c>
      <c r="D50" s="26" t="e">
        <f ca="1">IFERROR(AVERAGEIFS(INDIRECT($D$43&amp;"!$U$4:$U$250"),INDIRECT($D$43&amp;"!$E$4:$E$250"),"&lt;="&amp;D46,INDIRECT($D$43&amp;"!$E$4:$E$250"),"&gt;="&amp;D45),NA())</f>
        <v>#N/A</v>
      </c>
      <c r="E50" s="26" t="e">
        <f ca="1">IFERROR(AVERAGEIFS(INDIRECT($D$43&amp;"!$U$4:$U$250"),INDIRECT($D$43&amp;"!$E$4:$E$250"),"&lt;="&amp;E46,INDIRECT($D$43&amp;"!$E$4:$E$250"),"&gt;="&amp;E45),NA())</f>
        <v>#N/A</v>
      </c>
      <c r="F50" s="26" t="e">
        <f ca="1">IFERROR(AVERAGEIFS(INDIRECT($D$43&amp;"!$U$4:$U$250"),INDIRECT($D$43&amp;"!$E$4:$E$250"),"&lt;="&amp;F46,INDIRECT($D$43&amp;"!$E$4:$E$250"),"&gt;="&amp;F45),NA())</f>
        <v>#N/A</v>
      </c>
      <c r="G50" s="26" t="e">
        <f ca="1">IFERROR(AVERAGEIFS(INDIRECT($D$43&amp;"!$U$4:$U$250"),INDIRECT($D$43&amp;"!$E$4:$E$250"),"&lt;="&amp;G46,INDIRECT($D$43&amp;"!$E$4:$E$250"),"&gt;="&amp;G45),NA())</f>
        <v>#N/A</v>
      </c>
      <c r="H50" s="26" t="e">
        <f ca="1">IFERROR(AVERAGEIFS(INDIRECT($D$43&amp;"!$U$4:$U$250"),INDIRECT($D$43&amp;"!$E$4:$E$250"),"&lt;="&amp;H46,INDIRECT($D$43&amp;"!$E$4:$E$250"),"&gt;="&amp;H45),NA())</f>
        <v>#N/A</v>
      </c>
      <c r="I50" s="26" t="e">
        <f ca="1">IFERROR(AVERAGEIFS(INDIRECT($I$43&amp;"!$U$4:$U$250"),INDIRECT($I$43&amp;"!$E$4:$E$250"),"&lt;="&amp;I46,INDIRECT($I$43&amp;"!$E$4:$E$250"),"&gt;="&amp;I45),NA())</f>
        <v>#N/A</v>
      </c>
      <c r="J50" s="26" t="e">
        <f ca="1">IFERROR(AVERAGEIFS(INDIRECT($I$43&amp;"!$U$4:$U$250"),INDIRECT($I$43&amp;"!$E$4:$E$250"),"&lt;="&amp;J46,INDIRECT($I$43&amp;"!$E$4:$E$250"),"&gt;="&amp;J45),NA())</f>
        <v>#N/A</v>
      </c>
      <c r="K50" s="26" t="e">
        <f ca="1">IFERROR(AVERAGEIFS(INDIRECT($I$43&amp;"!$U$4:$U$250"),INDIRECT($I$43&amp;"!$E$4:$E$250"),"&lt;="&amp;K46,INDIRECT($I$43&amp;"!$E$4:$E$250"),"&gt;="&amp;K45),NA())</f>
        <v>#N/A</v>
      </c>
      <c r="L50" s="26" t="e">
        <f ca="1">IFERROR(AVERAGEIFS(INDIRECT($I$43&amp;"!$U$4:$U$250"),INDIRECT($I$43&amp;"!$E$4:$E$250"),"&lt;="&amp;L46,INDIRECT($I$43&amp;"!$E$4:$E$250"),"&gt;="&amp;L45),NA())</f>
        <v>#N/A</v>
      </c>
      <c r="M50" s="26" t="e">
        <f ca="1">IFERROR(AVERAGEIFS(INDIRECT($I$43&amp;"!$U$4:$U$250"),INDIRECT($I$43&amp;"!$E$4:$E$250"),"&lt;="&amp;M46,INDIRECT($I$43&amp;"!$E$4:$E$250"),"&gt;="&amp;M45),NA())</f>
        <v>#N/A</v>
      </c>
    </row>
    <row r="51" spans="1:13" ht="45">
      <c r="A51" s="68" t="s">
        <v>50</v>
      </c>
      <c r="B51" s="64" t="s">
        <v>7</v>
      </c>
      <c r="C51" s="19" t="s">
        <v>8</v>
      </c>
      <c r="D51" s="48" t="e">
        <f ca="1">IF(D$47&gt;0,COUNTIFS(INDIRECT($D$43&amp;"!$h$4:$h$250"),"NO",INDIRECT($D$43&amp;"!$E$4:$E$250"),"&lt;="&amp;D$46,INDIRECT($D$43&amp;"!$E$4:$E$250"),"&gt;="&amp;D$45),NA())</f>
        <v>#N/A</v>
      </c>
      <c r="E51" s="48" t="e">
        <f ca="1">IF(E$47&gt;0,COUNTIFS(INDIRECT($D$43&amp;"!$h$4:$h$250"),"NO",INDIRECT($D$43&amp;"!$E$4:$E$250"),"&lt;="&amp;E$46,INDIRECT($D$43&amp;"!$E$4:$E$250"),"&gt;="&amp;E$45),NA())</f>
        <v>#N/A</v>
      </c>
      <c r="F51" s="48" t="e">
        <f ca="1">IF(F$47&gt;0,COUNTIFS(INDIRECT($D$43&amp;"!$h$4:$h$250"),"NO",INDIRECT($D$43&amp;"!$E$4:$E$250"),"&lt;="&amp;F$46,INDIRECT($D$43&amp;"!$E$4:$E$250"),"&gt;="&amp;F$45),NA())</f>
        <v>#N/A</v>
      </c>
      <c r="G51" s="48" t="e">
        <f ca="1">IF(G$47&gt;0,COUNTIFS(INDIRECT($D$43&amp;"!$h$4:$h$250"),"NO",INDIRECT($D$43&amp;"!$E$4:$E$250"),"&lt;="&amp;G$46,INDIRECT($D$43&amp;"!$E$4:$E$250"),"&gt;="&amp;G$45),NA())</f>
        <v>#N/A</v>
      </c>
      <c r="H51" s="48" t="e">
        <f ca="1">IF(H$47&gt;0,COUNTIFS(INDIRECT($D$43&amp;"!$h$4:$h$250"),"NO",INDIRECT($D$43&amp;"!$E$4:$E$250"),"&lt;="&amp;H$46,INDIRECT($D$43&amp;"!$E$4:$E$250"),"&gt;="&amp;H$45),NA())</f>
        <v>#N/A</v>
      </c>
      <c r="I51" s="48" t="e">
        <f ca="1">IF(I$47&gt;0,COUNTIFS(INDIRECT($I$43&amp;"!$h$4:$h$250"),"NO",INDIRECT($I$43&amp;"!$E$4:$E$250"),"&lt;="&amp;I$46,INDIRECT($I$43&amp;"!$E$4:$E$250"),"&gt;="&amp;I$45),NA())</f>
        <v>#N/A</v>
      </c>
      <c r="J51" s="48" t="e">
        <f ca="1">IF(J$47&gt;0,COUNTIFS(INDIRECT($I$43&amp;"!$h$4:$h$250"),"NO",INDIRECT($I$43&amp;"!$E$4:$E$250"),"&lt;="&amp;J$46,INDIRECT($I$43&amp;"!$E$4:$E$250"),"&gt;="&amp;J$45),NA())</f>
        <v>#N/A</v>
      </c>
      <c r="K51" s="48" t="e">
        <f ca="1">IF(K$47&gt;0,COUNTIFS(INDIRECT($I$43&amp;"!$h$4:$h$250"),"NO",INDIRECT($I$43&amp;"!$E$4:$E$250"),"&lt;="&amp;K$46,INDIRECT($I$43&amp;"!$E$4:$E$250"),"&gt;="&amp;K$45),NA())</f>
        <v>#N/A</v>
      </c>
      <c r="L51" s="48" t="e">
        <f ca="1">IF(L$47&gt;0,COUNTIFS(INDIRECT($I$43&amp;"!$h$4:$h$250"),"NO",INDIRECT($I$43&amp;"!$E$4:$E$250"),"&lt;="&amp;L$46,INDIRECT($I$43&amp;"!$E$4:$E$250"),"&gt;="&amp;L$45),NA())</f>
        <v>#N/A</v>
      </c>
      <c r="M51" s="48" t="e">
        <f ca="1">IF(M$47&gt;0,COUNTIFS(INDIRECT($I$43&amp;"!$h$4:$h$250"),"NO",INDIRECT($I$43&amp;"!$E$4:$E$250"),"&lt;="&amp;M$46,INDIRECT($I$43&amp;"!$E$4:$E$250"),"&gt;="&amp;M$45),NA())</f>
        <v>#N/A</v>
      </c>
    </row>
    <row r="52" spans="1:13" ht="30">
      <c r="A52" s="69"/>
      <c r="B52" s="64"/>
      <c r="C52" s="19" t="s">
        <v>10</v>
      </c>
      <c r="D52" s="48" t="e">
        <f ca="1">IF(D$47&gt;0,COUNTIFS(INDIRECT($D$43&amp;"!$i$4:$i$250"),"NO",INDIRECT($D$43&amp;"!$E$4:$E$250"),"&lt;="&amp;D$46,INDIRECT($D$43&amp;"!$E$4:$E$250"),"&gt;="&amp;D$45),NA())</f>
        <v>#N/A</v>
      </c>
      <c r="E52" s="48" t="e">
        <f ca="1">IF(E$47&gt;0,COUNTIFS(INDIRECT($D$43&amp;"!$i$4:$i$250"),"NO",INDIRECT($D$43&amp;"!$E$4:$E$250"),"&lt;="&amp;E$46,INDIRECT($D$43&amp;"!$E$4:$E$250"),"&gt;="&amp;E$45),NA())</f>
        <v>#N/A</v>
      </c>
      <c r="F52" s="48" t="e">
        <f ca="1">IF(F$47&gt;0,COUNTIFS(INDIRECT($D$43&amp;"!$i$4:$i$250"),"NO",INDIRECT($D$43&amp;"!$E$4:$E$250"),"&lt;="&amp;F$46,INDIRECT($D$43&amp;"!$E$4:$E$250"),"&gt;="&amp;F$45),NA())</f>
        <v>#N/A</v>
      </c>
      <c r="G52" s="48" t="e">
        <f ca="1">IF(G$47&gt;0,COUNTIFS(INDIRECT($D$43&amp;"!$i$4:$i$250"),"NO",INDIRECT($D$43&amp;"!$E$4:$E$250"),"&lt;="&amp;G$46,INDIRECT($D$43&amp;"!$E$4:$E$250"),"&gt;="&amp;G$45),NA())</f>
        <v>#N/A</v>
      </c>
      <c r="H52" s="48" t="e">
        <f ca="1">IF(H$47&gt;0,COUNTIFS(INDIRECT($D$43&amp;"!$i$4:$i$250"),"NO",INDIRECT($D$43&amp;"!$E$4:$E$250"),"&lt;="&amp;H$46,INDIRECT($D$43&amp;"!$E$4:$E$250"),"&gt;="&amp;H$45),NA())</f>
        <v>#N/A</v>
      </c>
      <c r="I52" s="48" t="e">
        <f ca="1">IF(I$47&gt;0,COUNTIFS(INDIRECT($I$43&amp;"!$i$4:$i$250"),"NO",INDIRECT($I$43&amp;"!$E$4:$E$250"),"&lt;="&amp;I$46,INDIRECT($I$43&amp;"!$E$4:$E$250"),"&gt;="&amp;I$45),NA())</f>
        <v>#N/A</v>
      </c>
      <c r="J52" s="48" t="e">
        <f ca="1">IF(J$47&gt;0,COUNTIFS(INDIRECT($I$43&amp;"!$i$4:$i$250"),"NO",INDIRECT($I$43&amp;"!$E$4:$E$250"),"&lt;="&amp;J$46,INDIRECT($I$43&amp;"!$E$4:$E$250"),"&gt;="&amp;J$45),NA())</f>
        <v>#N/A</v>
      </c>
      <c r="K52" s="48" t="e">
        <f ca="1">IF(K$47&gt;0,COUNTIFS(INDIRECT($I$43&amp;"!$i$4:$i$250"),"NO",INDIRECT($I$43&amp;"!$E$4:$E$250"),"&lt;="&amp;K$46,INDIRECT($I$43&amp;"!$E$4:$E$250"),"&gt;="&amp;K$45),NA())</f>
        <v>#N/A</v>
      </c>
      <c r="L52" s="48" t="e">
        <f ca="1">IF(L$47&gt;0,COUNTIFS(INDIRECT($I$43&amp;"!$i$4:$i$250"),"NO",INDIRECT($I$43&amp;"!$E$4:$E$250"),"&lt;="&amp;L$46,INDIRECT($I$43&amp;"!$E$4:$E$250"),"&gt;="&amp;L$45),NA())</f>
        <v>#N/A</v>
      </c>
      <c r="M52" s="48" t="e">
        <f ca="1">IF(M$47&gt;0,COUNTIFS(INDIRECT($I$43&amp;"!$i$4:$i$250"),"NO",INDIRECT($I$43&amp;"!$E$4:$E$250"),"&lt;="&amp;M$46,INDIRECT($I$43&amp;"!$E$4:$E$250"),"&gt;="&amp;M$45),NA())</f>
        <v>#N/A</v>
      </c>
    </row>
    <row r="53" spans="1:13" ht="30">
      <c r="A53" s="69"/>
      <c r="B53" s="64"/>
      <c r="C53" s="19" t="s">
        <v>9</v>
      </c>
      <c r="D53" s="48" t="e">
        <f ca="1">IF(D$47&gt;0,COUNTIFS(INDIRECT($D$43&amp;"!$j$4:$j$250"),"NO",INDIRECT($D$43&amp;"!$E$4:$E$250"),"&lt;="&amp;D$46,INDIRECT($D$43&amp;"!$E$4:$E$250"),"&gt;="&amp;D$45),NA())</f>
        <v>#N/A</v>
      </c>
      <c r="E53" s="48" t="e">
        <f ca="1">IF(E$47&gt;0,COUNTIFS(INDIRECT($D$43&amp;"!$j$4:$j$250"),"NO",INDIRECT($D$43&amp;"!$E$4:$E$250"),"&lt;="&amp;E$46,INDIRECT($D$43&amp;"!$E$4:$E$250"),"&gt;="&amp;E$45),NA())</f>
        <v>#N/A</v>
      </c>
      <c r="F53" s="48" t="e">
        <f ca="1">IF(F$47&gt;0,COUNTIFS(INDIRECT($D$43&amp;"!$j$4:$j$250"),"NO",INDIRECT($D$43&amp;"!$E$4:$E$250"),"&lt;="&amp;F$46,INDIRECT($D$43&amp;"!$E$4:$E$250"),"&gt;="&amp;F$45),NA())</f>
        <v>#N/A</v>
      </c>
      <c r="G53" s="48" t="e">
        <f ca="1">IF(G$47&gt;0,COUNTIFS(INDIRECT($D$43&amp;"!$j$4:$j$250"),"NO",INDIRECT($D$43&amp;"!$E$4:$E$250"),"&lt;="&amp;G$46,INDIRECT($D$43&amp;"!$E$4:$E$250"),"&gt;="&amp;G$45),NA())</f>
        <v>#N/A</v>
      </c>
      <c r="H53" s="48" t="e">
        <f ca="1">IF(H$47&gt;0,COUNTIFS(INDIRECT($D$43&amp;"!$j$4:$j$250"),"NO",INDIRECT($D$43&amp;"!$E$4:$E$250"),"&lt;="&amp;H$46,INDIRECT($D$43&amp;"!$E$4:$E$250"),"&gt;="&amp;H$45),NA())</f>
        <v>#N/A</v>
      </c>
      <c r="I53" s="48" t="e">
        <f ca="1">IF(I$47&gt;0,COUNTIFS(INDIRECT($I$43&amp;"!$j$4:$j$250"),"NO",INDIRECT($I$43&amp;"!$E$4:$E$250"),"&lt;="&amp;I$46,INDIRECT($I$43&amp;"!$E$4:$E$250"),"&gt;="&amp;I$45),NA())</f>
        <v>#N/A</v>
      </c>
      <c r="J53" s="48" t="e">
        <f ca="1">IF(J$47&gt;0,COUNTIFS(INDIRECT($I$43&amp;"!$j$4:$j$250"),"NO",INDIRECT($I$43&amp;"!$E$4:$E$250"),"&lt;="&amp;J$46,INDIRECT($I$43&amp;"!$E$4:$E$250"),"&gt;="&amp;J$45),NA())</f>
        <v>#N/A</v>
      </c>
      <c r="K53" s="48" t="e">
        <f ca="1">IF(K$47&gt;0,COUNTIFS(INDIRECT($I$43&amp;"!$j$4:$j$250"),"NO",INDIRECT($I$43&amp;"!$E$4:$E$250"),"&lt;="&amp;K$46,INDIRECT($I$43&amp;"!$E$4:$E$250"),"&gt;="&amp;K$45),NA())</f>
        <v>#N/A</v>
      </c>
      <c r="L53" s="48" t="e">
        <f ca="1">IF(L$47&gt;0,COUNTIFS(INDIRECT($I$43&amp;"!$j$4:$j$250"),"NO",INDIRECT($I$43&amp;"!$E$4:$E$250"),"&lt;="&amp;L$46,INDIRECT($I$43&amp;"!$E$4:$E$250"),"&gt;="&amp;L$45),NA())</f>
        <v>#N/A</v>
      </c>
      <c r="M53" s="48" t="e">
        <f ca="1">IF(M$47&gt;0,COUNTIFS(INDIRECT($I$43&amp;"!$j$4:$j$250"),"NO",INDIRECT($I$43&amp;"!$E$4:$E$250"),"&lt;="&amp;M$46,INDIRECT($I$43&amp;"!$E$4:$E$250"),"&gt;="&amp;M$45),NA())</f>
        <v>#N/A</v>
      </c>
    </row>
    <row r="54" spans="1:13" ht="60">
      <c r="A54" s="69"/>
      <c r="B54" s="64"/>
      <c r="C54" s="19" t="s">
        <v>11</v>
      </c>
      <c r="D54" s="48" t="e">
        <f ca="1">IF(D$47&gt;0,COUNTIFS(INDIRECT($D$43&amp;"!$k$4:$k$250"),"NO",INDIRECT($D$43&amp;"!$E$4:$E$250"),"&lt;="&amp;D$46,INDIRECT($D$43&amp;"!$E$4:$E$250"),"&gt;="&amp;D$45),NA())</f>
        <v>#N/A</v>
      </c>
      <c r="E54" s="48" t="e">
        <f ca="1">IF(E$47&gt;0,COUNTIFS(INDIRECT($D$43&amp;"!$k$4:$k$250"),"NO",INDIRECT($D$43&amp;"!$E$4:$E$250"),"&lt;="&amp;E$46,INDIRECT($D$43&amp;"!$E$4:$E$250"),"&gt;="&amp;E$45),NA())</f>
        <v>#N/A</v>
      </c>
      <c r="F54" s="48" t="e">
        <f ca="1">IF(F$47&gt;0,COUNTIFS(INDIRECT($D$43&amp;"!$k$4:$k$250"),"NO",INDIRECT($D$43&amp;"!$E$4:$E$250"),"&lt;="&amp;F$46,INDIRECT($D$43&amp;"!$E$4:$E$250"),"&gt;="&amp;F$45),NA())</f>
        <v>#N/A</v>
      </c>
      <c r="G54" s="48" t="e">
        <f ca="1">IF(G$47&gt;0,COUNTIFS(INDIRECT($D$43&amp;"!$k$4:$k$250"),"NO",INDIRECT($D$43&amp;"!$E$4:$E$250"),"&lt;="&amp;G$46,INDIRECT($D$43&amp;"!$E$4:$E$250"),"&gt;="&amp;G$45),NA())</f>
        <v>#N/A</v>
      </c>
      <c r="H54" s="48" t="e">
        <f ca="1">IF(H$47&gt;0,COUNTIFS(INDIRECT($D$43&amp;"!$k$4:$k$250"),"NO",INDIRECT($D$43&amp;"!$E$4:$E$250"),"&lt;="&amp;H$46,INDIRECT($D$43&amp;"!$E$4:$E$250"),"&gt;="&amp;H$45),NA())</f>
        <v>#N/A</v>
      </c>
      <c r="I54" s="48" t="e">
        <f ca="1">IF(I$47&gt;0,COUNTIFS(INDIRECT($I$43&amp;"!$k$4:$k$250"),"NO",INDIRECT($I$43&amp;"!$E$4:$E$250"),"&lt;="&amp;I$46,INDIRECT($I$43&amp;"!$E$4:$E$250"),"&gt;="&amp;I$45),NA())</f>
        <v>#N/A</v>
      </c>
      <c r="J54" s="48" t="e">
        <f ca="1">IF(J$47&gt;0,COUNTIFS(INDIRECT($I$43&amp;"!$k$4:$k$250"),"NO",INDIRECT($I$43&amp;"!$E$4:$E$250"),"&lt;="&amp;J$46,INDIRECT($I$43&amp;"!$E$4:$E$250"),"&gt;="&amp;J$45),NA())</f>
        <v>#N/A</v>
      </c>
      <c r="K54" s="48" t="e">
        <f ca="1">IF(K$47&gt;0,COUNTIFS(INDIRECT($I$43&amp;"!$k$4:$k$250"),"NO",INDIRECT($I$43&amp;"!$E$4:$E$250"),"&lt;="&amp;K$46,INDIRECT($I$43&amp;"!$E$4:$E$250"),"&gt;="&amp;K$45),NA())</f>
        <v>#N/A</v>
      </c>
      <c r="L54" s="48" t="e">
        <f ca="1">IF(L$47&gt;0,COUNTIFS(INDIRECT($I$43&amp;"!$k$4:$k$250"),"NO",INDIRECT($I$43&amp;"!$E$4:$E$250"),"&lt;="&amp;L$46,INDIRECT($I$43&amp;"!$E$4:$E$250"),"&gt;="&amp;L$45),NA())</f>
        <v>#N/A</v>
      </c>
      <c r="M54" s="48" t="e">
        <f ca="1">IF(M$47&gt;0,COUNTIFS(INDIRECT($I$43&amp;"!$k$4:$k$250"),"NO",INDIRECT($I$43&amp;"!$E$4:$E$250"),"&lt;="&amp;M$46,INDIRECT($I$43&amp;"!$E$4:$E$250"),"&gt;="&amp;M$45),NA())</f>
        <v>#N/A</v>
      </c>
    </row>
    <row r="55" spans="1:13" ht="30">
      <c r="A55" s="69"/>
      <c r="B55" s="64"/>
      <c r="C55" s="19" t="s">
        <v>12</v>
      </c>
      <c r="D55" s="48" t="e">
        <f ca="1">IF(D$47&gt;0,COUNTIFS(INDIRECT($D$43&amp;"!$l$4:$l$250"),"NO",INDIRECT($D$43&amp;"!$E$4:$E$250"),"&lt;="&amp;D$46,INDIRECT($D$43&amp;"!$E$4:$E$250"),"&gt;="&amp;D$45),NA())</f>
        <v>#N/A</v>
      </c>
      <c r="E55" s="48" t="e">
        <f ca="1">IF(E$47&gt;0,COUNTIFS(INDIRECT($D$43&amp;"!$l$4:$l$250"),"NO",INDIRECT($D$43&amp;"!$E$4:$E$250"),"&lt;="&amp;E$46,INDIRECT($D$43&amp;"!$E$4:$E$250"),"&gt;="&amp;E$45),NA())</f>
        <v>#N/A</v>
      </c>
      <c r="F55" s="48" t="e">
        <f ca="1">IF(F$47&gt;0,COUNTIFS(INDIRECT($D$43&amp;"!$l$4:$l$250"),"NO",INDIRECT($D$43&amp;"!$E$4:$E$250"),"&lt;="&amp;F$46,INDIRECT($D$43&amp;"!$E$4:$E$250"),"&gt;="&amp;F$45),NA())</f>
        <v>#N/A</v>
      </c>
      <c r="G55" s="48" t="e">
        <f ca="1">IF(G$47&gt;0,COUNTIFS(INDIRECT($D$43&amp;"!$l$4:$l$250"),"NO",INDIRECT($D$43&amp;"!$E$4:$E$250"),"&lt;="&amp;G$46,INDIRECT($D$43&amp;"!$E$4:$E$250"),"&gt;="&amp;G$45),NA())</f>
        <v>#N/A</v>
      </c>
      <c r="H55" s="48" t="e">
        <f ca="1">IF(H$47&gt;0,COUNTIFS(INDIRECT($D$43&amp;"!$l$4:$l$250"),"NO",INDIRECT($D$43&amp;"!$E$4:$E$250"),"&lt;="&amp;H$46,INDIRECT($D$43&amp;"!$E$4:$E$250"),"&gt;="&amp;H$45),NA())</f>
        <v>#N/A</v>
      </c>
      <c r="I55" s="48" t="e">
        <f ca="1">IF(I$47&gt;0,COUNTIFS(INDIRECT($I$43&amp;"!$l$4:$l$250"),"NO",INDIRECT($I$43&amp;"!$E$4:$E$250"),"&lt;="&amp;I$46,INDIRECT($I$43&amp;"!$E$4:$E$250"),"&gt;="&amp;I$45),NA())</f>
        <v>#N/A</v>
      </c>
      <c r="J55" s="48" t="e">
        <f ca="1">IF(J$47&gt;0,COUNTIFS(INDIRECT($I$43&amp;"!$l$4:$l$250"),"NO",INDIRECT($I$43&amp;"!$E$4:$E$250"),"&lt;="&amp;J$46,INDIRECT($I$43&amp;"!$E$4:$E$250"),"&gt;="&amp;J$45),NA())</f>
        <v>#N/A</v>
      </c>
      <c r="K55" s="48" t="e">
        <f ca="1">IF(K$47&gt;0,COUNTIFS(INDIRECT($I$43&amp;"!$l$4:$l$250"),"NO",INDIRECT($I$43&amp;"!$E$4:$E$250"),"&lt;="&amp;K$46,INDIRECT($I$43&amp;"!$E$4:$E$250"),"&gt;="&amp;K$45),NA())</f>
        <v>#N/A</v>
      </c>
      <c r="L55" s="48" t="e">
        <f ca="1">IF(L$47&gt;0,COUNTIFS(INDIRECT($I$43&amp;"!$l$4:$l$250"),"NO",INDIRECT($I$43&amp;"!$E$4:$E$250"),"&lt;="&amp;L$46,INDIRECT($I$43&amp;"!$E$4:$E$250"),"&gt;="&amp;L$45),NA())</f>
        <v>#N/A</v>
      </c>
      <c r="M55" s="48" t="e">
        <f ca="1">IF(M$47&gt;0,COUNTIFS(INDIRECT($I$43&amp;"!$l$4:$l$250"),"NO",INDIRECT($I$43&amp;"!$E$4:$E$250"),"&lt;="&amp;M$46,INDIRECT($I$43&amp;"!$E$4:$E$250"),"&gt;="&amp;M$45),NA())</f>
        <v>#N/A</v>
      </c>
    </row>
    <row r="56" spans="1:13" ht="30">
      <c r="A56" s="69"/>
      <c r="B56" s="64"/>
      <c r="C56" s="19" t="s">
        <v>13</v>
      </c>
      <c r="D56" s="48" t="e">
        <f ca="1">IF(D$47&gt;0,COUNTIFS(INDIRECT($D$43&amp;"!$m$4:$m$250"),"NO",INDIRECT($D$43&amp;"!$E$4:$E$250"),"&lt;="&amp;D$46,INDIRECT($D$43&amp;"!$E$4:$E$250"),"&gt;="&amp;D$45),NA())</f>
        <v>#N/A</v>
      </c>
      <c r="E56" s="48" t="e">
        <f ca="1">IF(E$47&gt;0,COUNTIFS(INDIRECT($D$43&amp;"!$m$4:$m$250"),"NO",INDIRECT($D$43&amp;"!$E$4:$E$250"),"&lt;="&amp;E$46,INDIRECT($D$43&amp;"!$E$4:$E$250"),"&gt;="&amp;E$45),NA())</f>
        <v>#N/A</v>
      </c>
      <c r="F56" s="48" t="e">
        <f ca="1">IF(F$47&gt;0,COUNTIFS(INDIRECT($D$43&amp;"!$m$4:$m$250"),"NO",INDIRECT($D$43&amp;"!$E$4:$E$250"),"&lt;="&amp;F$46,INDIRECT($D$43&amp;"!$E$4:$E$250"),"&gt;="&amp;F$45),NA())</f>
        <v>#N/A</v>
      </c>
      <c r="G56" s="48" t="e">
        <f ca="1">IF(G$47&gt;0,COUNTIFS(INDIRECT($D$43&amp;"!$m$4:$m$250"),"NO",INDIRECT($D$43&amp;"!$E$4:$E$250"),"&lt;="&amp;G$46,INDIRECT($D$43&amp;"!$E$4:$E$250"),"&gt;="&amp;G$45),NA())</f>
        <v>#N/A</v>
      </c>
      <c r="H56" s="48" t="e">
        <f ca="1">IF(H$47&gt;0,COUNTIFS(INDIRECT($D$43&amp;"!$m$4:$m$250"),"NO",INDIRECT($D$43&amp;"!$E$4:$E$250"),"&lt;="&amp;H$46,INDIRECT($D$43&amp;"!$E$4:$E$250"),"&gt;="&amp;H$45),NA())</f>
        <v>#N/A</v>
      </c>
      <c r="I56" s="48" t="e">
        <f ca="1">IF(I$47&gt;0,COUNTIFS(INDIRECT($I$43&amp;"!$m$4:$m$250"),"NO",INDIRECT($I$43&amp;"!$E$4:$E$250"),"&lt;="&amp;I$46,INDIRECT($I$43&amp;"!$E$4:$E$250"),"&gt;="&amp;I$45),NA())</f>
        <v>#N/A</v>
      </c>
      <c r="J56" s="48" t="e">
        <f ca="1">IF(J$47&gt;0,COUNTIFS(INDIRECT($I$43&amp;"!$m$4:$m$250"),"NO",INDIRECT($I$43&amp;"!$E$4:$E$250"),"&lt;="&amp;J$46,INDIRECT($I$43&amp;"!$E$4:$E$250"),"&gt;="&amp;J$45),NA())</f>
        <v>#N/A</v>
      </c>
      <c r="K56" s="48" t="e">
        <f ca="1">IF(K$47&gt;0,COUNTIFS(INDIRECT($I$43&amp;"!$m$4:$m$250"),"NO",INDIRECT($I$43&amp;"!$E$4:$E$250"),"&lt;="&amp;K$46,INDIRECT($I$43&amp;"!$E$4:$E$250"),"&gt;="&amp;K$45),NA())</f>
        <v>#N/A</v>
      </c>
      <c r="L56" s="48" t="e">
        <f ca="1">IF(L$47&gt;0,COUNTIFS(INDIRECT($I$43&amp;"!$m$4:$m$250"),"NO",INDIRECT($I$43&amp;"!$E$4:$E$250"),"&lt;="&amp;L$46,INDIRECT($I$43&amp;"!$E$4:$E$250"),"&gt;="&amp;L$45),NA())</f>
        <v>#N/A</v>
      </c>
      <c r="M56" s="48" t="e">
        <f ca="1">IF(M$47&gt;0,COUNTIFS(INDIRECT($I$43&amp;"!$m$4:$m$250"),"NO",INDIRECT($I$43&amp;"!$E$4:$E$250"),"&lt;="&amp;M$46,INDIRECT($I$43&amp;"!$E$4:$E$250"),"&gt;="&amp;M$45),NA())</f>
        <v>#N/A</v>
      </c>
    </row>
    <row r="57" spans="1:13" ht="30">
      <c r="A57" s="69"/>
      <c r="B57" s="64"/>
      <c r="C57" s="19" t="s">
        <v>14</v>
      </c>
      <c r="D57" s="48" t="e">
        <f ca="1">IF(D$47&gt;0,COUNTIFS(INDIRECT($D$43&amp;"!$n$4:$n$250"),"NO",INDIRECT($D$43&amp;"!$E$4:$E$250"),"&lt;="&amp;D$46,INDIRECT($D$43&amp;"!$E$4:$E$250"),"&gt;="&amp;D$45),NA())</f>
        <v>#N/A</v>
      </c>
      <c r="E57" s="48" t="e">
        <f ca="1">IF(E$47&gt;0,COUNTIFS(INDIRECT($D$43&amp;"!$n$4:$n$250"),"NO",INDIRECT($D$43&amp;"!$E$4:$E$250"),"&lt;="&amp;E$46,INDIRECT($D$43&amp;"!$E$4:$E$250"),"&gt;="&amp;E$45),NA())</f>
        <v>#N/A</v>
      </c>
      <c r="F57" s="48" t="e">
        <f ca="1">IF(F$47&gt;0,COUNTIFS(INDIRECT($D$43&amp;"!$n$4:$n$250"),"NO",INDIRECT($D$43&amp;"!$E$4:$E$250"),"&lt;="&amp;F$46,INDIRECT($D$43&amp;"!$E$4:$E$250"),"&gt;="&amp;F$45),NA())</f>
        <v>#N/A</v>
      </c>
      <c r="G57" s="48" t="e">
        <f ca="1">IF(G$47&gt;0,COUNTIFS(INDIRECT($D$43&amp;"!$n$4:$n$250"),"NO",INDIRECT($D$43&amp;"!$E$4:$E$250"),"&lt;="&amp;G$46,INDIRECT($D$43&amp;"!$E$4:$E$250"),"&gt;="&amp;G$45),NA())</f>
        <v>#N/A</v>
      </c>
      <c r="H57" s="48" t="e">
        <f ca="1">IF(H$47&gt;0,COUNTIFS(INDIRECT($D$43&amp;"!$n$4:$n$250"),"NO",INDIRECT($D$43&amp;"!$E$4:$E$250"),"&lt;="&amp;H$46,INDIRECT($D$43&amp;"!$E$4:$E$250"),"&gt;="&amp;H$45),NA())</f>
        <v>#N/A</v>
      </c>
      <c r="I57" s="48" t="e">
        <f ca="1">IF(I$47&gt;0,COUNTIFS(INDIRECT($I$43&amp;"!$n$4:$n$250"),"NO",INDIRECT($I$43&amp;"!$E$4:$E$250"),"&lt;="&amp;I$46,INDIRECT($I$43&amp;"!$E$4:$E$250"),"&gt;="&amp;I$45),NA())</f>
        <v>#N/A</v>
      </c>
      <c r="J57" s="48" t="e">
        <f ca="1">IF(J$47&gt;0,COUNTIFS(INDIRECT($I$43&amp;"!$n$4:$n$250"),"NO",INDIRECT($I$43&amp;"!$E$4:$E$250"),"&lt;="&amp;J$46,INDIRECT($I$43&amp;"!$E$4:$E$250"),"&gt;="&amp;J$45),NA())</f>
        <v>#N/A</v>
      </c>
      <c r="K57" s="48" t="e">
        <f ca="1">IF(K$47&gt;0,COUNTIFS(INDIRECT($I$43&amp;"!$n$4:$n$250"),"NO",INDIRECT($I$43&amp;"!$E$4:$E$250"),"&lt;="&amp;K$46,INDIRECT($I$43&amp;"!$E$4:$E$250"),"&gt;="&amp;K$45),NA())</f>
        <v>#N/A</v>
      </c>
      <c r="L57" s="48" t="e">
        <f ca="1">IF(L$47&gt;0,COUNTIFS(INDIRECT($I$43&amp;"!$n$4:$n$250"),"NO",INDIRECT($I$43&amp;"!$E$4:$E$250"),"&lt;="&amp;L$46,INDIRECT($I$43&amp;"!$E$4:$E$250"),"&gt;="&amp;L$45),NA())</f>
        <v>#N/A</v>
      </c>
      <c r="M57" s="48" t="e">
        <f ca="1">IF(M$47&gt;0,COUNTIFS(INDIRECT($I$43&amp;"!$n$4:$n$250"),"NO",INDIRECT($I$43&amp;"!$E$4:$E$250"),"&lt;="&amp;M$46,INDIRECT($I$43&amp;"!$E$4:$E$250"),"&gt;="&amp;M$45),NA())</f>
        <v>#N/A</v>
      </c>
    </row>
    <row r="58" spans="1:13" ht="45">
      <c r="A58" s="69"/>
      <c r="B58" s="64"/>
      <c r="C58" s="19" t="s">
        <v>15</v>
      </c>
      <c r="D58" s="48" t="e">
        <f ca="1">IF(D$47&gt;0,COUNTIFS(INDIRECT($D$43&amp;"!$o$4:$o$250"),"NO",INDIRECT($D$43&amp;"!$E$4:$E$250"),"&lt;="&amp;D$46,INDIRECT($D$43&amp;"!$E$4:$E$250"),"&gt;="&amp;D$45),NA())</f>
        <v>#N/A</v>
      </c>
      <c r="E58" s="48" t="e">
        <f ca="1">IF(E$47&gt;0,COUNTIFS(INDIRECT($D$43&amp;"!$o$4:$o$250"),"NO",INDIRECT($D$43&amp;"!$E$4:$E$250"),"&lt;="&amp;E$46,INDIRECT($D$43&amp;"!$E$4:$E$250"),"&gt;="&amp;E$45),NA())</f>
        <v>#N/A</v>
      </c>
      <c r="F58" s="48" t="e">
        <f ca="1">IF(F$47&gt;0,COUNTIFS(INDIRECT($D$43&amp;"!$o$4:$o$250"),"NO",INDIRECT($D$43&amp;"!$E$4:$E$250"),"&lt;="&amp;F$46,INDIRECT($D$43&amp;"!$E$4:$E$250"),"&gt;="&amp;F$45),NA())</f>
        <v>#N/A</v>
      </c>
      <c r="G58" s="48" t="e">
        <f ca="1">IF(G$47&gt;0,COUNTIFS(INDIRECT($D$43&amp;"!$o$4:$o$250"),"NO",INDIRECT($D$43&amp;"!$E$4:$E$250"),"&lt;="&amp;G$46,INDIRECT($D$43&amp;"!$E$4:$E$250"),"&gt;="&amp;G$45),NA())</f>
        <v>#N/A</v>
      </c>
      <c r="H58" s="48" t="e">
        <f ca="1">IF(H$47&gt;0,COUNTIFS(INDIRECT($D$43&amp;"!$o$4:$o$250"),"NO",INDIRECT($D$43&amp;"!$E$4:$E$250"),"&lt;="&amp;H$46,INDIRECT($D$43&amp;"!$E$4:$E$250"),"&gt;="&amp;H$45),NA())</f>
        <v>#N/A</v>
      </c>
      <c r="I58" s="48" t="e">
        <f ca="1">IF(I$47&gt;0,COUNTIFS(INDIRECT($I$43&amp;"!$o$4:$o$250"),"NO",INDIRECT($I$43&amp;"!$E$4:$E$250"),"&lt;="&amp;I$46,INDIRECT($I$43&amp;"!$E$4:$E$250"),"&gt;="&amp;I$45),NA())</f>
        <v>#N/A</v>
      </c>
      <c r="J58" s="48" t="e">
        <f ca="1">IF(J$47&gt;0,COUNTIFS(INDIRECT($I$43&amp;"!$o$4:$o$250"),"NO",INDIRECT($I$43&amp;"!$E$4:$E$250"),"&lt;="&amp;J$46,INDIRECT($I$43&amp;"!$E$4:$E$250"),"&gt;="&amp;J$45),NA())</f>
        <v>#N/A</v>
      </c>
      <c r="K58" s="48" t="e">
        <f ca="1">IF(K$47&gt;0,COUNTIFS(INDIRECT($I$43&amp;"!$o$4:$o$250"),"NO",INDIRECT($I$43&amp;"!$E$4:$E$250"),"&lt;="&amp;K$46,INDIRECT($I$43&amp;"!$E$4:$E$250"),"&gt;="&amp;K$45),NA())</f>
        <v>#N/A</v>
      </c>
      <c r="L58" s="48" t="e">
        <f ca="1">IF(L$47&gt;0,COUNTIFS(INDIRECT($I$43&amp;"!$o$4:$o$250"),"NO",INDIRECT($I$43&amp;"!$E$4:$E$250"),"&lt;="&amp;L$46,INDIRECT($I$43&amp;"!$E$4:$E$250"),"&gt;="&amp;L$45),NA())</f>
        <v>#N/A</v>
      </c>
      <c r="M58" s="48" t="e">
        <f ca="1">IF(M$47&gt;0,COUNTIFS(INDIRECT($I$43&amp;"!$o$4:$o$250"),"NO",INDIRECT($I$43&amp;"!$E$4:$E$250"),"&lt;="&amp;M$46,INDIRECT($I$43&amp;"!$E$4:$E$250"),"&gt;="&amp;M$45),NA())</f>
        <v>#N/A</v>
      </c>
    </row>
    <row r="59" spans="1:13" ht="45">
      <c r="A59" s="69"/>
      <c r="B59" s="64" t="s">
        <v>16</v>
      </c>
      <c r="C59" s="19" t="s">
        <v>17</v>
      </c>
      <c r="D59" s="48" t="e">
        <f ca="1">IF(D$47&gt;0,COUNTIFS(INDIRECT($D$43&amp;"!$p$4:$p$250"),"NO",INDIRECT($D$43&amp;"!$E$4:$E$250"),"&lt;="&amp;D$46,INDIRECT($D$43&amp;"!$E$4:$E$250"),"&gt;="&amp;D$45),NA())</f>
        <v>#N/A</v>
      </c>
      <c r="E59" s="48" t="e">
        <f ca="1">IF(E$47&gt;0,COUNTIFS(INDIRECT($D$43&amp;"!$p$4:$p$250"),"NO",INDIRECT($D$43&amp;"!$E$4:$E$250"),"&lt;="&amp;E$46,INDIRECT($D$43&amp;"!$E$4:$E$250"),"&gt;="&amp;E$45),NA())</f>
        <v>#N/A</v>
      </c>
      <c r="F59" s="48" t="e">
        <f ca="1">IF(F$47&gt;0,COUNTIFS(INDIRECT($D$43&amp;"!$p$4:$p$250"),"NO",INDIRECT($D$43&amp;"!$E$4:$E$250"),"&lt;="&amp;F$46,INDIRECT($D$43&amp;"!$E$4:$E$250"),"&gt;="&amp;F$45),NA())</f>
        <v>#N/A</v>
      </c>
      <c r="G59" s="48" t="e">
        <f ca="1">IF(G$47&gt;0,COUNTIFS(INDIRECT($D$43&amp;"!$p$4:$p$250"),"NO",INDIRECT($D$43&amp;"!$E$4:$E$250"),"&lt;="&amp;G$46,INDIRECT($D$43&amp;"!$E$4:$E$250"),"&gt;="&amp;G$45),NA())</f>
        <v>#N/A</v>
      </c>
      <c r="H59" s="48" t="e">
        <f ca="1">IF(H$47&gt;0,COUNTIFS(INDIRECT($D$43&amp;"!$p$4:$p$250"),"NO",INDIRECT($D$43&amp;"!$E$4:$E$250"),"&lt;="&amp;H$46,INDIRECT($D$43&amp;"!$E$4:$E$250"),"&gt;="&amp;H$45),NA())</f>
        <v>#N/A</v>
      </c>
      <c r="I59" s="48" t="e">
        <f ca="1">IF(I$47&gt;0,COUNTIFS(INDIRECT($I$43&amp;"!$p$4:$p$250"),"NO",INDIRECT($I$43&amp;"!$E$4:$E$250"),"&lt;="&amp;I$46,INDIRECT($I$43&amp;"!$E$4:$E$250"),"&gt;="&amp;I$45),NA())</f>
        <v>#N/A</v>
      </c>
      <c r="J59" s="48" t="e">
        <f ca="1">IF(J$47&gt;0,COUNTIFS(INDIRECT($I$43&amp;"!$p$4:$p$250"),"NO",INDIRECT($I$43&amp;"!$E$4:$E$250"),"&lt;="&amp;J$46,INDIRECT($I$43&amp;"!$E$4:$E$250"),"&gt;="&amp;J$45),NA())</f>
        <v>#N/A</v>
      </c>
      <c r="K59" s="48" t="e">
        <f ca="1">IF(K$47&gt;0,COUNTIFS(INDIRECT($I$43&amp;"!$p$4:$p$250"),"NO",INDIRECT($I$43&amp;"!$E$4:$E$250"),"&lt;="&amp;K$46,INDIRECT($I$43&amp;"!$E$4:$E$250"),"&gt;="&amp;K$45),NA())</f>
        <v>#N/A</v>
      </c>
      <c r="L59" s="48" t="e">
        <f ca="1">IF(L$47&gt;0,COUNTIFS(INDIRECT($I$43&amp;"!$p$4:$p$250"),"NO",INDIRECT($I$43&amp;"!$E$4:$E$250"),"&lt;="&amp;L$46,INDIRECT($I$43&amp;"!$E$4:$E$250"),"&gt;="&amp;L$45),NA())</f>
        <v>#N/A</v>
      </c>
      <c r="M59" s="48" t="e">
        <f ca="1">IF(M$47&gt;0,COUNTIFS(INDIRECT($I$43&amp;"!$p$4:$p$250"),"NO",INDIRECT($I$43&amp;"!$E$4:$E$250"),"&lt;="&amp;M$46,INDIRECT($I$43&amp;"!$E$4:$E$250"),"&gt;="&amp;M$45),NA())</f>
        <v>#N/A</v>
      </c>
    </row>
    <row r="60" spans="1:13" ht="45">
      <c r="A60" s="69"/>
      <c r="B60" s="64"/>
      <c r="C60" s="19" t="s">
        <v>22</v>
      </c>
      <c r="D60" s="48" t="e">
        <f ca="1">IF(D$47&gt;0,COUNTIFS(INDIRECT($D$43&amp;"!$q$4:$q$250"),"NO",INDIRECT($D$43&amp;"!$E$4:$E$250"),"&lt;="&amp;D$46,INDIRECT($D$43&amp;"!$E$4:$E$250"),"&gt;="&amp;D$45),NA())</f>
        <v>#N/A</v>
      </c>
      <c r="E60" s="48" t="e">
        <f ca="1">IF(E$47&gt;0,COUNTIFS(INDIRECT($D$43&amp;"!$q$4:$q$250"),"NO",INDIRECT($D$43&amp;"!$E$4:$E$250"),"&lt;="&amp;E$46,INDIRECT($D$43&amp;"!$E$4:$E$250"),"&gt;="&amp;E$45),NA())</f>
        <v>#N/A</v>
      </c>
      <c r="F60" s="48" t="e">
        <f ca="1">IF(F$47&gt;0,COUNTIFS(INDIRECT($D$43&amp;"!$q$4:$q$250"),"NO",INDIRECT($D$43&amp;"!$E$4:$E$250"),"&lt;="&amp;F$46,INDIRECT($D$43&amp;"!$E$4:$E$250"),"&gt;="&amp;F$45),NA())</f>
        <v>#N/A</v>
      </c>
      <c r="G60" s="48" t="e">
        <f ca="1">IF(G$47&gt;0,COUNTIFS(INDIRECT($D$43&amp;"!$q$4:$q$250"),"NO",INDIRECT($D$43&amp;"!$E$4:$E$250"),"&lt;="&amp;G$46,INDIRECT($D$43&amp;"!$E$4:$E$250"),"&gt;="&amp;G$45),NA())</f>
        <v>#N/A</v>
      </c>
      <c r="H60" s="48" t="e">
        <f ca="1">IF(H$47&gt;0,COUNTIFS(INDIRECT($D$43&amp;"!$q$4:$q$250"),"NO",INDIRECT($D$43&amp;"!$E$4:$E$250"),"&lt;="&amp;H$46,INDIRECT($D$43&amp;"!$E$4:$E$250"),"&gt;="&amp;H$45),NA())</f>
        <v>#N/A</v>
      </c>
      <c r="I60" s="48" t="e">
        <f ca="1">IF(I$47&gt;0,COUNTIFS(INDIRECT($I$43&amp;"!$q$4:$q$250"),"NO",INDIRECT($I$43&amp;"!$E$4:$E$250"),"&lt;="&amp;I$46,INDIRECT($I$43&amp;"!$E$4:$E$250"),"&gt;="&amp;I$45),NA())</f>
        <v>#N/A</v>
      </c>
      <c r="J60" s="48" t="e">
        <f ca="1">IF(J$47&gt;0,COUNTIFS(INDIRECT($I$43&amp;"!$q$4:$q$250"),"NO",INDIRECT($I$43&amp;"!$E$4:$E$250"),"&lt;="&amp;J$46,INDIRECT($I$43&amp;"!$E$4:$E$250"),"&gt;="&amp;J$45),NA())</f>
        <v>#N/A</v>
      </c>
      <c r="K60" s="48" t="e">
        <f ca="1">IF(K$47&gt;0,COUNTIFS(INDIRECT($I$43&amp;"!$q$4:$q$250"),"NO",INDIRECT($I$43&amp;"!$E$4:$E$250"),"&lt;="&amp;K$46,INDIRECT($I$43&amp;"!$E$4:$E$250"),"&gt;="&amp;K$45),NA())</f>
        <v>#N/A</v>
      </c>
      <c r="L60" s="48" t="e">
        <f ca="1">IF(L$47&gt;0,COUNTIFS(INDIRECT($I$43&amp;"!$q$4:$q$250"),"NO",INDIRECT($I$43&amp;"!$E$4:$E$250"),"&lt;="&amp;L$46,INDIRECT($I$43&amp;"!$E$4:$E$250"),"&gt;="&amp;L$45),NA())</f>
        <v>#N/A</v>
      </c>
      <c r="M60" s="48" t="e">
        <f ca="1">IF(M$47&gt;0,COUNTIFS(INDIRECT($I$43&amp;"!$q$4:$q$250"),"NO",INDIRECT($I$43&amp;"!$E$4:$E$250"),"&lt;="&amp;M$46,INDIRECT($I$43&amp;"!$E$4:$E$250"),"&gt;="&amp;M$45),NA())</f>
        <v>#N/A</v>
      </c>
    </row>
    <row r="61" spans="1:13" ht="30">
      <c r="A61" s="69"/>
      <c r="B61" s="64" t="s">
        <v>18</v>
      </c>
      <c r="C61" s="19" t="s">
        <v>21</v>
      </c>
      <c r="D61" s="48" t="e">
        <f ca="1">IF(D$47&gt;0,COUNTIFS(INDIRECT($D$43&amp;"!$r$4:$r$250"),"NO",INDIRECT($D$43&amp;"!$E$4:$E$250"),"&lt;="&amp;D$46,INDIRECT($D$43&amp;"!$E$4:$E$250"),"&gt;="&amp;D$45),NA())</f>
        <v>#N/A</v>
      </c>
      <c r="E61" s="48" t="e">
        <f ca="1">IF(E$47&gt;0,COUNTIFS(INDIRECT($D$43&amp;"!$r$4:$r$250"),"NO",INDIRECT($D$43&amp;"!$E$4:$E$250"),"&lt;="&amp;E$46,INDIRECT($D$43&amp;"!$E$4:$E$250"),"&gt;="&amp;E$45),NA())</f>
        <v>#N/A</v>
      </c>
      <c r="F61" s="48" t="e">
        <f ca="1">IF(F$47&gt;0,COUNTIFS(INDIRECT($D$43&amp;"!$r$4:$r$250"),"NO",INDIRECT($D$43&amp;"!$E$4:$E$250"),"&lt;="&amp;F$46,INDIRECT($D$43&amp;"!$E$4:$E$250"),"&gt;="&amp;F$45),NA())</f>
        <v>#N/A</v>
      </c>
      <c r="G61" s="48" t="e">
        <f ca="1">IF(G$47&gt;0,COUNTIFS(INDIRECT($D$43&amp;"!$r$4:$r$250"),"NO",INDIRECT($D$43&amp;"!$E$4:$E$250"),"&lt;="&amp;G$46,INDIRECT($D$43&amp;"!$E$4:$E$250"),"&gt;="&amp;G$45),NA())</f>
        <v>#N/A</v>
      </c>
      <c r="H61" s="48" t="e">
        <f ca="1">IF(H$47&gt;0,COUNTIFS(INDIRECT($D$43&amp;"!$r$4:$r$250"),"NO",INDIRECT($D$43&amp;"!$E$4:$E$250"),"&lt;="&amp;H$46,INDIRECT($D$43&amp;"!$E$4:$E$250"),"&gt;="&amp;H$45),NA())</f>
        <v>#N/A</v>
      </c>
      <c r="I61" s="48" t="e">
        <f ca="1">IF(I$47&gt;0,COUNTIFS(INDIRECT($I$43&amp;"!$r$4:$r$250"),"NO",INDIRECT($I$43&amp;"!$E$4:$E$250"),"&lt;="&amp;I$46,INDIRECT($I$43&amp;"!$E$4:$E$250"),"&gt;="&amp;I$45),NA())</f>
        <v>#N/A</v>
      </c>
      <c r="J61" s="48" t="e">
        <f ca="1">IF(J$47&gt;0,COUNTIFS(INDIRECT($I$43&amp;"!$r$4:$r$250"),"NO",INDIRECT($I$43&amp;"!$E$4:$E$250"),"&lt;="&amp;J$46,INDIRECT($I$43&amp;"!$E$4:$E$250"),"&gt;="&amp;J$45),NA())</f>
        <v>#N/A</v>
      </c>
      <c r="K61" s="48" t="e">
        <f ca="1">IF(K$47&gt;0,COUNTIFS(INDIRECT($I$43&amp;"!$r$4:$r$250"),"NO",INDIRECT($I$43&amp;"!$E$4:$E$250"),"&lt;="&amp;K$46,INDIRECT($I$43&amp;"!$E$4:$E$250"),"&gt;="&amp;K$45),NA())</f>
        <v>#N/A</v>
      </c>
      <c r="L61" s="48" t="e">
        <f ca="1">IF(L$47&gt;0,COUNTIFS(INDIRECT($I$43&amp;"!$r$4:$r$250"),"NO",INDIRECT($I$43&amp;"!$E$4:$E$250"),"&lt;="&amp;L$46,INDIRECT($I$43&amp;"!$E$4:$E$250"),"&gt;="&amp;L$45),NA())</f>
        <v>#N/A</v>
      </c>
      <c r="M61" s="48" t="e">
        <f ca="1">IF(M$47&gt;0,COUNTIFS(INDIRECT($I$43&amp;"!$r$4:$r$250"),"NO",INDIRECT($I$43&amp;"!$E$4:$E$250"),"&lt;="&amp;M$46,INDIRECT($I$43&amp;"!$E$4:$E$250"),"&gt;="&amp;M$45),NA())</f>
        <v>#N/A</v>
      </c>
    </row>
    <row r="62" spans="1:13" ht="45">
      <c r="A62" s="69"/>
      <c r="B62" s="64"/>
      <c r="C62" s="19" t="s">
        <v>20</v>
      </c>
      <c r="D62" s="48" t="e">
        <f ca="1">IF(D$47&gt;0,COUNTIFS(INDIRECT($D$43&amp;"!$s$4:$s$250"),"NO",INDIRECT($D$43&amp;"!$E$4:$E$250"),"&lt;="&amp;D$46,INDIRECT($D$43&amp;"!$E$4:$E$250"),"&gt;="&amp;D$45),NA())</f>
        <v>#N/A</v>
      </c>
      <c r="E62" s="48" t="e">
        <f ca="1">IF(E$47&gt;0,COUNTIFS(INDIRECT($D$43&amp;"!$s$4:$s$250"),"NO",INDIRECT($D$43&amp;"!$E$4:$E$250"),"&lt;="&amp;E$46,INDIRECT($D$43&amp;"!$E$4:$E$250"),"&gt;="&amp;E$45),NA())</f>
        <v>#N/A</v>
      </c>
      <c r="F62" s="48" t="e">
        <f ca="1">IF(F$47&gt;0,COUNTIFS(INDIRECT($D$43&amp;"!$s$4:$s$250"),"NO",INDIRECT($D$43&amp;"!$E$4:$E$250"),"&lt;="&amp;F$46,INDIRECT($D$43&amp;"!$E$4:$E$250"),"&gt;="&amp;F$45),NA())</f>
        <v>#N/A</v>
      </c>
      <c r="G62" s="48" t="e">
        <f ca="1">IF(G$47&gt;0,COUNTIFS(INDIRECT($D$43&amp;"!$s$4:$s$250"),"NO",INDIRECT($D$43&amp;"!$E$4:$E$250"),"&lt;="&amp;G$46,INDIRECT($D$43&amp;"!$E$4:$E$250"),"&gt;="&amp;G$45),NA())</f>
        <v>#N/A</v>
      </c>
      <c r="H62" s="48" t="e">
        <f ca="1">IF(H$47&gt;0,COUNTIFS(INDIRECT($D$43&amp;"!$s$4:$s$250"),"NO",INDIRECT($D$43&amp;"!$E$4:$E$250"),"&lt;="&amp;H$46,INDIRECT($D$43&amp;"!$E$4:$E$250"),"&gt;="&amp;H$45),NA())</f>
        <v>#N/A</v>
      </c>
      <c r="I62" s="48" t="e">
        <f ca="1">IF(I$47&gt;0,COUNTIFS(INDIRECT($I$43&amp;"!$s$4:$s$250"),"NO",INDIRECT($I$43&amp;"!$E$4:$E$250"),"&lt;="&amp;I$46,INDIRECT($I$43&amp;"!$E$4:$E$250"),"&gt;="&amp;I$45),NA())</f>
        <v>#N/A</v>
      </c>
      <c r="J62" s="48" t="e">
        <f ca="1">IF(J$47&gt;0,COUNTIFS(INDIRECT($I$43&amp;"!$s$4:$s$250"),"NO",INDIRECT($I$43&amp;"!$E$4:$E$250"),"&lt;="&amp;J$46,INDIRECT($I$43&amp;"!$E$4:$E$250"),"&gt;="&amp;J$45),NA())</f>
        <v>#N/A</v>
      </c>
      <c r="K62" s="48" t="e">
        <f ca="1">IF(K$47&gt;0,COUNTIFS(INDIRECT($I$43&amp;"!$s$4:$s$250"),"NO",INDIRECT($I$43&amp;"!$E$4:$E$250"),"&lt;="&amp;K$46,INDIRECT($I$43&amp;"!$E$4:$E$250"),"&gt;="&amp;K$45),NA())</f>
        <v>#N/A</v>
      </c>
      <c r="L62" s="48" t="e">
        <f ca="1">IF(L$47&gt;0,COUNTIFS(INDIRECT($I$43&amp;"!$s$4:$s$250"),"NO",INDIRECT($I$43&amp;"!$E$4:$E$250"),"&lt;="&amp;L$46,INDIRECT($I$43&amp;"!$E$4:$E$250"),"&gt;="&amp;L$45),NA())</f>
        <v>#N/A</v>
      </c>
      <c r="M62" s="48" t="e">
        <f ca="1">IF(M$47&gt;0,COUNTIFS(INDIRECT($I$43&amp;"!$s$4:$s$250"),"NO",INDIRECT($I$43&amp;"!$E$4:$E$250"),"&lt;="&amp;M$46,INDIRECT($I$43&amp;"!$E$4:$E$250"),"&gt;="&amp;M$45),NA())</f>
        <v>#N/A</v>
      </c>
    </row>
    <row r="63" spans="1:13" ht="30">
      <c r="A63" s="69"/>
      <c r="B63" s="64"/>
      <c r="C63" s="19" t="s">
        <v>19</v>
      </c>
      <c r="D63" s="48" t="e">
        <f ca="1">IF(D$47&gt;0,COUNTIFS(INDIRECT($D$43&amp;"!$t$4:$t$250"),"NO",INDIRECT($D$43&amp;"!$E$4:$E$250"),"&lt;="&amp;D$46,INDIRECT($D$43&amp;"!$E$4:$E$250"),"&gt;="&amp;D$45),NA())</f>
        <v>#N/A</v>
      </c>
      <c r="E63" s="48" t="e">
        <f ca="1">IF(E$47&gt;0,COUNTIFS(INDIRECT($D$43&amp;"!$t$4:$t$250"),"NO",INDIRECT($D$43&amp;"!$E$4:$E$250"),"&lt;="&amp;E$46,INDIRECT($D$43&amp;"!$E$4:$E$250"),"&gt;="&amp;E$45),NA())</f>
        <v>#N/A</v>
      </c>
      <c r="F63" s="48" t="e">
        <f ca="1">IF(F$47&gt;0,COUNTIFS(INDIRECT($D$43&amp;"!$t$4:$t$250"),"NO",INDIRECT($D$43&amp;"!$E$4:$E$250"),"&lt;="&amp;F$46,INDIRECT($D$43&amp;"!$E$4:$E$250"),"&gt;="&amp;F$45),NA())</f>
        <v>#N/A</v>
      </c>
      <c r="G63" s="48" t="e">
        <f ca="1">IF(G$47&gt;0,COUNTIFS(INDIRECT($D$43&amp;"!$t$4:$t$250"),"NO",INDIRECT($D$43&amp;"!$E$4:$E$250"),"&lt;="&amp;G$46,INDIRECT($D$43&amp;"!$E$4:$E$250"),"&gt;="&amp;G$45),NA())</f>
        <v>#N/A</v>
      </c>
      <c r="H63" s="48" t="e">
        <f ca="1">IF(H$47&gt;0,COUNTIFS(INDIRECT($D$43&amp;"!$t$4:$t$250"),"NO",INDIRECT($D$43&amp;"!$E$4:$E$250"),"&lt;="&amp;H$46,INDIRECT($D$43&amp;"!$E$4:$E$250"),"&gt;="&amp;H$45),NA())</f>
        <v>#N/A</v>
      </c>
      <c r="I63" s="48" t="e">
        <f ca="1">IF(I$47&gt;0,COUNTIFS(INDIRECT($I$43&amp;"!$t$4:$t$250"),"NO",INDIRECT($I$43&amp;"!$E$4:$E$250"),"&lt;="&amp;I$46,INDIRECT($I$43&amp;"!$E$4:$E$250"),"&gt;="&amp;I$45),NA())</f>
        <v>#N/A</v>
      </c>
      <c r="J63" s="48" t="e">
        <f ca="1">IF(J$47&gt;0,COUNTIFS(INDIRECT($I$43&amp;"!$t$4:$t$250"),"NO",INDIRECT($I$43&amp;"!$E$4:$E$250"),"&lt;="&amp;J$46,INDIRECT($I$43&amp;"!$E$4:$E$250"),"&gt;="&amp;J$45),NA())</f>
        <v>#N/A</v>
      </c>
      <c r="K63" s="48" t="e">
        <f ca="1">IF(K$47&gt;0,COUNTIFS(INDIRECT($I$43&amp;"!$t$4:$t$250"),"NO",INDIRECT($I$43&amp;"!$E$4:$E$250"),"&lt;="&amp;K$46,INDIRECT($I$43&amp;"!$E$4:$E$250"),"&gt;="&amp;K$45),NA())</f>
        <v>#N/A</v>
      </c>
      <c r="L63" s="48" t="e">
        <f ca="1">IF(L$47&gt;0,COUNTIFS(INDIRECT($I$43&amp;"!$t$4:$t$250"),"NO",INDIRECT($I$43&amp;"!$E$4:$E$250"),"&lt;="&amp;L$46,INDIRECT($I$43&amp;"!$E$4:$E$250"),"&gt;="&amp;L$45),NA())</f>
        <v>#N/A</v>
      </c>
      <c r="M63" s="48" t="e">
        <f ca="1">IF(M$47&gt;0,COUNTIFS(INDIRECT($I$43&amp;"!$t$4:$t$250"),"NO",INDIRECT($I$43&amp;"!$E$4:$E$250"),"&lt;="&amp;M$46,INDIRECT($I$43&amp;"!$E$4:$E$250"),"&gt;="&amp;M$45),NA())</f>
        <v>#N/A</v>
      </c>
    </row>
    <row r="64" spans="1:13" ht="15.75">
      <c r="A64" s="62" t="s">
        <v>49</v>
      </c>
      <c r="B64" s="63" t="s">
        <v>7</v>
      </c>
      <c r="C64" s="63"/>
      <c r="D64" s="27" t="e">
        <f ca="1">IF(D$47&gt;0,SUM(D$51:D$58),NA())</f>
        <v>#N/A</v>
      </c>
      <c r="E64" s="27" t="e">
        <f t="shared" ref="E64:M64" ca="1" si="22">IF(E$47&gt;0,SUM(E$51:E$58),NA())</f>
        <v>#N/A</v>
      </c>
      <c r="F64" s="27" t="e">
        <f t="shared" ca="1" si="22"/>
        <v>#N/A</v>
      </c>
      <c r="G64" s="27" t="e">
        <f t="shared" ca="1" si="22"/>
        <v>#N/A</v>
      </c>
      <c r="H64" s="27" t="e">
        <f t="shared" ca="1" si="22"/>
        <v>#N/A</v>
      </c>
      <c r="I64" s="27" t="e">
        <f t="shared" ca="1" si="22"/>
        <v>#N/A</v>
      </c>
      <c r="J64" s="27" t="e">
        <f t="shared" ca="1" si="22"/>
        <v>#N/A</v>
      </c>
      <c r="K64" s="27" t="e">
        <f t="shared" ca="1" si="22"/>
        <v>#N/A</v>
      </c>
      <c r="L64" s="27" t="e">
        <f t="shared" ca="1" si="22"/>
        <v>#N/A</v>
      </c>
      <c r="M64" s="27" t="e">
        <f t="shared" ca="1" si="22"/>
        <v>#N/A</v>
      </c>
    </row>
    <row r="65" spans="1:13" ht="15.75">
      <c r="A65" s="62"/>
      <c r="B65" s="63" t="s">
        <v>16</v>
      </c>
      <c r="C65" s="63"/>
      <c r="D65" s="27" t="e">
        <f ca="1">IF(D$47&gt;0,SUM(D$59:D$60),NA())</f>
        <v>#N/A</v>
      </c>
      <c r="E65" s="27" t="e">
        <f t="shared" ref="E65:M65" ca="1" si="23">IF(E$47&gt;0,SUM(E$59:E$60),NA())</f>
        <v>#N/A</v>
      </c>
      <c r="F65" s="27" t="e">
        <f t="shared" ca="1" si="23"/>
        <v>#N/A</v>
      </c>
      <c r="G65" s="27" t="e">
        <f t="shared" ca="1" si="23"/>
        <v>#N/A</v>
      </c>
      <c r="H65" s="27" t="e">
        <f t="shared" ca="1" si="23"/>
        <v>#N/A</v>
      </c>
      <c r="I65" s="27" t="e">
        <f t="shared" ca="1" si="23"/>
        <v>#N/A</v>
      </c>
      <c r="J65" s="27" t="e">
        <f t="shared" ca="1" si="23"/>
        <v>#N/A</v>
      </c>
      <c r="K65" s="27" t="e">
        <f t="shared" ca="1" si="23"/>
        <v>#N/A</v>
      </c>
      <c r="L65" s="27" t="e">
        <f t="shared" ca="1" si="23"/>
        <v>#N/A</v>
      </c>
      <c r="M65" s="27" t="e">
        <f t="shared" ca="1" si="23"/>
        <v>#N/A</v>
      </c>
    </row>
    <row r="66" spans="1:13" ht="15.6" customHeight="1">
      <c r="A66" s="62"/>
      <c r="B66" s="63" t="s">
        <v>18</v>
      </c>
      <c r="C66" s="63"/>
      <c r="D66" s="27" t="e">
        <f ca="1">IF(D$47&gt;0,SUM(D$61:D$63),NA())</f>
        <v>#N/A</v>
      </c>
      <c r="E66" s="27" t="e">
        <f t="shared" ref="E66:M66" ca="1" si="24">IF(E$47&gt;0,SUM(E$61:E$63),NA())</f>
        <v>#N/A</v>
      </c>
      <c r="F66" s="27" t="e">
        <f t="shared" ca="1" si="24"/>
        <v>#N/A</v>
      </c>
      <c r="G66" s="27" t="e">
        <f t="shared" ca="1" si="24"/>
        <v>#N/A</v>
      </c>
      <c r="H66" s="27" t="e">
        <f t="shared" ca="1" si="24"/>
        <v>#N/A</v>
      </c>
      <c r="I66" s="27" t="e">
        <f t="shared" ca="1" si="24"/>
        <v>#N/A</v>
      </c>
      <c r="J66" s="27" t="e">
        <f t="shared" ca="1" si="24"/>
        <v>#N/A</v>
      </c>
      <c r="K66" s="27" t="e">
        <f t="shared" ca="1" si="24"/>
        <v>#N/A</v>
      </c>
      <c r="L66" s="27" t="e">
        <f t="shared" ca="1" si="24"/>
        <v>#N/A</v>
      </c>
      <c r="M66" s="27" t="e">
        <f t="shared" ca="1" si="24"/>
        <v>#N/A</v>
      </c>
    </row>
    <row r="68" spans="1:13">
      <c r="D68" s="43" t="str">
        <f>TEXT(D45,"mm/dd")&amp;" - "&amp;TEXT(D46,"mm/dd")</f>
        <v xml:space="preserve"> - </v>
      </c>
      <c r="E68" s="43" t="str">
        <f t="shared" ref="E68:M68" si="25">TEXT(E45,"mm/dd")&amp;" - "&amp;TEXT(E46,"mm/dd")</f>
        <v xml:space="preserve"> - </v>
      </c>
      <c r="F68" s="43" t="str">
        <f t="shared" si="25"/>
        <v xml:space="preserve"> - </v>
      </c>
      <c r="G68" s="43" t="str">
        <f t="shared" si="25"/>
        <v xml:space="preserve"> - </v>
      </c>
      <c r="H68" s="43" t="str">
        <f t="shared" si="25"/>
        <v xml:space="preserve"> - </v>
      </c>
      <c r="I68" s="43" t="str">
        <f t="shared" si="25"/>
        <v xml:space="preserve"> - </v>
      </c>
      <c r="J68" s="43" t="str">
        <f t="shared" si="25"/>
        <v xml:space="preserve"> - </v>
      </c>
      <c r="K68" s="43" t="str">
        <f t="shared" si="25"/>
        <v xml:space="preserve"> - </v>
      </c>
      <c r="L68" s="43" t="str">
        <f t="shared" si="25"/>
        <v xml:space="preserve">01/00 - </v>
      </c>
      <c r="M68" s="43" t="str">
        <f t="shared" si="25"/>
        <v xml:space="preserve"> - </v>
      </c>
    </row>
  </sheetData>
  <sheetProtection sheet="1" objects="1" scenarios="1"/>
  <mergeCells count="26">
    <mergeCell ref="A1:E1"/>
    <mergeCell ref="B9:B16"/>
    <mergeCell ref="A9:A21"/>
    <mergeCell ref="B17:B18"/>
    <mergeCell ref="B19:B21"/>
    <mergeCell ref="A5:B8"/>
    <mergeCell ref="A3:C4"/>
    <mergeCell ref="I43:M43"/>
    <mergeCell ref="A44:C44"/>
    <mergeCell ref="D44:H44"/>
    <mergeCell ref="I44:M44"/>
    <mergeCell ref="B22:C22"/>
    <mergeCell ref="B23:C23"/>
    <mergeCell ref="B24:C24"/>
    <mergeCell ref="A22:A24"/>
    <mergeCell ref="A45:B46"/>
    <mergeCell ref="A47:B50"/>
    <mergeCell ref="A51:A63"/>
    <mergeCell ref="B51:B58"/>
    <mergeCell ref="D43:H43"/>
    <mergeCell ref="A64:A66"/>
    <mergeCell ref="B64:C64"/>
    <mergeCell ref="B65:C65"/>
    <mergeCell ref="B66:C66"/>
    <mergeCell ref="B59:B60"/>
    <mergeCell ref="B61:B63"/>
  </mergeCells>
  <phoneticPr fontId="16" type="noConversion"/>
  <conditionalFormatting sqref="D47:M48">
    <cfRule type="expression" dxfId="44" priority="1">
      <formula>ISERROR(D47)</formula>
    </cfRule>
  </conditionalFormatting>
  <conditionalFormatting sqref="D49:M49">
    <cfRule type="expression" dxfId="43" priority="8">
      <formula>ISERROR(D49)</formula>
    </cfRule>
    <cfRule type="expression" dxfId="42" priority="9">
      <formula>ISERROR(D49)</formula>
    </cfRule>
  </conditionalFormatting>
  <conditionalFormatting sqref="D50:M50">
    <cfRule type="expression" dxfId="41" priority="6">
      <formula>ISERROR(D50)</formula>
    </cfRule>
  </conditionalFormatting>
  <conditionalFormatting sqref="D50:M63">
    <cfRule type="expression" dxfId="40" priority="7">
      <formula>ISERROR(D50)</formula>
    </cfRule>
  </conditionalFormatting>
  <conditionalFormatting sqref="D51:M63">
    <cfRule type="dataBar" priority="23">
      <dataBar>
        <cfvo type="min"/>
        <cfvo type="max"/>
        <color rgb="FFFFB628"/>
      </dataBar>
      <extLst>
        <ext xmlns:x14="http://schemas.microsoft.com/office/spreadsheetml/2009/9/main" uri="{B025F937-C7B1-47D3-B67F-A62EFF666E3E}">
          <x14:id>{18B01974-C156-4963-9E30-332306AC6366}</x14:id>
        </ext>
      </extLst>
    </cfRule>
  </conditionalFormatting>
  <conditionalFormatting sqref="D64:M66">
    <cfRule type="dataBar" priority="4">
      <dataBar>
        <cfvo type="min"/>
        <cfvo type="max"/>
        <color theme="8" tint="0.39997558519241921"/>
      </dataBar>
      <extLst>
        <ext xmlns:x14="http://schemas.microsoft.com/office/spreadsheetml/2009/9/main" uri="{B025F937-C7B1-47D3-B67F-A62EFF666E3E}">
          <x14:id>{8AC40CEF-044D-423E-AF2D-3C7F801751F7}</x14:id>
        </ext>
      </extLst>
    </cfRule>
    <cfRule type="expression" dxfId="39" priority="5">
      <formula>ISERROR(D64)</formula>
    </cfRule>
  </conditionalFormatting>
  <conditionalFormatting sqref="D5:O24">
    <cfRule type="expression" dxfId="38" priority="18">
      <formula>ISERROR(D5)</formula>
    </cfRule>
  </conditionalFormatting>
  <conditionalFormatting sqref="D7:O7">
    <cfRule type="expression" dxfId="37" priority="15">
      <formula>ISERROR(D7)</formula>
    </cfRule>
  </conditionalFormatting>
  <conditionalFormatting sqref="D8:O8">
    <cfRule type="expression" dxfId="36" priority="14">
      <formula>ISERROR(D8)</formula>
    </cfRule>
  </conditionalFormatting>
  <conditionalFormatting sqref="D9:O21">
    <cfRule type="dataBar" priority="22">
      <dataBar>
        <cfvo type="min"/>
        <cfvo type="max"/>
        <color rgb="FFFFB628"/>
      </dataBar>
      <extLst>
        <ext xmlns:x14="http://schemas.microsoft.com/office/spreadsheetml/2009/9/main" uri="{B025F937-C7B1-47D3-B67F-A62EFF666E3E}">
          <x14:id>{3FC3F12F-0183-44CA-950B-6FD830838B2F}</x14:id>
        </ext>
      </extLst>
    </cfRule>
  </conditionalFormatting>
  <conditionalFormatting sqref="D22:O24">
    <cfRule type="dataBar" priority="16">
      <dataBar>
        <cfvo type="min"/>
        <cfvo type="max"/>
        <color theme="8" tint="0.39997558519241921"/>
      </dataBar>
      <extLst>
        <ext xmlns:x14="http://schemas.microsoft.com/office/spreadsheetml/2009/9/main" uri="{B025F937-C7B1-47D3-B67F-A62EFF666E3E}">
          <x14:id>{CF84FDEF-0319-4570-B8EE-2D4C60B9F842}</x14:id>
        </ext>
      </extLst>
    </cfRule>
  </conditionalFormatting>
  <dataValidations count="1">
    <dataValidation type="list" allowBlank="1" showInputMessage="1" showErrorMessage="1" sqref="D44:M44" xr:uid="{324E1FEA-F30E-4ABE-A26F-2C6921B1EE1D}">
      <formula1>month_list</formula1>
    </dataValidation>
  </dataValidations>
  <pageMargins left="0.7" right="0.7" top="0.5" bottom="0.5" header="0.3" footer="0.3"/>
  <pageSetup scale="64" fitToHeight="0" orientation="landscape" r:id="rId1"/>
  <ignoredErrors>
    <ignoredError sqref="D47:M48" evalError="1"/>
  </ignoredErrors>
  <drawing r:id="rId2"/>
  <extLst>
    <ext xmlns:x14="http://schemas.microsoft.com/office/spreadsheetml/2009/9/main" uri="{78C0D931-6437-407d-A8EE-F0AAD7539E65}">
      <x14:conditionalFormattings>
        <x14:conditionalFormatting xmlns:xm="http://schemas.microsoft.com/office/excel/2006/main">
          <x14:cfRule type="dataBar" id="{18B01974-C156-4963-9E30-332306AC6366}">
            <x14:dataBar minLength="0" maxLength="100" gradient="0">
              <x14:cfvo type="autoMin"/>
              <x14:cfvo type="autoMax"/>
              <x14:negativeFillColor rgb="FFFF0000"/>
              <x14:axisColor rgb="FF000000"/>
            </x14:dataBar>
          </x14:cfRule>
          <xm:sqref>D51:M63</xm:sqref>
        </x14:conditionalFormatting>
        <x14:conditionalFormatting xmlns:xm="http://schemas.microsoft.com/office/excel/2006/main">
          <x14:cfRule type="dataBar" id="{8AC40CEF-044D-423E-AF2D-3C7F801751F7}">
            <x14:dataBar minLength="0" maxLength="100" gradient="0">
              <x14:cfvo type="autoMin"/>
              <x14:cfvo type="autoMax"/>
              <x14:negativeFillColor rgb="FFFF0000"/>
              <x14:axisColor rgb="FF000000"/>
            </x14:dataBar>
          </x14:cfRule>
          <xm:sqref>D64:M66</xm:sqref>
        </x14:conditionalFormatting>
        <x14:conditionalFormatting xmlns:xm="http://schemas.microsoft.com/office/excel/2006/main">
          <x14:cfRule type="dataBar" id="{3FC3F12F-0183-44CA-950B-6FD830838B2F}">
            <x14:dataBar minLength="0" maxLength="100" gradient="0">
              <x14:cfvo type="autoMin"/>
              <x14:cfvo type="autoMax"/>
              <x14:negativeFillColor rgb="FFFF0000"/>
              <x14:axisColor rgb="FF000000"/>
            </x14:dataBar>
          </x14:cfRule>
          <xm:sqref>D9:O21</xm:sqref>
        </x14:conditionalFormatting>
        <x14:conditionalFormatting xmlns:xm="http://schemas.microsoft.com/office/excel/2006/main">
          <x14:cfRule type="dataBar" id="{CF84FDEF-0319-4570-B8EE-2D4C60B9F842}">
            <x14:dataBar minLength="0" maxLength="100" gradient="0">
              <x14:cfvo type="autoMin"/>
              <x14:cfvo type="autoMax"/>
              <x14:negativeFillColor rgb="FFFF0000"/>
              <x14:axisColor rgb="FF000000"/>
            </x14:dataBar>
          </x14:cfRule>
          <xm:sqref>D22:O24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CBD56-C058-4698-A4CE-1C59AAE0DA70}">
  <sheetPr>
    <tabColor theme="8" tint="0.79998168889431442"/>
    <pageSetUpPr fitToPage="1"/>
  </sheetPr>
  <dimension ref="A1:O68"/>
  <sheetViews>
    <sheetView zoomScaleNormal="100" workbookViewId="0">
      <pane ySplit="2" topLeftCell="A3" activePane="bottomLeft" state="frozen"/>
      <selection sqref="A1:G1"/>
      <selection pane="bottomLeft" activeCell="C1" sqref="C1"/>
    </sheetView>
  </sheetViews>
  <sheetFormatPr defaultColWidth="8.85546875" defaultRowHeight="15"/>
  <cols>
    <col min="1" max="1" width="13.7109375" style="14" customWidth="1"/>
    <col min="2" max="2" width="14.140625" style="14" customWidth="1"/>
    <col min="3" max="3" width="33.5703125" style="15" customWidth="1"/>
    <col min="4" max="15" width="10.7109375" style="14" customWidth="1"/>
    <col min="16" max="16384" width="8.85546875" style="14"/>
  </cols>
  <sheetData>
    <row r="1" spans="1:15" s="35" customFormat="1" ht="16.5">
      <c r="A1" s="78" t="s">
        <v>2740</v>
      </c>
      <c r="B1" s="78"/>
      <c r="C1" s="38"/>
      <c r="D1" s="36"/>
      <c r="E1" s="36"/>
      <c r="F1" s="36"/>
      <c r="G1" s="36"/>
      <c r="H1" s="36"/>
      <c r="I1" s="36"/>
      <c r="J1" s="36"/>
      <c r="K1" s="36"/>
      <c r="L1" s="36"/>
      <c r="M1" s="36"/>
      <c r="N1" s="36"/>
      <c r="O1" s="36"/>
    </row>
    <row r="2" spans="1:15" ht="56.25" customHeight="1">
      <c r="A2" s="76" t="str">
        <f>"NURSING HOME MONTHLY SUMMARY for "&amp;C1&amp;" Staff"</f>
        <v>NURSING HOME MONTHLY SUMMARY for  Staff</v>
      </c>
      <c r="B2" s="76"/>
      <c r="C2" s="76"/>
      <c r="D2" s="76"/>
      <c r="E2" s="76"/>
      <c r="F2" s="76"/>
      <c r="G2" s="76"/>
      <c r="H2" s="76"/>
      <c r="I2" s="76"/>
      <c r="J2" s="76"/>
      <c r="K2" s="76"/>
      <c r="L2" s="76"/>
      <c r="M2" s="76"/>
    </row>
    <row r="4" spans="1:15">
      <c r="A4" s="62" t="s">
        <v>32</v>
      </c>
      <c r="B4" s="62"/>
      <c r="C4" s="62"/>
      <c r="D4" s="21" t="s">
        <v>25</v>
      </c>
      <c r="E4" s="21" t="s">
        <v>36</v>
      </c>
      <c r="F4" s="21" t="s">
        <v>37</v>
      </c>
      <c r="G4" s="21" t="s">
        <v>38</v>
      </c>
      <c r="H4" s="21" t="s">
        <v>39</v>
      </c>
      <c r="I4" s="21" t="s">
        <v>40</v>
      </c>
      <c r="J4" s="21" t="s">
        <v>41</v>
      </c>
      <c r="K4" s="21" t="s">
        <v>42</v>
      </c>
      <c r="L4" s="21" t="s">
        <v>43</v>
      </c>
      <c r="M4" s="21" t="s">
        <v>44</v>
      </c>
      <c r="N4" s="21" t="s">
        <v>45</v>
      </c>
      <c r="O4" s="21" t="s">
        <v>46</v>
      </c>
    </row>
    <row r="5" spans="1:15" ht="18.600000000000001" customHeight="1">
      <c r="A5" s="62"/>
      <c r="B5" s="62"/>
      <c r="C5" s="62"/>
      <c r="D5" s="20" t="str">
        <f>IF(INSTRUCTIONS!B16="",D4,INSTRUCTIONS!B16)</f>
        <v>Month_1</v>
      </c>
      <c r="E5" s="20" t="str">
        <f>IF(D5=D4,E4,IF(MONTH(D5)=12,DATE(YEAR(D5)+1,1,1),DATE(YEAR(D5),MONTH(D5)+1,1)))</f>
        <v>Month_2</v>
      </c>
      <c r="F5" s="20" t="str">
        <f t="shared" ref="F5:O5" si="0">IF(E5=E4,F4,IF(MONTH(E5)=12,DATE(YEAR(E5)+1,1,1),DATE(YEAR(E5),MONTH(E5)+1,1)))</f>
        <v>Month_3</v>
      </c>
      <c r="G5" s="20" t="str">
        <f t="shared" si="0"/>
        <v>Month_4</v>
      </c>
      <c r="H5" s="20" t="str">
        <f t="shared" si="0"/>
        <v>Month_5</v>
      </c>
      <c r="I5" s="20" t="str">
        <f t="shared" si="0"/>
        <v>Month_6</v>
      </c>
      <c r="J5" s="20" t="str">
        <f t="shared" si="0"/>
        <v>Month_7</v>
      </c>
      <c r="K5" s="20" t="str">
        <f t="shared" si="0"/>
        <v>Month_8</v>
      </c>
      <c r="L5" s="20" t="str">
        <f t="shared" si="0"/>
        <v>Month_9</v>
      </c>
      <c r="M5" s="20" t="str">
        <f t="shared" si="0"/>
        <v>Month_10</v>
      </c>
      <c r="N5" s="20" t="str">
        <f t="shared" si="0"/>
        <v>Month_11</v>
      </c>
      <c r="O5" s="20" t="str">
        <f t="shared" si="0"/>
        <v>Month_12</v>
      </c>
    </row>
    <row r="6" spans="1:15">
      <c r="A6" s="66" t="s">
        <v>51</v>
      </c>
      <c r="B6" s="67"/>
      <c r="C6" s="19" t="s">
        <v>33</v>
      </c>
      <c r="D6" s="22">
        <f t="shared" ref="D6:O6" ca="1" si="1">COUNTIFS(INDIRECT(D$4&amp;"!$U$4:$U$250"),"&gt;=0",INDIRECT(D$4&amp;"!$C$4:$C$250"),$C$1)</f>
        <v>0</v>
      </c>
      <c r="E6" s="22">
        <f t="shared" ca="1" si="1"/>
        <v>0</v>
      </c>
      <c r="F6" s="22">
        <f t="shared" ca="1" si="1"/>
        <v>0</v>
      </c>
      <c r="G6" s="22">
        <f t="shared" ca="1" si="1"/>
        <v>0</v>
      </c>
      <c r="H6" s="22">
        <f t="shared" ca="1" si="1"/>
        <v>0</v>
      </c>
      <c r="I6" s="22">
        <f t="shared" ca="1" si="1"/>
        <v>0</v>
      </c>
      <c r="J6" s="22">
        <f t="shared" ca="1" si="1"/>
        <v>0</v>
      </c>
      <c r="K6" s="22">
        <f t="shared" ca="1" si="1"/>
        <v>0</v>
      </c>
      <c r="L6" s="22">
        <f t="shared" ca="1" si="1"/>
        <v>0</v>
      </c>
      <c r="M6" s="22">
        <f t="shared" ca="1" si="1"/>
        <v>0</v>
      </c>
      <c r="N6" s="22">
        <f t="shared" ca="1" si="1"/>
        <v>0</v>
      </c>
      <c r="O6" s="22">
        <f t="shared" ca="1" si="1"/>
        <v>0</v>
      </c>
    </row>
    <row r="7" spans="1:15">
      <c r="A7" s="67"/>
      <c r="B7" s="67"/>
      <c r="C7" s="19" t="s">
        <v>34</v>
      </c>
      <c r="D7" s="22">
        <f t="shared" ref="D7:O7" ca="1" si="2">COUNTIFS(INDIRECT(D$4&amp;"!$U$4:$U$250"),"=0",INDIRECT(D$4&amp;"!$C$4:$C$250"),$C$1)</f>
        <v>0</v>
      </c>
      <c r="E7" s="22">
        <f t="shared" ca="1" si="2"/>
        <v>0</v>
      </c>
      <c r="F7" s="22">
        <f t="shared" ca="1" si="2"/>
        <v>0</v>
      </c>
      <c r="G7" s="22">
        <f t="shared" ca="1" si="2"/>
        <v>0</v>
      </c>
      <c r="H7" s="22">
        <f t="shared" ca="1" si="2"/>
        <v>0</v>
      </c>
      <c r="I7" s="22">
        <f t="shared" ca="1" si="2"/>
        <v>0</v>
      </c>
      <c r="J7" s="22">
        <f t="shared" ca="1" si="2"/>
        <v>0</v>
      </c>
      <c r="K7" s="22">
        <f t="shared" ca="1" si="2"/>
        <v>0</v>
      </c>
      <c r="L7" s="22">
        <f t="shared" ca="1" si="2"/>
        <v>0</v>
      </c>
      <c r="M7" s="22">
        <f t="shared" ca="1" si="2"/>
        <v>0</v>
      </c>
      <c r="N7" s="22">
        <f t="shared" ca="1" si="2"/>
        <v>0</v>
      </c>
      <c r="O7" s="22">
        <f t="shared" ca="1" si="2"/>
        <v>0</v>
      </c>
    </row>
    <row r="8" spans="1:15" ht="15.75">
      <c r="A8" s="67"/>
      <c r="B8" s="67"/>
      <c r="C8" s="23" t="s">
        <v>35</v>
      </c>
      <c r="D8" s="24" t="e">
        <f ca="1">IFERROR(D7/D6,NA())</f>
        <v>#N/A</v>
      </c>
      <c r="E8" s="24" t="e">
        <f t="shared" ref="E8:O8" ca="1" si="3">IFERROR(E7/E6,NA())</f>
        <v>#N/A</v>
      </c>
      <c r="F8" s="24" t="e">
        <f t="shared" ca="1" si="3"/>
        <v>#N/A</v>
      </c>
      <c r="G8" s="24" t="e">
        <f t="shared" ca="1" si="3"/>
        <v>#N/A</v>
      </c>
      <c r="H8" s="24" t="e">
        <f t="shared" ca="1" si="3"/>
        <v>#N/A</v>
      </c>
      <c r="I8" s="24" t="e">
        <f t="shared" ca="1" si="3"/>
        <v>#N/A</v>
      </c>
      <c r="J8" s="24" t="e">
        <f t="shared" ca="1" si="3"/>
        <v>#N/A</v>
      </c>
      <c r="K8" s="24" t="e">
        <f t="shared" ca="1" si="3"/>
        <v>#N/A</v>
      </c>
      <c r="L8" s="24" t="e">
        <f t="shared" ca="1" si="3"/>
        <v>#N/A</v>
      </c>
      <c r="M8" s="24" t="e">
        <f t="shared" ca="1" si="3"/>
        <v>#N/A</v>
      </c>
      <c r="N8" s="24" t="e">
        <f t="shared" ca="1" si="3"/>
        <v>#N/A</v>
      </c>
      <c r="O8" s="24" t="e">
        <f t="shared" ca="1" si="3"/>
        <v>#N/A</v>
      </c>
    </row>
    <row r="9" spans="1:15" ht="31.5">
      <c r="A9" s="67"/>
      <c r="B9" s="67"/>
      <c r="C9" s="25" t="s">
        <v>48</v>
      </c>
      <c r="D9" s="26" t="e">
        <f t="shared" ref="D9:O9" ca="1" si="4">IFERROR(AVERAGEIF(INDIRECT(D$4&amp;"!$C$4:$C$250"),$C$1,INDIRECT(D$4&amp;"!$U$4:$U$250")),NA())</f>
        <v>#N/A</v>
      </c>
      <c r="E9" s="26" t="e">
        <f t="shared" ca="1" si="4"/>
        <v>#N/A</v>
      </c>
      <c r="F9" s="26" t="e">
        <f t="shared" ca="1" si="4"/>
        <v>#N/A</v>
      </c>
      <c r="G9" s="26" t="e">
        <f t="shared" ca="1" si="4"/>
        <v>#N/A</v>
      </c>
      <c r="H9" s="26" t="e">
        <f t="shared" ca="1" si="4"/>
        <v>#N/A</v>
      </c>
      <c r="I9" s="26" t="e">
        <f t="shared" ca="1" si="4"/>
        <v>#N/A</v>
      </c>
      <c r="J9" s="26" t="e">
        <f t="shared" ca="1" si="4"/>
        <v>#N/A</v>
      </c>
      <c r="K9" s="26" t="e">
        <f t="shared" ca="1" si="4"/>
        <v>#N/A</v>
      </c>
      <c r="L9" s="26" t="e">
        <f t="shared" ca="1" si="4"/>
        <v>#N/A</v>
      </c>
      <c r="M9" s="26" t="e">
        <f t="shared" ca="1" si="4"/>
        <v>#N/A</v>
      </c>
      <c r="N9" s="26" t="e">
        <f t="shared" ca="1" si="4"/>
        <v>#N/A</v>
      </c>
      <c r="O9" s="26" t="e">
        <f t="shared" ca="1" si="4"/>
        <v>#N/A</v>
      </c>
    </row>
    <row r="10" spans="1:15" ht="45">
      <c r="A10" s="77" t="s">
        <v>50</v>
      </c>
      <c r="B10" s="64" t="s">
        <v>7</v>
      </c>
      <c r="C10" s="19" t="s">
        <v>8</v>
      </c>
      <c r="D10" s="27" t="e">
        <f ca="1">IF(D$6&gt;0,COUNTIFS(INDIRECT(D$4&amp;"!$h$4:$h$250"),"NO",INDIRECT(D$4&amp;"!$c$4:$c$250"),$C$1),NA())</f>
        <v>#N/A</v>
      </c>
      <c r="E10" s="27" t="e">
        <f t="shared" ref="E10:O10" ca="1" si="5">IF(E$6&gt;0,COUNTIFS(INDIRECT(E$4&amp;"!$h$4:$h$250"),"NO",INDIRECT(E$4&amp;"!$c$4:$c$250"),$C$1),NA())</f>
        <v>#N/A</v>
      </c>
      <c r="F10" s="27" t="e">
        <f t="shared" ca="1" si="5"/>
        <v>#N/A</v>
      </c>
      <c r="G10" s="27" t="e">
        <f t="shared" ca="1" si="5"/>
        <v>#N/A</v>
      </c>
      <c r="H10" s="27" t="e">
        <f t="shared" ca="1" si="5"/>
        <v>#N/A</v>
      </c>
      <c r="I10" s="27" t="e">
        <f t="shared" ca="1" si="5"/>
        <v>#N/A</v>
      </c>
      <c r="J10" s="27" t="e">
        <f t="shared" ca="1" si="5"/>
        <v>#N/A</v>
      </c>
      <c r="K10" s="27" t="e">
        <f t="shared" ca="1" si="5"/>
        <v>#N/A</v>
      </c>
      <c r="L10" s="27" t="e">
        <f t="shared" ca="1" si="5"/>
        <v>#N/A</v>
      </c>
      <c r="M10" s="27" t="e">
        <f t="shared" ca="1" si="5"/>
        <v>#N/A</v>
      </c>
      <c r="N10" s="27" t="e">
        <f t="shared" ca="1" si="5"/>
        <v>#N/A</v>
      </c>
      <c r="O10" s="27" t="e">
        <f t="shared" ca="1" si="5"/>
        <v>#N/A</v>
      </c>
    </row>
    <row r="11" spans="1:15" ht="30">
      <c r="A11" s="77"/>
      <c r="B11" s="64"/>
      <c r="C11" s="19" t="s">
        <v>10</v>
      </c>
      <c r="D11" s="27" t="e">
        <f ca="1">IF(D$6&gt;0,COUNTIFS(INDIRECT(D$4&amp;"!$i$4:$i$250"),"NO",INDIRECT(D$4&amp;"!$c$4:$c$250"),$C$1),NA())</f>
        <v>#N/A</v>
      </c>
      <c r="E11" s="27" t="e">
        <f t="shared" ref="E11:O11" ca="1" si="6">IF(E$6&gt;0,COUNTIFS(INDIRECT(E$4&amp;"!$i$4:$i$250"),"NO",INDIRECT(E$4&amp;"!$c$4:$c$250"),$C$1),NA())</f>
        <v>#N/A</v>
      </c>
      <c r="F11" s="27" t="e">
        <f t="shared" ca="1" si="6"/>
        <v>#N/A</v>
      </c>
      <c r="G11" s="27" t="e">
        <f t="shared" ca="1" si="6"/>
        <v>#N/A</v>
      </c>
      <c r="H11" s="27" t="e">
        <f t="shared" ca="1" si="6"/>
        <v>#N/A</v>
      </c>
      <c r="I11" s="27" t="e">
        <f t="shared" ca="1" si="6"/>
        <v>#N/A</v>
      </c>
      <c r="J11" s="27" t="e">
        <f t="shared" ca="1" si="6"/>
        <v>#N/A</v>
      </c>
      <c r="K11" s="27" t="e">
        <f t="shared" ca="1" si="6"/>
        <v>#N/A</v>
      </c>
      <c r="L11" s="27" t="e">
        <f t="shared" ca="1" si="6"/>
        <v>#N/A</v>
      </c>
      <c r="M11" s="27" t="e">
        <f t="shared" ca="1" si="6"/>
        <v>#N/A</v>
      </c>
      <c r="N11" s="27" t="e">
        <f t="shared" ca="1" si="6"/>
        <v>#N/A</v>
      </c>
      <c r="O11" s="27" t="e">
        <f t="shared" ca="1" si="6"/>
        <v>#N/A</v>
      </c>
    </row>
    <row r="12" spans="1:15" ht="30">
      <c r="A12" s="77"/>
      <c r="B12" s="64"/>
      <c r="C12" s="19" t="s">
        <v>9</v>
      </c>
      <c r="D12" s="27" t="e">
        <f ca="1">IF(D$6&gt;0,COUNTIFS(INDIRECT(D$4&amp;"!$j$4:$j$250"),"NO",INDIRECT(D$4&amp;"!$c$4:$c$250"),$C$1),NA())</f>
        <v>#N/A</v>
      </c>
      <c r="E12" s="27" t="e">
        <f t="shared" ref="E12:O12" ca="1" si="7">IF(E$6&gt;0,COUNTIFS(INDIRECT(E$4&amp;"!$j$4:$j$250"),"NO",INDIRECT(E$4&amp;"!$c$4:$c$250"),$C$1),NA())</f>
        <v>#N/A</v>
      </c>
      <c r="F12" s="27" t="e">
        <f t="shared" ca="1" si="7"/>
        <v>#N/A</v>
      </c>
      <c r="G12" s="27" t="e">
        <f t="shared" ca="1" si="7"/>
        <v>#N/A</v>
      </c>
      <c r="H12" s="27" t="e">
        <f t="shared" ca="1" si="7"/>
        <v>#N/A</v>
      </c>
      <c r="I12" s="27" t="e">
        <f t="shared" ca="1" si="7"/>
        <v>#N/A</v>
      </c>
      <c r="J12" s="27" t="e">
        <f t="shared" ca="1" si="7"/>
        <v>#N/A</v>
      </c>
      <c r="K12" s="27" t="e">
        <f t="shared" ca="1" si="7"/>
        <v>#N/A</v>
      </c>
      <c r="L12" s="27" t="e">
        <f t="shared" ca="1" si="7"/>
        <v>#N/A</v>
      </c>
      <c r="M12" s="27" t="e">
        <f t="shared" ca="1" si="7"/>
        <v>#N/A</v>
      </c>
      <c r="N12" s="27" t="e">
        <f t="shared" ca="1" si="7"/>
        <v>#N/A</v>
      </c>
      <c r="O12" s="27" t="e">
        <f t="shared" ca="1" si="7"/>
        <v>#N/A</v>
      </c>
    </row>
    <row r="13" spans="1:15" ht="60">
      <c r="A13" s="77"/>
      <c r="B13" s="64"/>
      <c r="C13" s="19" t="s">
        <v>11</v>
      </c>
      <c r="D13" s="27" t="e">
        <f ca="1">IF(D$6&gt;0,COUNTIFS(INDIRECT(D$4&amp;"!$k$4:$k$250"),"NO",INDIRECT(D$4&amp;"!$c$4:$c$250"),$C$1),NA())</f>
        <v>#N/A</v>
      </c>
      <c r="E13" s="27" t="e">
        <f t="shared" ref="E13:O13" ca="1" si="8">IF(E$6&gt;0,COUNTIFS(INDIRECT(E$4&amp;"!$k$4:$k$250"),"NO",INDIRECT(E$4&amp;"!$c$4:$c$250"),$C$1),NA())</f>
        <v>#N/A</v>
      </c>
      <c r="F13" s="27" t="e">
        <f t="shared" ca="1" si="8"/>
        <v>#N/A</v>
      </c>
      <c r="G13" s="27" t="e">
        <f t="shared" ca="1" si="8"/>
        <v>#N/A</v>
      </c>
      <c r="H13" s="27" t="e">
        <f t="shared" ca="1" si="8"/>
        <v>#N/A</v>
      </c>
      <c r="I13" s="27" t="e">
        <f t="shared" ca="1" si="8"/>
        <v>#N/A</v>
      </c>
      <c r="J13" s="27" t="e">
        <f t="shared" ca="1" si="8"/>
        <v>#N/A</v>
      </c>
      <c r="K13" s="27" t="e">
        <f t="shared" ca="1" si="8"/>
        <v>#N/A</v>
      </c>
      <c r="L13" s="27" t="e">
        <f t="shared" ca="1" si="8"/>
        <v>#N/A</v>
      </c>
      <c r="M13" s="27" t="e">
        <f t="shared" ca="1" si="8"/>
        <v>#N/A</v>
      </c>
      <c r="N13" s="27" t="e">
        <f t="shared" ca="1" si="8"/>
        <v>#N/A</v>
      </c>
      <c r="O13" s="27" t="e">
        <f t="shared" ca="1" si="8"/>
        <v>#N/A</v>
      </c>
    </row>
    <row r="14" spans="1:15" ht="30">
      <c r="A14" s="77"/>
      <c r="B14" s="64"/>
      <c r="C14" s="19" t="s">
        <v>12</v>
      </c>
      <c r="D14" s="27" t="e">
        <f ca="1">IF(D$6&gt;0,COUNTIFS(INDIRECT(D$4&amp;"!$l$4:$l$250"),"NO",INDIRECT(D$4&amp;"!$c$4:$c$250"),$C$1),NA())</f>
        <v>#N/A</v>
      </c>
      <c r="E14" s="27" t="e">
        <f t="shared" ref="E14:O14" ca="1" si="9">IF(E$6&gt;0,COUNTIFS(INDIRECT(E$4&amp;"!$l$4:$l$250"),"NO",INDIRECT(E$4&amp;"!$c$4:$c$250"),$C$1),NA())</f>
        <v>#N/A</v>
      </c>
      <c r="F14" s="27" t="e">
        <f t="shared" ca="1" si="9"/>
        <v>#N/A</v>
      </c>
      <c r="G14" s="27" t="e">
        <f t="shared" ca="1" si="9"/>
        <v>#N/A</v>
      </c>
      <c r="H14" s="27" t="e">
        <f t="shared" ca="1" si="9"/>
        <v>#N/A</v>
      </c>
      <c r="I14" s="27" t="e">
        <f t="shared" ca="1" si="9"/>
        <v>#N/A</v>
      </c>
      <c r="J14" s="27" t="e">
        <f t="shared" ca="1" si="9"/>
        <v>#N/A</v>
      </c>
      <c r="K14" s="27" t="e">
        <f t="shared" ca="1" si="9"/>
        <v>#N/A</v>
      </c>
      <c r="L14" s="27" t="e">
        <f t="shared" ca="1" si="9"/>
        <v>#N/A</v>
      </c>
      <c r="M14" s="27" t="e">
        <f t="shared" ca="1" si="9"/>
        <v>#N/A</v>
      </c>
      <c r="N14" s="27" t="e">
        <f t="shared" ca="1" si="9"/>
        <v>#N/A</v>
      </c>
      <c r="O14" s="27" t="e">
        <f t="shared" ca="1" si="9"/>
        <v>#N/A</v>
      </c>
    </row>
    <row r="15" spans="1:15" ht="30">
      <c r="A15" s="77"/>
      <c r="B15" s="64"/>
      <c r="C15" s="19" t="s">
        <v>13</v>
      </c>
      <c r="D15" s="27" t="e">
        <f ca="1">IF(D$6&gt;0,COUNTIFS(INDIRECT(D$4&amp;"!$m$4:$m$250"),"NO",INDIRECT(D$4&amp;"!$c$4:$c$250"),$C$1),NA())</f>
        <v>#N/A</v>
      </c>
      <c r="E15" s="27" t="e">
        <f t="shared" ref="E15:O15" ca="1" si="10">IF(E$6&gt;0,COUNTIFS(INDIRECT(E$4&amp;"!$m$4:$m$250"),"NO",INDIRECT(E$4&amp;"!$c$4:$c$250"),$C$1),NA())</f>
        <v>#N/A</v>
      </c>
      <c r="F15" s="27" t="e">
        <f t="shared" ca="1" si="10"/>
        <v>#N/A</v>
      </c>
      <c r="G15" s="27" t="e">
        <f t="shared" ca="1" si="10"/>
        <v>#N/A</v>
      </c>
      <c r="H15" s="27" t="e">
        <f t="shared" ca="1" si="10"/>
        <v>#N/A</v>
      </c>
      <c r="I15" s="27" t="e">
        <f t="shared" ca="1" si="10"/>
        <v>#N/A</v>
      </c>
      <c r="J15" s="27" t="e">
        <f t="shared" ca="1" si="10"/>
        <v>#N/A</v>
      </c>
      <c r="K15" s="27" t="e">
        <f t="shared" ca="1" si="10"/>
        <v>#N/A</v>
      </c>
      <c r="L15" s="27" t="e">
        <f t="shared" ca="1" si="10"/>
        <v>#N/A</v>
      </c>
      <c r="M15" s="27" t="e">
        <f t="shared" ca="1" si="10"/>
        <v>#N/A</v>
      </c>
      <c r="N15" s="27" t="e">
        <f t="shared" ca="1" si="10"/>
        <v>#N/A</v>
      </c>
      <c r="O15" s="27" t="e">
        <f t="shared" ca="1" si="10"/>
        <v>#N/A</v>
      </c>
    </row>
    <row r="16" spans="1:15" ht="30">
      <c r="A16" s="77"/>
      <c r="B16" s="64"/>
      <c r="C16" s="19" t="s">
        <v>14</v>
      </c>
      <c r="D16" s="27" t="e">
        <f ca="1">IF(D$6&gt;0,COUNTIFS(INDIRECT(D$4&amp;"!$n$4:$n$250"),"NO",INDIRECT(D$4&amp;"!$c$4:$c$250"),$C$1),NA())</f>
        <v>#N/A</v>
      </c>
      <c r="E16" s="27" t="e">
        <f t="shared" ref="E16:O16" ca="1" si="11">IF(E$6&gt;0,COUNTIFS(INDIRECT(E$4&amp;"!$n$4:$n$250"),"NO",INDIRECT(E$4&amp;"!$c$4:$c$250"),$C$1),NA())</f>
        <v>#N/A</v>
      </c>
      <c r="F16" s="27" t="e">
        <f t="shared" ca="1" si="11"/>
        <v>#N/A</v>
      </c>
      <c r="G16" s="27" t="e">
        <f t="shared" ca="1" si="11"/>
        <v>#N/A</v>
      </c>
      <c r="H16" s="27" t="e">
        <f t="shared" ca="1" si="11"/>
        <v>#N/A</v>
      </c>
      <c r="I16" s="27" t="e">
        <f t="shared" ca="1" si="11"/>
        <v>#N/A</v>
      </c>
      <c r="J16" s="27" t="e">
        <f t="shared" ca="1" si="11"/>
        <v>#N/A</v>
      </c>
      <c r="K16" s="27" t="e">
        <f t="shared" ca="1" si="11"/>
        <v>#N/A</v>
      </c>
      <c r="L16" s="27" t="e">
        <f t="shared" ca="1" si="11"/>
        <v>#N/A</v>
      </c>
      <c r="M16" s="27" t="e">
        <f t="shared" ca="1" si="11"/>
        <v>#N/A</v>
      </c>
      <c r="N16" s="27" t="e">
        <f t="shared" ca="1" si="11"/>
        <v>#N/A</v>
      </c>
      <c r="O16" s="27" t="e">
        <f t="shared" ca="1" si="11"/>
        <v>#N/A</v>
      </c>
    </row>
    <row r="17" spans="1:15" ht="45">
      <c r="A17" s="77"/>
      <c r="B17" s="64"/>
      <c r="C17" s="19" t="s">
        <v>15</v>
      </c>
      <c r="D17" s="27" t="e">
        <f ca="1">IF(D$6&gt;0,COUNTIFS(INDIRECT(D$4&amp;"!$o$4:$o$250"),"NO",INDIRECT(D$4&amp;"!$c$4:$c$250"),$C$1),NA())</f>
        <v>#N/A</v>
      </c>
      <c r="E17" s="27" t="e">
        <f t="shared" ref="E17:O17" ca="1" si="12">IF(E$6&gt;0,COUNTIFS(INDIRECT(E$4&amp;"!$o$4:$o$250"),"NO",INDIRECT(E$4&amp;"!$c$4:$c$250"),$C$1),NA())</f>
        <v>#N/A</v>
      </c>
      <c r="F17" s="27" t="e">
        <f t="shared" ca="1" si="12"/>
        <v>#N/A</v>
      </c>
      <c r="G17" s="27" t="e">
        <f t="shared" ca="1" si="12"/>
        <v>#N/A</v>
      </c>
      <c r="H17" s="27" t="e">
        <f t="shared" ca="1" si="12"/>
        <v>#N/A</v>
      </c>
      <c r="I17" s="27" t="e">
        <f t="shared" ca="1" si="12"/>
        <v>#N/A</v>
      </c>
      <c r="J17" s="27" t="e">
        <f t="shared" ca="1" si="12"/>
        <v>#N/A</v>
      </c>
      <c r="K17" s="27" t="e">
        <f t="shared" ca="1" si="12"/>
        <v>#N/A</v>
      </c>
      <c r="L17" s="27" t="e">
        <f t="shared" ca="1" si="12"/>
        <v>#N/A</v>
      </c>
      <c r="M17" s="27" t="e">
        <f t="shared" ca="1" si="12"/>
        <v>#N/A</v>
      </c>
      <c r="N17" s="27" t="e">
        <f t="shared" ca="1" si="12"/>
        <v>#N/A</v>
      </c>
      <c r="O17" s="27" t="e">
        <f t="shared" ca="1" si="12"/>
        <v>#N/A</v>
      </c>
    </row>
    <row r="18" spans="1:15" ht="45">
      <c r="A18" s="77"/>
      <c r="B18" s="64" t="s">
        <v>16</v>
      </c>
      <c r="C18" s="19" t="s">
        <v>17</v>
      </c>
      <c r="D18" s="27" t="e">
        <f ca="1">IF(D$6&gt;0,COUNTIFS(INDIRECT(D$4&amp;"!$p$4:$p$250"),"NO",INDIRECT(D$4&amp;"!$c$4:$c$250"),$C$1),NA())</f>
        <v>#N/A</v>
      </c>
      <c r="E18" s="27" t="e">
        <f t="shared" ref="E18:O18" ca="1" si="13">IF(E$6&gt;0,COUNTIFS(INDIRECT(E$4&amp;"!$p$4:$p$250"),"NO",INDIRECT(E$4&amp;"!$c$4:$c$250"),$C$1),NA())</f>
        <v>#N/A</v>
      </c>
      <c r="F18" s="27" t="e">
        <f t="shared" ca="1" si="13"/>
        <v>#N/A</v>
      </c>
      <c r="G18" s="27" t="e">
        <f t="shared" ca="1" si="13"/>
        <v>#N/A</v>
      </c>
      <c r="H18" s="27" t="e">
        <f t="shared" ca="1" si="13"/>
        <v>#N/A</v>
      </c>
      <c r="I18" s="27" t="e">
        <f t="shared" ca="1" si="13"/>
        <v>#N/A</v>
      </c>
      <c r="J18" s="27" t="e">
        <f t="shared" ca="1" si="13"/>
        <v>#N/A</v>
      </c>
      <c r="K18" s="27" t="e">
        <f t="shared" ca="1" si="13"/>
        <v>#N/A</v>
      </c>
      <c r="L18" s="27" t="e">
        <f t="shared" ca="1" si="13"/>
        <v>#N/A</v>
      </c>
      <c r="M18" s="27" t="e">
        <f t="shared" ca="1" si="13"/>
        <v>#N/A</v>
      </c>
      <c r="N18" s="27" t="e">
        <f t="shared" ca="1" si="13"/>
        <v>#N/A</v>
      </c>
      <c r="O18" s="27" t="e">
        <f t="shared" ca="1" si="13"/>
        <v>#N/A</v>
      </c>
    </row>
    <row r="19" spans="1:15" ht="45">
      <c r="A19" s="77"/>
      <c r="B19" s="64"/>
      <c r="C19" s="19" t="s">
        <v>22</v>
      </c>
      <c r="D19" s="27" t="e">
        <f ca="1">IF(D$6&gt;0,COUNTIFS(INDIRECT(D$4&amp;"!$q$4:$q$250"),"NO",INDIRECT(D$4&amp;"!$c$4:$c$250"),$C$1),NA())</f>
        <v>#N/A</v>
      </c>
      <c r="E19" s="27" t="e">
        <f t="shared" ref="E19:O19" ca="1" si="14">IF(E$6&gt;0,COUNTIFS(INDIRECT(E$4&amp;"!$q$4:$q$250"),"NO",INDIRECT(E$4&amp;"!$c$4:$c$250"),$C$1),NA())</f>
        <v>#N/A</v>
      </c>
      <c r="F19" s="27" t="e">
        <f t="shared" ca="1" si="14"/>
        <v>#N/A</v>
      </c>
      <c r="G19" s="27" t="e">
        <f t="shared" ca="1" si="14"/>
        <v>#N/A</v>
      </c>
      <c r="H19" s="27" t="e">
        <f t="shared" ca="1" si="14"/>
        <v>#N/A</v>
      </c>
      <c r="I19" s="27" t="e">
        <f t="shared" ca="1" si="14"/>
        <v>#N/A</v>
      </c>
      <c r="J19" s="27" t="e">
        <f t="shared" ca="1" si="14"/>
        <v>#N/A</v>
      </c>
      <c r="K19" s="27" t="e">
        <f t="shared" ca="1" si="14"/>
        <v>#N/A</v>
      </c>
      <c r="L19" s="27" t="e">
        <f t="shared" ca="1" si="14"/>
        <v>#N/A</v>
      </c>
      <c r="M19" s="27" t="e">
        <f t="shared" ca="1" si="14"/>
        <v>#N/A</v>
      </c>
      <c r="N19" s="27" t="e">
        <f t="shared" ca="1" si="14"/>
        <v>#N/A</v>
      </c>
      <c r="O19" s="27" t="e">
        <f t="shared" ca="1" si="14"/>
        <v>#N/A</v>
      </c>
    </row>
    <row r="20" spans="1:15" ht="30">
      <c r="A20" s="77"/>
      <c r="B20" s="64" t="s">
        <v>18</v>
      </c>
      <c r="C20" s="19" t="s">
        <v>21</v>
      </c>
      <c r="D20" s="27" t="e">
        <f ca="1">IF(D$6&gt;0,COUNTIFS(INDIRECT(D$4&amp;"!$r$4:$r$250"),"NO",INDIRECT(D$4&amp;"!$c$4:$c$250"),$C$1),NA())</f>
        <v>#N/A</v>
      </c>
      <c r="E20" s="27" t="e">
        <f t="shared" ref="E20:O20" ca="1" si="15">IF(E$6&gt;0,COUNTIFS(INDIRECT(E$4&amp;"!$r$4:$r$250"),"NO",INDIRECT(E$4&amp;"!$c$4:$c$250"),$C$1),NA())</f>
        <v>#N/A</v>
      </c>
      <c r="F20" s="27" t="e">
        <f t="shared" ca="1" si="15"/>
        <v>#N/A</v>
      </c>
      <c r="G20" s="27" t="e">
        <f t="shared" ca="1" si="15"/>
        <v>#N/A</v>
      </c>
      <c r="H20" s="27" t="e">
        <f t="shared" ca="1" si="15"/>
        <v>#N/A</v>
      </c>
      <c r="I20" s="27" t="e">
        <f t="shared" ca="1" si="15"/>
        <v>#N/A</v>
      </c>
      <c r="J20" s="27" t="e">
        <f t="shared" ca="1" si="15"/>
        <v>#N/A</v>
      </c>
      <c r="K20" s="27" t="e">
        <f t="shared" ca="1" si="15"/>
        <v>#N/A</v>
      </c>
      <c r="L20" s="27" t="e">
        <f t="shared" ca="1" si="15"/>
        <v>#N/A</v>
      </c>
      <c r="M20" s="27" t="e">
        <f t="shared" ca="1" si="15"/>
        <v>#N/A</v>
      </c>
      <c r="N20" s="27" t="e">
        <f t="shared" ca="1" si="15"/>
        <v>#N/A</v>
      </c>
      <c r="O20" s="27" t="e">
        <f t="shared" ca="1" si="15"/>
        <v>#N/A</v>
      </c>
    </row>
    <row r="21" spans="1:15" ht="45">
      <c r="A21" s="77"/>
      <c r="B21" s="64"/>
      <c r="C21" s="19" t="s">
        <v>20</v>
      </c>
      <c r="D21" s="27" t="e">
        <f ca="1">IF(D$6&gt;0,COUNTIFS(INDIRECT(D$4&amp;"!$s$4:$s$250"),"NO",INDIRECT(D$4&amp;"!$c$4:$c$250"),$C$1),NA())</f>
        <v>#N/A</v>
      </c>
      <c r="E21" s="27" t="e">
        <f t="shared" ref="E21:O21" ca="1" si="16">IF(E$6&gt;0,COUNTIFS(INDIRECT(E$4&amp;"!$s$4:$s$250"),"NO",INDIRECT(E$4&amp;"!$c$4:$c$250"),$C$1),NA())</f>
        <v>#N/A</v>
      </c>
      <c r="F21" s="27" t="e">
        <f t="shared" ca="1" si="16"/>
        <v>#N/A</v>
      </c>
      <c r="G21" s="27" t="e">
        <f t="shared" ca="1" si="16"/>
        <v>#N/A</v>
      </c>
      <c r="H21" s="27" t="e">
        <f t="shared" ca="1" si="16"/>
        <v>#N/A</v>
      </c>
      <c r="I21" s="27" t="e">
        <f t="shared" ca="1" si="16"/>
        <v>#N/A</v>
      </c>
      <c r="J21" s="27" t="e">
        <f t="shared" ca="1" si="16"/>
        <v>#N/A</v>
      </c>
      <c r="K21" s="27" t="e">
        <f t="shared" ca="1" si="16"/>
        <v>#N/A</v>
      </c>
      <c r="L21" s="27" t="e">
        <f t="shared" ca="1" si="16"/>
        <v>#N/A</v>
      </c>
      <c r="M21" s="27" t="e">
        <f t="shared" ca="1" si="16"/>
        <v>#N/A</v>
      </c>
      <c r="N21" s="27" t="e">
        <f t="shared" ca="1" si="16"/>
        <v>#N/A</v>
      </c>
      <c r="O21" s="27" t="e">
        <f t="shared" ca="1" si="16"/>
        <v>#N/A</v>
      </c>
    </row>
    <row r="22" spans="1:15" ht="30">
      <c r="A22" s="77"/>
      <c r="B22" s="64"/>
      <c r="C22" s="19" t="s">
        <v>19</v>
      </c>
      <c r="D22" s="27" t="e">
        <f ca="1">IF(D$6&gt;0,COUNTIFS(INDIRECT(D$4&amp;"!$t$4:$t$250"),"NO",INDIRECT(D$4&amp;"!$c$4:$c$250"),$C$1),NA())</f>
        <v>#N/A</v>
      </c>
      <c r="E22" s="27" t="e">
        <f t="shared" ref="E22:O22" ca="1" si="17">IF(E$6&gt;0,COUNTIFS(INDIRECT(E$4&amp;"!$t$4:$t$250"),"NO",INDIRECT(E$4&amp;"!$c$4:$c$250"),$C$1),NA())</f>
        <v>#N/A</v>
      </c>
      <c r="F22" s="27" t="e">
        <f t="shared" ca="1" si="17"/>
        <v>#N/A</v>
      </c>
      <c r="G22" s="27" t="e">
        <f t="shared" ca="1" si="17"/>
        <v>#N/A</v>
      </c>
      <c r="H22" s="27" t="e">
        <f t="shared" ca="1" si="17"/>
        <v>#N/A</v>
      </c>
      <c r="I22" s="27" t="e">
        <f t="shared" ca="1" si="17"/>
        <v>#N/A</v>
      </c>
      <c r="J22" s="27" t="e">
        <f t="shared" ca="1" si="17"/>
        <v>#N/A</v>
      </c>
      <c r="K22" s="27" t="e">
        <f t="shared" ca="1" si="17"/>
        <v>#N/A</v>
      </c>
      <c r="L22" s="27" t="e">
        <f t="shared" ca="1" si="17"/>
        <v>#N/A</v>
      </c>
      <c r="M22" s="27" t="e">
        <f t="shared" ca="1" si="17"/>
        <v>#N/A</v>
      </c>
      <c r="N22" s="27" t="e">
        <f t="shared" ca="1" si="17"/>
        <v>#N/A</v>
      </c>
      <c r="O22" s="27" t="e">
        <f t="shared" ca="1" si="17"/>
        <v>#N/A</v>
      </c>
    </row>
    <row r="23" spans="1:15" ht="15.75">
      <c r="A23" s="75" t="s">
        <v>49</v>
      </c>
      <c r="B23" s="63" t="s">
        <v>7</v>
      </c>
      <c r="C23" s="63"/>
      <c r="D23" s="27" t="e">
        <f ca="1">IF(D$6&gt;0,SUM(D$10:D$17),NA())</f>
        <v>#N/A</v>
      </c>
      <c r="E23" s="27" t="e">
        <f t="shared" ref="E23:O23" ca="1" si="18">IF(E$6&gt;0,SUM(E$10:E$17),NA())</f>
        <v>#N/A</v>
      </c>
      <c r="F23" s="27" t="e">
        <f t="shared" ca="1" si="18"/>
        <v>#N/A</v>
      </c>
      <c r="G23" s="27" t="e">
        <f t="shared" ca="1" si="18"/>
        <v>#N/A</v>
      </c>
      <c r="H23" s="27" t="e">
        <f t="shared" ca="1" si="18"/>
        <v>#N/A</v>
      </c>
      <c r="I23" s="27" t="e">
        <f t="shared" ca="1" si="18"/>
        <v>#N/A</v>
      </c>
      <c r="J23" s="27" t="e">
        <f t="shared" ca="1" si="18"/>
        <v>#N/A</v>
      </c>
      <c r="K23" s="27" t="e">
        <f t="shared" ca="1" si="18"/>
        <v>#N/A</v>
      </c>
      <c r="L23" s="27" t="e">
        <f t="shared" ca="1" si="18"/>
        <v>#N/A</v>
      </c>
      <c r="M23" s="27" t="e">
        <f t="shared" ca="1" si="18"/>
        <v>#N/A</v>
      </c>
      <c r="N23" s="27" t="e">
        <f t="shared" ca="1" si="18"/>
        <v>#N/A</v>
      </c>
      <c r="O23" s="27" t="e">
        <f t="shared" ca="1" si="18"/>
        <v>#N/A</v>
      </c>
    </row>
    <row r="24" spans="1:15" ht="15.75">
      <c r="A24" s="75"/>
      <c r="B24" s="63" t="s">
        <v>16</v>
      </c>
      <c r="C24" s="63"/>
      <c r="D24" s="27" t="e">
        <f ca="1">IF(D$6&gt;0,SUM(D$18:D$19),NA())</f>
        <v>#N/A</v>
      </c>
      <c r="E24" s="27" t="e">
        <f t="shared" ref="E24:O24" ca="1" si="19">IF(E$6&gt;0,SUM(E$18:E$19),NA())</f>
        <v>#N/A</v>
      </c>
      <c r="F24" s="27" t="e">
        <f t="shared" ca="1" si="19"/>
        <v>#N/A</v>
      </c>
      <c r="G24" s="27" t="e">
        <f t="shared" ca="1" si="19"/>
        <v>#N/A</v>
      </c>
      <c r="H24" s="27" t="e">
        <f t="shared" ca="1" si="19"/>
        <v>#N/A</v>
      </c>
      <c r="I24" s="27" t="e">
        <f t="shared" ca="1" si="19"/>
        <v>#N/A</v>
      </c>
      <c r="J24" s="27" t="e">
        <f t="shared" ca="1" si="19"/>
        <v>#N/A</v>
      </c>
      <c r="K24" s="27" t="e">
        <f t="shared" ca="1" si="19"/>
        <v>#N/A</v>
      </c>
      <c r="L24" s="27" t="e">
        <f t="shared" ca="1" si="19"/>
        <v>#N/A</v>
      </c>
      <c r="M24" s="27" t="e">
        <f t="shared" ca="1" si="19"/>
        <v>#N/A</v>
      </c>
      <c r="N24" s="27" t="e">
        <f t="shared" ca="1" si="19"/>
        <v>#N/A</v>
      </c>
      <c r="O24" s="27" t="e">
        <f t="shared" ca="1" si="19"/>
        <v>#N/A</v>
      </c>
    </row>
    <row r="25" spans="1:15" ht="15.75">
      <c r="A25" s="75"/>
      <c r="B25" s="63" t="s">
        <v>18</v>
      </c>
      <c r="C25" s="63"/>
      <c r="D25" s="27" t="e">
        <f ca="1">IF(D$6&gt;0,SUM(D$20:D$22),NA())</f>
        <v>#N/A</v>
      </c>
      <c r="E25" s="27" t="e">
        <f t="shared" ref="E25:O25" ca="1" si="20">IF(E$6&gt;0,SUM(E$20:E$22),NA())</f>
        <v>#N/A</v>
      </c>
      <c r="F25" s="27" t="e">
        <f t="shared" ca="1" si="20"/>
        <v>#N/A</v>
      </c>
      <c r="G25" s="27" t="e">
        <f t="shared" ca="1" si="20"/>
        <v>#N/A</v>
      </c>
      <c r="H25" s="27" t="e">
        <f t="shared" ca="1" si="20"/>
        <v>#N/A</v>
      </c>
      <c r="I25" s="27" t="e">
        <f t="shared" ca="1" si="20"/>
        <v>#N/A</v>
      </c>
      <c r="J25" s="27" t="e">
        <f t="shared" ca="1" si="20"/>
        <v>#N/A</v>
      </c>
      <c r="K25" s="27" t="e">
        <f t="shared" ca="1" si="20"/>
        <v>#N/A</v>
      </c>
      <c r="L25" s="27" t="e">
        <f t="shared" ca="1" si="20"/>
        <v>#N/A</v>
      </c>
      <c r="M25" s="27" t="e">
        <f t="shared" ca="1" si="20"/>
        <v>#N/A</v>
      </c>
      <c r="N25" s="27" t="e">
        <f t="shared" ca="1" si="20"/>
        <v>#N/A</v>
      </c>
      <c r="O25" s="27" t="e">
        <f t="shared" ca="1" si="20"/>
        <v>#N/A</v>
      </c>
    </row>
    <row r="27" spans="1:15">
      <c r="A27" s="14" t="str">
        <f>$C$1&amp;" Hand Hygiene Compliance"</f>
        <v xml:space="preserve"> Hand Hygiene Compliance</v>
      </c>
    </row>
    <row r="28" spans="1:15">
      <c r="A28" s="14" t="str">
        <f>$C$1&amp;" Average # Failures per Assessment"</f>
        <v xml:space="preserve"> Average # Failures per Assessment</v>
      </c>
      <c r="C28" s="42" t="str">
        <f>IF(ISBLANK(INSTRUCTIONS!$B$18)=TRUE,"GOAL RATE: ","GOAL RATE: "&amp;TEXT(INSTRUCTIONS!$B$18,"0%"))</f>
        <v xml:space="preserve">GOAL RATE: </v>
      </c>
      <c r="D28" s="43" t="e">
        <f>IF(ISBLANK(INSTRUCTIONS!$B$18)=TRUE,NA(),INSTRUCTIONS!$B$18)</f>
        <v>#N/A</v>
      </c>
      <c r="E28" s="43" t="e">
        <f>IF(ISBLANK(INSTRUCTIONS!$B$18)=TRUE,NA(),INSTRUCTIONS!$B$18)</f>
        <v>#N/A</v>
      </c>
      <c r="F28" s="43" t="e">
        <f>IF(ISBLANK(INSTRUCTIONS!$B$18)=TRUE,NA(),INSTRUCTIONS!$B$18)</f>
        <v>#N/A</v>
      </c>
      <c r="G28" s="43" t="e">
        <f>IF(ISBLANK(INSTRUCTIONS!$B$18)=TRUE,NA(),INSTRUCTIONS!$B$18)</f>
        <v>#N/A</v>
      </c>
      <c r="H28" s="43" t="e">
        <f>IF(ISBLANK(INSTRUCTIONS!$B$18)=TRUE,NA(),INSTRUCTIONS!$B$18)</f>
        <v>#N/A</v>
      </c>
      <c r="I28" s="43" t="e">
        <f>IF(ISBLANK(INSTRUCTIONS!$B$18)=TRUE,NA(),INSTRUCTIONS!$B$18)</f>
        <v>#N/A</v>
      </c>
      <c r="J28" s="43" t="e">
        <f>IF(ISBLANK(INSTRUCTIONS!$B$18)=TRUE,NA(),INSTRUCTIONS!$B$18)</f>
        <v>#N/A</v>
      </c>
      <c r="K28" s="43" t="e">
        <f>IF(ISBLANK(INSTRUCTIONS!$B$18)=TRUE,NA(),INSTRUCTIONS!$B$18)</f>
        <v>#N/A</v>
      </c>
      <c r="L28" s="43" t="e">
        <f>IF(ISBLANK(INSTRUCTIONS!$B$18)=TRUE,NA(),INSTRUCTIONS!$B$18)</f>
        <v>#N/A</v>
      </c>
      <c r="M28" s="43" t="e">
        <f>IF(ISBLANK(INSTRUCTIONS!$B$18)=TRUE,NA(),INSTRUCTIONS!$B$18)</f>
        <v>#N/A</v>
      </c>
      <c r="N28" s="43" t="e">
        <f>IF(ISBLANK(INSTRUCTIONS!$B$18)=TRUE,NA(),INSTRUCTIONS!$B$18)</f>
        <v>#N/A</v>
      </c>
      <c r="O28" s="43" t="e">
        <f>IF(ISBLANK(INSTRUCTIONS!$B$18)=TRUE,NA(),INSTRUCTIONS!$B$18)</f>
        <v>#N/A</v>
      </c>
    </row>
    <row r="42" spans="1:13" ht="15.75" thickBot="1"/>
    <row r="43" spans="1:13" ht="15.75" hidden="1" thickBot="1">
      <c r="D43" s="70" t="e">
        <f>INDEX($D$4:$O$4,MATCH($D$44,month_list,0))</f>
        <v>#N/A</v>
      </c>
      <c r="E43" s="70"/>
      <c r="F43" s="70"/>
      <c r="G43" s="70"/>
      <c r="H43" s="70"/>
      <c r="I43" s="70" t="e">
        <f>INDEX($D$4:$O$4,MATCH($I$44,month_list,0))</f>
        <v>#N/A</v>
      </c>
      <c r="J43" s="70"/>
      <c r="K43" s="70"/>
      <c r="L43" s="70"/>
      <c r="M43" s="70"/>
    </row>
    <row r="44" spans="1:13" ht="24" thickBot="1">
      <c r="A44" s="71" t="s">
        <v>2756</v>
      </c>
      <c r="B44" s="71"/>
      <c r="C44" s="71"/>
      <c r="D44" s="72"/>
      <c r="E44" s="73"/>
      <c r="F44" s="73"/>
      <c r="G44" s="73"/>
      <c r="H44" s="74"/>
      <c r="I44" s="72"/>
      <c r="J44" s="73"/>
      <c r="K44" s="73"/>
      <c r="L44" s="73"/>
      <c r="M44" s="74"/>
    </row>
    <row r="45" spans="1:13">
      <c r="A45" s="65" t="s">
        <v>2757</v>
      </c>
      <c r="B45" s="65"/>
      <c r="C45" s="45" t="s">
        <v>2758</v>
      </c>
      <c r="D45" s="46" t="str">
        <f>IF($D$44="","",D44)</f>
        <v/>
      </c>
      <c r="E45" s="46" t="str">
        <f>IF($D$44="","",D46+1)</f>
        <v/>
      </c>
      <c r="F45" s="46" t="str">
        <f>IF($D$44="","",E46+1)</f>
        <v/>
      </c>
      <c r="G45" s="46" t="str">
        <f>IF($D$44="","",F46+1)</f>
        <v/>
      </c>
      <c r="H45" s="46" t="str">
        <f>IF($D$44="","",G46+1)</f>
        <v/>
      </c>
      <c r="I45" s="46" t="str">
        <f>IF($I$44="","",I44)</f>
        <v/>
      </c>
      <c r="J45" s="46" t="str">
        <f>IF($I$44="","",I46+1)</f>
        <v/>
      </c>
      <c r="K45" s="46" t="str">
        <f>IF($I$44="","",J46+1)</f>
        <v/>
      </c>
      <c r="L45" s="46" t="str">
        <f>IF($I$44="","",K46+1)</f>
        <v/>
      </c>
      <c r="M45" s="46" t="str">
        <f>IF($I$44="","",L46+1)</f>
        <v/>
      </c>
    </row>
    <row r="46" spans="1:13">
      <c r="A46" s="65"/>
      <c r="B46" s="65"/>
      <c r="C46" s="45" t="s">
        <v>2759</v>
      </c>
      <c r="D46" s="47" t="str">
        <f>IF($D$44="","",D44+(7-WEEKDAY(D44)))</f>
        <v/>
      </c>
      <c r="E46" s="47" t="str">
        <f>IF($D$44="","",D46+7)</f>
        <v/>
      </c>
      <c r="F46" s="47" t="str">
        <f>IF($D$44="","",E46+7)</f>
        <v/>
      </c>
      <c r="G46" s="47" t="str">
        <f>IF($D$44="","",F46+7)</f>
        <v/>
      </c>
      <c r="H46" s="47" t="str">
        <f>IF($D$44="","",EOMONTH(D45,0))</f>
        <v/>
      </c>
      <c r="I46" s="47" t="str">
        <f>IF($I$44="","",I44+(7-WEEKDAY(I44)))</f>
        <v/>
      </c>
      <c r="J46" s="47" t="str">
        <f>IF($I$44="","",I46+7)</f>
        <v/>
      </c>
      <c r="K46" s="47" t="str">
        <f>IF($I$44="","",J46+7)</f>
        <v/>
      </c>
      <c r="L46" s="47" t="str">
        <f>IF($I$44="","",K46+7)</f>
        <v/>
      </c>
      <c r="M46" s="47" t="str">
        <f>IF($I$44="","",EOMONTH(I45,0))</f>
        <v/>
      </c>
    </row>
    <row r="47" spans="1:13">
      <c r="A47" s="66" t="s">
        <v>51</v>
      </c>
      <c r="B47" s="67"/>
      <c r="C47" s="19" t="s">
        <v>33</v>
      </c>
      <c r="D47" s="22" t="e">
        <f ca="1">COUNTIFS(INDIRECT($D$43&amp;"!$U$4:$U$250"),"&gt;=0",INDIRECT($D$43&amp;"!$E$4:$E$250"),"&lt;="&amp;D$46,INDIRECT($D$43&amp;"!$E$4:$E$250"),"&gt;="&amp;D$45,INDIRECT($D$43&amp;"!$C$4:$C$250"),$C$1)</f>
        <v>#N/A</v>
      </c>
      <c r="E47" s="22" t="e">
        <f t="shared" ref="E47:H47" ca="1" si="21">COUNTIFS(INDIRECT($D$43&amp;"!$U$4:$U$250"),"&gt;=0",INDIRECT($D$43&amp;"!$E$4:$E$250"),"&lt;="&amp;E$46,INDIRECT($D$43&amp;"!$E$4:$E$250"),"&gt;="&amp;E$45,INDIRECT($D$43&amp;"!$C$4:$C$250"),$C$1)</f>
        <v>#N/A</v>
      </c>
      <c r="F47" s="22" t="e">
        <f t="shared" ca="1" si="21"/>
        <v>#N/A</v>
      </c>
      <c r="G47" s="22" t="e">
        <f t="shared" ca="1" si="21"/>
        <v>#N/A</v>
      </c>
      <c r="H47" s="22" t="e">
        <f t="shared" ca="1" si="21"/>
        <v>#N/A</v>
      </c>
      <c r="I47" s="22" t="e">
        <f ca="1">COUNTIFS(INDIRECT($I$43&amp;"!$U$4:$U$250"),"&gt;=0",INDIRECT($I$43&amp;"!$E$4:$E$250"),"&lt;="&amp;I$46,INDIRECT($I$43&amp;"!$E$4:$E$250"),"&gt;="&amp;I$45,INDIRECT($I$43&amp;"!$C$4:$C$250"),$C$1)</f>
        <v>#N/A</v>
      </c>
      <c r="J47" s="22" t="e">
        <f t="shared" ref="J47:M47" ca="1" si="22">COUNTIFS(INDIRECT($I$43&amp;"!$U$4:$U$250"),"&gt;=0",INDIRECT($I$43&amp;"!$E$4:$E$250"),"&lt;="&amp;J$46,INDIRECT($I$43&amp;"!$E$4:$E$250"),"&gt;="&amp;J$45,INDIRECT($I$43&amp;"!$C$4:$C$250"),$C$1)</f>
        <v>#N/A</v>
      </c>
      <c r="K47" s="22" t="e">
        <f t="shared" ca="1" si="22"/>
        <v>#N/A</v>
      </c>
      <c r="L47" s="22" t="e">
        <f t="shared" ca="1" si="22"/>
        <v>#N/A</v>
      </c>
      <c r="M47" s="22" t="e">
        <f t="shared" ca="1" si="22"/>
        <v>#N/A</v>
      </c>
    </row>
    <row r="48" spans="1:13">
      <c r="A48" s="67"/>
      <c r="B48" s="67"/>
      <c r="C48" s="19" t="s">
        <v>34</v>
      </c>
      <c r="D48" s="22" t="e">
        <f ca="1">COUNTIFS(INDIRECT($D$43&amp;"!$U$4:$U$250"),"=0",INDIRECT($D$43&amp;"!$E$4:$E$250"),"&lt;="&amp;D$46,INDIRECT($D$43&amp;"!$E$4:$E$250"),"&gt;="&amp;D$45,INDIRECT($D$43&amp;"!$C$4:$C$250"),$C$1)</f>
        <v>#N/A</v>
      </c>
      <c r="E48" s="22" t="e">
        <f t="shared" ref="E48:H48" ca="1" si="23">COUNTIFS(INDIRECT($D$43&amp;"!$U$4:$U$250"),"=0",INDIRECT($D$43&amp;"!$E$4:$E$250"),"&lt;="&amp;E$46,INDIRECT($D$43&amp;"!$E$4:$E$250"),"&gt;="&amp;E$45,INDIRECT($D$43&amp;"!$C$4:$C$250"),$C$1)</f>
        <v>#N/A</v>
      </c>
      <c r="F48" s="22" t="e">
        <f t="shared" ca="1" si="23"/>
        <v>#N/A</v>
      </c>
      <c r="G48" s="22" t="e">
        <f t="shared" ca="1" si="23"/>
        <v>#N/A</v>
      </c>
      <c r="H48" s="22" t="e">
        <f t="shared" ca="1" si="23"/>
        <v>#N/A</v>
      </c>
      <c r="I48" s="22" t="e">
        <f ca="1">COUNTIFS(INDIRECT($I$43&amp;"!$U$4:$U$250"),"=0",INDIRECT($I$43&amp;"!$E$4:$E$250"),"&lt;="&amp;I$46,INDIRECT($I$43&amp;"!$E$4:$E$250"),"&gt;="&amp;I$45,INDIRECT($I$43&amp;"!$C$4:$C$250"),$C$1)</f>
        <v>#N/A</v>
      </c>
      <c r="J48" s="22" t="e">
        <f t="shared" ref="J48:M48" ca="1" si="24">COUNTIFS(INDIRECT($I$43&amp;"!$U$4:$U$250"),"=0",INDIRECT($I$43&amp;"!$E$4:$E$250"),"&lt;="&amp;J$46,INDIRECT($I$43&amp;"!$E$4:$E$250"),"&gt;="&amp;J$45,INDIRECT($I$43&amp;"!$C$4:$C$250"),$C$1)</f>
        <v>#N/A</v>
      </c>
      <c r="K48" s="22" t="e">
        <f t="shared" ca="1" si="24"/>
        <v>#N/A</v>
      </c>
      <c r="L48" s="22" t="e">
        <f t="shared" ca="1" si="24"/>
        <v>#N/A</v>
      </c>
      <c r="M48" s="22" t="e">
        <f t="shared" ca="1" si="24"/>
        <v>#N/A</v>
      </c>
    </row>
    <row r="49" spans="1:13" ht="15.75">
      <c r="A49" s="67"/>
      <c r="B49" s="67"/>
      <c r="C49" s="23" t="s">
        <v>35</v>
      </c>
      <c r="D49" s="24" t="e">
        <f ca="1">IFERROR(D48/D47,NA())</f>
        <v>#N/A</v>
      </c>
      <c r="E49" s="24" t="e">
        <f t="shared" ref="E49:H49" ca="1" si="25">IFERROR(E48/E47,NA())</f>
        <v>#N/A</v>
      </c>
      <c r="F49" s="24" t="e">
        <f t="shared" ca="1" si="25"/>
        <v>#N/A</v>
      </c>
      <c r="G49" s="24" t="e">
        <f t="shared" ca="1" si="25"/>
        <v>#N/A</v>
      </c>
      <c r="H49" s="24" t="e">
        <f t="shared" ca="1" si="25"/>
        <v>#N/A</v>
      </c>
      <c r="I49" s="24" t="e">
        <f t="shared" ref="I49" ca="1" si="26">IFERROR(I48/I47,NA())</f>
        <v>#N/A</v>
      </c>
      <c r="J49" s="24" t="e">
        <f t="shared" ref="J49:M49" ca="1" si="27">IFERROR(J48/J47,NA())</f>
        <v>#N/A</v>
      </c>
      <c r="K49" s="24" t="e">
        <f t="shared" ca="1" si="27"/>
        <v>#N/A</v>
      </c>
      <c r="L49" s="24" t="e">
        <f t="shared" ca="1" si="27"/>
        <v>#N/A</v>
      </c>
      <c r="M49" s="24" t="e">
        <f t="shared" ca="1" si="27"/>
        <v>#N/A</v>
      </c>
    </row>
    <row r="50" spans="1:13" ht="31.5">
      <c r="A50" s="67"/>
      <c r="B50" s="67"/>
      <c r="C50" s="25" t="s">
        <v>48</v>
      </c>
      <c r="D50" s="26" t="e">
        <f ca="1">IFERROR(AVERAGEIFS(INDIRECT($D$43&amp;"!$U$4:$U$250"),INDIRECT($D$43&amp;"!$E$4:$E$250"),"&lt;="&amp;D46,INDIRECT($D$43&amp;"!$E$4:$E$250"),"&gt;="&amp;D45,INDIRECT($D$43&amp;"!$C$4:$C$250"),$C$1),NA())</f>
        <v>#N/A</v>
      </c>
      <c r="E50" s="26" t="e">
        <f t="shared" ref="E50:H50" ca="1" si="28">IFERROR(AVERAGEIFS(INDIRECT($D$43&amp;"!$U$4:$U$250"),INDIRECT($D$43&amp;"!$E$4:$E$250"),"&lt;="&amp;E46,INDIRECT($D$43&amp;"!$E$4:$E$250"),"&gt;="&amp;E45,INDIRECT($D$43&amp;"!$C$4:$C$250"),$C$1),NA())</f>
        <v>#N/A</v>
      </c>
      <c r="F50" s="26" t="e">
        <f t="shared" ca="1" si="28"/>
        <v>#N/A</v>
      </c>
      <c r="G50" s="26" t="e">
        <f t="shared" ca="1" si="28"/>
        <v>#N/A</v>
      </c>
      <c r="H50" s="26" t="e">
        <f t="shared" ca="1" si="28"/>
        <v>#N/A</v>
      </c>
      <c r="I50" s="26" t="e">
        <f ca="1">IFERROR(AVERAGEIFS(INDIRECT($I$43&amp;"!$U$4:$U$250"),INDIRECT($I$43&amp;"!$E$4:$E$250"),"&lt;="&amp;I46,INDIRECT($I$43&amp;"!$E$4:$E$250"),"&gt;="&amp;I45,INDIRECT($I$43&amp;"!$C$4:$C$250"),$C$1),NA())</f>
        <v>#N/A</v>
      </c>
      <c r="J50" s="26" t="e">
        <f t="shared" ref="J50:M50" ca="1" si="29">IFERROR(AVERAGEIFS(INDIRECT($I$43&amp;"!$U$4:$U$250"),INDIRECT($I$43&amp;"!$E$4:$E$250"),"&lt;="&amp;J46,INDIRECT($I$43&amp;"!$E$4:$E$250"),"&gt;="&amp;J45,INDIRECT($I$43&amp;"!$C$4:$C$250"),$C$1),NA())</f>
        <v>#N/A</v>
      </c>
      <c r="K50" s="26" t="e">
        <f t="shared" ca="1" si="29"/>
        <v>#N/A</v>
      </c>
      <c r="L50" s="26" t="e">
        <f t="shared" ca="1" si="29"/>
        <v>#N/A</v>
      </c>
      <c r="M50" s="26" t="e">
        <f t="shared" ca="1" si="29"/>
        <v>#N/A</v>
      </c>
    </row>
    <row r="51" spans="1:13" ht="45">
      <c r="A51" s="68" t="s">
        <v>50</v>
      </c>
      <c r="B51" s="64" t="s">
        <v>7</v>
      </c>
      <c r="C51" s="19" t="s">
        <v>8</v>
      </c>
      <c r="D51" s="48" t="e">
        <f ca="1">IF(D$47&gt;0,COUNTIFS(INDIRECT($D$43&amp;"!$h$4:$h$250"),"NO",INDIRECT($D$43&amp;"!$E$4:$E$250"),"&lt;="&amp;D$46,INDIRECT($D$43&amp;"!$E$4:$E$250"),"&gt;="&amp;D$45,INDIRECT($D$43&amp;"!$C$4:$C$250"),$C$1),NA())</f>
        <v>#N/A</v>
      </c>
      <c r="E51" s="48" t="e">
        <f ca="1">IF(E$47&gt;0,COUNTIFS(INDIRECT($D$43&amp;"!$h$4:$h$250"),"NO",INDIRECT($D$43&amp;"!$E$4:$E$250"),"&lt;="&amp;E$46,INDIRECT($D$43&amp;"!$E$4:$E$250"),"&gt;="&amp;E$45,INDIRECT($D$43&amp;"!$C$4:$C$250"),$C$1),NA())</f>
        <v>#N/A</v>
      </c>
      <c r="F51" s="48" t="e">
        <f ca="1">IF(F$47&gt;0,COUNTIFS(INDIRECT($D$43&amp;"!$h$4:$h$250"),"NO",INDIRECT($D$43&amp;"!$E$4:$E$250"),"&lt;="&amp;F$46,INDIRECT($D$43&amp;"!$E$4:$E$250"),"&gt;="&amp;F$45,INDIRECT($D$43&amp;"!$C$4:$C$250"),$C$1),NA())</f>
        <v>#N/A</v>
      </c>
      <c r="G51" s="48" t="e">
        <f ca="1">IF(G$47&gt;0,COUNTIFS(INDIRECT($D$43&amp;"!$h$4:$h$250"),"NO",INDIRECT($D$43&amp;"!$E$4:$E$250"),"&lt;="&amp;G$46,INDIRECT($D$43&amp;"!$E$4:$E$250"),"&gt;="&amp;G$45,INDIRECT($D$43&amp;"!$C$4:$C$250"),$C$1),NA())</f>
        <v>#N/A</v>
      </c>
      <c r="H51" s="48" t="e">
        <f ca="1">IF(H$47&gt;0,COUNTIFS(INDIRECT($D$43&amp;"!$h$4:$h$250"),"NO",INDIRECT($D$43&amp;"!$E$4:$E$250"),"&lt;="&amp;H$46,INDIRECT($D$43&amp;"!$E$4:$E$250"),"&gt;="&amp;H$45,INDIRECT($D$43&amp;"!$C$4:$C$250"),$C$1),NA())</f>
        <v>#N/A</v>
      </c>
      <c r="I51" s="48" t="e">
        <f ca="1">IF(I$47&gt;0,COUNTIFS(INDIRECT($I$43&amp;"!$h$4:$h$250"),"NO",INDIRECT($I$43&amp;"!$E$4:$E$250"),"&lt;="&amp;I$46,INDIRECT($I$43&amp;"!$E$4:$E$250"),"&gt;="&amp;I$45,INDIRECT($I$43&amp;"!$C$4:$C$250"),$C$1),NA())</f>
        <v>#N/A</v>
      </c>
      <c r="J51" s="48" t="e">
        <f ca="1">IF(J$47&gt;0,COUNTIFS(INDIRECT($I$43&amp;"!$h$4:$h$250"),"NO",INDIRECT($I$43&amp;"!$E$4:$E$250"),"&lt;="&amp;J$46,INDIRECT($I$43&amp;"!$E$4:$E$250"),"&gt;="&amp;J$45,INDIRECT($I$43&amp;"!$C$4:$C$250"),$C$1),NA())</f>
        <v>#N/A</v>
      </c>
      <c r="K51" s="48" t="e">
        <f ca="1">IF(K$47&gt;0,COUNTIFS(INDIRECT($I$43&amp;"!$h$4:$h$250"),"NO",INDIRECT($I$43&amp;"!$E$4:$E$250"),"&lt;="&amp;K$46,INDIRECT($I$43&amp;"!$E$4:$E$250"),"&gt;="&amp;K$45,INDIRECT($I$43&amp;"!$C$4:$C$250"),$C$1),NA())</f>
        <v>#N/A</v>
      </c>
      <c r="L51" s="48" t="e">
        <f ca="1">IF(L$47&gt;0,COUNTIFS(INDIRECT($I$43&amp;"!$h$4:$h$250"),"NO",INDIRECT($I$43&amp;"!$E$4:$E$250"),"&lt;="&amp;L$46,INDIRECT($I$43&amp;"!$E$4:$E$250"),"&gt;="&amp;L$45,INDIRECT($I$43&amp;"!$C$4:$C$250"),$C$1),NA())</f>
        <v>#N/A</v>
      </c>
      <c r="M51" s="48" t="e">
        <f ca="1">IF(M$47&gt;0,COUNTIFS(INDIRECT($I$43&amp;"!$h$4:$h$250"),"NO",INDIRECT($I$43&amp;"!$E$4:$E$250"),"&lt;="&amp;M$46,INDIRECT($I$43&amp;"!$E$4:$E$250"),"&gt;="&amp;M$45,INDIRECT($I$43&amp;"!$C$4:$C$250"),$C$1),NA())</f>
        <v>#N/A</v>
      </c>
    </row>
    <row r="52" spans="1:13" ht="30">
      <c r="A52" s="69"/>
      <c r="B52" s="64"/>
      <c r="C52" s="19" t="s">
        <v>10</v>
      </c>
      <c r="D52" s="48" t="e">
        <f ca="1">IF(D$47&gt;0,COUNTIFS(INDIRECT($D$43&amp;"!$i$4:$i$250"),"NO",INDIRECT($D$43&amp;"!$E$4:$E$250"),"&lt;="&amp;D$46,INDIRECT($D$43&amp;"!$E$4:$E$250"),"&gt;="&amp;D$45,INDIRECT($D$43&amp;"!$C$4:$C$250"),$C$1),NA())</f>
        <v>#N/A</v>
      </c>
      <c r="E52" s="48" t="e">
        <f ca="1">IF(E$47&gt;0,COUNTIFS(INDIRECT($D$43&amp;"!$i$4:$i$250"),"NO",INDIRECT($D$43&amp;"!$E$4:$E$250"),"&lt;="&amp;E$46,INDIRECT($D$43&amp;"!$E$4:$E$250"),"&gt;="&amp;E$45,INDIRECT($D$43&amp;"!$C$4:$C$250"),$C$1),NA())</f>
        <v>#N/A</v>
      </c>
      <c r="F52" s="48" t="e">
        <f ca="1">IF(F$47&gt;0,COUNTIFS(INDIRECT($D$43&amp;"!$i$4:$i$250"),"NO",INDIRECT($D$43&amp;"!$E$4:$E$250"),"&lt;="&amp;F$46,INDIRECT($D$43&amp;"!$E$4:$E$250"),"&gt;="&amp;F$45,INDIRECT($D$43&amp;"!$C$4:$C$250"),$C$1),NA())</f>
        <v>#N/A</v>
      </c>
      <c r="G52" s="48" t="e">
        <f ca="1">IF(G$47&gt;0,COUNTIFS(INDIRECT($D$43&amp;"!$i$4:$i$250"),"NO",INDIRECT($D$43&amp;"!$E$4:$E$250"),"&lt;="&amp;G$46,INDIRECT($D$43&amp;"!$E$4:$E$250"),"&gt;="&amp;G$45,INDIRECT($D$43&amp;"!$C$4:$C$250"),$C$1),NA())</f>
        <v>#N/A</v>
      </c>
      <c r="H52" s="48" t="e">
        <f ca="1">IF(H$47&gt;0,COUNTIFS(INDIRECT($D$43&amp;"!$i$4:$i$250"),"NO",INDIRECT($D$43&amp;"!$E$4:$E$250"),"&lt;="&amp;H$46,INDIRECT($D$43&amp;"!$E$4:$E$250"),"&gt;="&amp;H$45,INDIRECT($D$43&amp;"!$C$4:$C$250"),$C$1),NA())</f>
        <v>#N/A</v>
      </c>
      <c r="I52" s="48" t="e">
        <f ca="1">IF(I$47&gt;0,COUNTIFS(INDIRECT($I$43&amp;"!$i$4:$i$250"),"NO",INDIRECT($I$43&amp;"!$E$4:$E$250"),"&lt;="&amp;I$46,INDIRECT($I$43&amp;"!$E$4:$E$250"),"&gt;="&amp;I$45,INDIRECT($I$43&amp;"!$C$4:$C$250"),$C$1),NA())</f>
        <v>#N/A</v>
      </c>
      <c r="J52" s="48" t="e">
        <f ca="1">IF(J$47&gt;0,COUNTIFS(INDIRECT($I$43&amp;"!$i$4:$i$250"),"NO",INDIRECT($I$43&amp;"!$E$4:$E$250"),"&lt;="&amp;J$46,INDIRECT($I$43&amp;"!$E$4:$E$250"),"&gt;="&amp;J$45,INDIRECT($I$43&amp;"!$C$4:$C$250"),$C$1),NA())</f>
        <v>#N/A</v>
      </c>
      <c r="K52" s="48" t="e">
        <f ca="1">IF(K$47&gt;0,COUNTIFS(INDIRECT($I$43&amp;"!$i$4:$i$250"),"NO",INDIRECT($I$43&amp;"!$E$4:$E$250"),"&lt;="&amp;K$46,INDIRECT($I$43&amp;"!$E$4:$E$250"),"&gt;="&amp;K$45,INDIRECT($I$43&amp;"!$C$4:$C$250"),$C$1),NA())</f>
        <v>#N/A</v>
      </c>
      <c r="L52" s="48" t="e">
        <f ca="1">IF(L$47&gt;0,COUNTIFS(INDIRECT($I$43&amp;"!$i$4:$i$250"),"NO",INDIRECT($I$43&amp;"!$E$4:$E$250"),"&lt;="&amp;L$46,INDIRECT($I$43&amp;"!$E$4:$E$250"),"&gt;="&amp;L$45,INDIRECT($I$43&amp;"!$C$4:$C$250"),$C$1),NA())</f>
        <v>#N/A</v>
      </c>
      <c r="M52" s="48" t="e">
        <f ca="1">IF(M$47&gt;0,COUNTIFS(INDIRECT($I$43&amp;"!$i$4:$i$250"),"NO",INDIRECT($I$43&amp;"!$E$4:$E$250"),"&lt;="&amp;M$46,INDIRECT($I$43&amp;"!$E$4:$E$250"),"&gt;="&amp;M$45,INDIRECT($I$43&amp;"!$C$4:$C$250"),$C$1),NA())</f>
        <v>#N/A</v>
      </c>
    </row>
    <row r="53" spans="1:13" ht="30">
      <c r="A53" s="69"/>
      <c r="B53" s="64"/>
      <c r="C53" s="19" t="s">
        <v>9</v>
      </c>
      <c r="D53" s="48" t="e">
        <f ca="1">IF(D$47&gt;0,COUNTIFS(INDIRECT($D$43&amp;"!$j$4:$j$250"),"NO",INDIRECT($D$43&amp;"!$E$4:$E$250"),"&lt;="&amp;D$46,INDIRECT($D$43&amp;"!$E$4:$E$250"),"&gt;="&amp;D$45,INDIRECT($D$43&amp;"!$C$4:$C$250"),$C$1),NA())</f>
        <v>#N/A</v>
      </c>
      <c r="E53" s="48" t="e">
        <f ca="1">IF(E$47&gt;0,COUNTIFS(INDIRECT($D$43&amp;"!$j$4:$j$250"),"NO",INDIRECT($D$43&amp;"!$E$4:$E$250"),"&lt;="&amp;E$46,INDIRECT($D$43&amp;"!$E$4:$E$250"),"&gt;="&amp;E$45,INDIRECT($D$43&amp;"!$C$4:$C$250"),$C$1),NA())</f>
        <v>#N/A</v>
      </c>
      <c r="F53" s="48" t="e">
        <f ca="1">IF(F$47&gt;0,COUNTIFS(INDIRECT($D$43&amp;"!$j$4:$j$250"),"NO",INDIRECT($D$43&amp;"!$E$4:$E$250"),"&lt;="&amp;F$46,INDIRECT($D$43&amp;"!$E$4:$E$250"),"&gt;="&amp;F$45,INDIRECT($D$43&amp;"!$C$4:$C$250"),$C$1),NA())</f>
        <v>#N/A</v>
      </c>
      <c r="G53" s="48" t="e">
        <f ca="1">IF(G$47&gt;0,COUNTIFS(INDIRECT($D$43&amp;"!$j$4:$j$250"),"NO",INDIRECT($D$43&amp;"!$E$4:$E$250"),"&lt;="&amp;G$46,INDIRECT($D$43&amp;"!$E$4:$E$250"),"&gt;="&amp;G$45,INDIRECT($D$43&amp;"!$C$4:$C$250"),$C$1),NA())</f>
        <v>#N/A</v>
      </c>
      <c r="H53" s="48" t="e">
        <f ca="1">IF(H$47&gt;0,COUNTIFS(INDIRECT($D$43&amp;"!$j$4:$j$250"),"NO",INDIRECT($D$43&amp;"!$E$4:$E$250"),"&lt;="&amp;H$46,INDIRECT($D$43&amp;"!$E$4:$E$250"),"&gt;="&amp;H$45,INDIRECT($D$43&amp;"!$C$4:$C$250"),$C$1),NA())</f>
        <v>#N/A</v>
      </c>
      <c r="I53" s="48" t="e">
        <f ca="1">IF(I$47&gt;0,COUNTIFS(INDIRECT($I$43&amp;"!$j$4:$j$250"),"NO",INDIRECT($I$43&amp;"!$E$4:$E$250"),"&lt;="&amp;I$46,INDIRECT($I$43&amp;"!$E$4:$E$250"),"&gt;="&amp;I$45,INDIRECT($I$43&amp;"!$C$4:$C$250"),$C$1),NA())</f>
        <v>#N/A</v>
      </c>
      <c r="J53" s="48" t="e">
        <f ca="1">IF(J$47&gt;0,COUNTIFS(INDIRECT($I$43&amp;"!$j$4:$j$250"),"NO",INDIRECT($I$43&amp;"!$E$4:$E$250"),"&lt;="&amp;J$46,INDIRECT($I$43&amp;"!$E$4:$E$250"),"&gt;="&amp;J$45,INDIRECT($I$43&amp;"!$C$4:$C$250"),$C$1),NA())</f>
        <v>#N/A</v>
      </c>
      <c r="K53" s="48" t="e">
        <f ca="1">IF(K$47&gt;0,COUNTIFS(INDIRECT($I$43&amp;"!$j$4:$j$250"),"NO",INDIRECT($I$43&amp;"!$E$4:$E$250"),"&lt;="&amp;K$46,INDIRECT($I$43&amp;"!$E$4:$E$250"),"&gt;="&amp;K$45,INDIRECT($I$43&amp;"!$C$4:$C$250"),$C$1),NA())</f>
        <v>#N/A</v>
      </c>
      <c r="L53" s="48" t="e">
        <f ca="1">IF(L$47&gt;0,COUNTIFS(INDIRECT($I$43&amp;"!$j$4:$j$250"),"NO",INDIRECT($I$43&amp;"!$E$4:$E$250"),"&lt;="&amp;L$46,INDIRECT($I$43&amp;"!$E$4:$E$250"),"&gt;="&amp;L$45,INDIRECT($I$43&amp;"!$C$4:$C$250"),$C$1),NA())</f>
        <v>#N/A</v>
      </c>
      <c r="M53" s="48" t="e">
        <f ca="1">IF(M$47&gt;0,COUNTIFS(INDIRECT($I$43&amp;"!$j$4:$j$250"),"NO",INDIRECT($I$43&amp;"!$E$4:$E$250"),"&lt;="&amp;M$46,INDIRECT($I$43&amp;"!$E$4:$E$250"),"&gt;="&amp;M$45,INDIRECT($I$43&amp;"!$C$4:$C$250"),$C$1),NA())</f>
        <v>#N/A</v>
      </c>
    </row>
    <row r="54" spans="1:13" ht="60">
      <c r="A54" s="69"/>
      <c r="B54" s="64"/>
      <c r="C54" s="19" t="s">
        <v>11</v>
      </c>
      <c r="D54" s="48" t="e">
        <f ca="1">IF(D$47&gt;0,COUNTIFS(INDIRECT($D$43&amp;"!$k$4:$k$250"),"NO",INDIRECT($D$43&amp;"!$E$4:$E$250"),"&lt;="&amp;D$46,INDIRECT($D$43&amp;"!$E$4:$E$250"),"&gt;="&amp;D$45,INDIRECT($D$43&amp;"!$C$4:$C$250"),$C$1),NA())</f>
        <v>#N/A</v>
      </c>
      <c r="E54" s="48" t="e">
        <f ca="1">IF(E$47&gt;0,COUNTIFS(INDIRECT($D$43&amp;"!$k$4:$k$250"),"NO",INDIRECT($D$43&amp;"!$E$4:$E$250"),"&lt;="&amp;E$46,INDIRECT($D$43&amp;"!$E$4:$E$250"),"&gt;="&amp;E$45,INDIRECT($D$43&amp;"!$C$4:$C$250"),$C$1),NA())</f>
        <v>#N/A</v>
      </c>
      <c r="F54" s="48" t="e">
        <f ca="1">IF(F$47&gt;0,COUNTIFS(INDIRECT($D$43&amp;"!$k$4:$k$250"),"NO",INDIRECT($D$43&amp;"!$E$4:$E$250"),"&lt;="&amp;F$46,INDIRECT($D$43&amp;"!$E$4:$E$250"),"&gt;="&amp;F$45,INDIRECT($D$43&amp;"!$C$4:$C$250"),$C$1),NA())</f>
        <v>#N/A</v>
      </c>
      <c r="G54" s="48" t="e">
        <f ca="1">IF(G$47&gt;0,COUNTIFS(INDIRECT($D$43&amp;"!$k$4:$k$250"),"NO",INDIRECT($D$43&amp;"!$E$4:$E$250"),"&lt;="&amp;G$46,INDIRECT($D$43&amp;"!$E$4:$E$250"),"&gt;="&amp;G$45,INDIRECT($D$43&amp;"!$C$4:$C$250"),$C$1),NA())</f>
        <v>#N/A</v>
      </c>
      <c r="H54" s="48" t="e">
        <f ca="1">IF(H$47&gt;0,COUNTIFS(INDIRECT($D$43&amp;"!$k$4:$k$250"),"NO",INDIRECT($D$43&amp;"!$E$4:$E$250"),"&lt;="&amp;H$46,INDIRECT($D$43&amp;"!$E$4:$E$250"),"&gt;="&amp;H$45,INDIRECT($D$43&amp;"!$C$4:$C$250"),$C$1),NA())</f>
        <v>#N/A</v>
      </c>
      <c r="I54" s="48" t="e">
        <f ca="1">IF(I$47&gt;0,COUNTIFS(INDIRECT($I$43&amp;"!$k$4:$k$250"),"NO",INDIRECT($I$43&amp;"!$E$4:$E$250"),"&lt;="&amp;I$46,INDIRECT($I$43&amp;"!$E$4:$E$250"),"&gt;="&amp;I$45,INDIRECT($I$43&amp;"!$C$4:$C$250"),$C$1),NA())</f>
        <v>#N/A</v>
      </c>
      <c r="J54" s="48" t="e">
        <f ca="1">IF(J$47&gt;0,COUNTIFS(INDIRECT($I$43&amp;"!$k$4:$k$250"),"NO",INDIRECT($I$43&amp;"!$E$4:$E$250"),"&lt;="&amp;J$46,INDIRECT($I$43&amp;"!$E$4:$E$250"),"&gt;="&amp;J$45,INDIRECT($I$43&amp;"!$C$4:$C$250"),$C$1),NA())</f>
        <v>#N/A</v>
      </c>
      <c r="K54" s="48" t="e">
        <f ca="1">IF(K$47&gt;0,COUNTIFS(INDIRECT($I$43&amp;"!$k$4:$k$250"),"NO",INDIRECT($I$43&amp;"!$E$4:$E$250"),"&lt;="&amp;K$46,INDIRECT($I$43&amp;"!$E$4:$E$250"),"&gt;="&amp;K$45,INDIRECT($I$43&amp;"!$C$4:$C$250"),$C$1),NA())</f>
        <v>#N/A</v>
      </c>
      <c r="L54" s="48" t="e">
        <f ca="1">IF(L$47&gt;0,COUNTIFS(INDIRECT($I$43&amp;"!$k$4:$k$250"),"NO",INDIRECT($I$43&amp;"!$E$4:$E$250"),"&lt;="&amp;L$46,INDIRECT($I$43&amp;"!$E$4:$E$250"),"&gt;="&amp;L$45,INDIRECT($I$43&amp;"!$C$4:$C$250"),$C$1),NA())</f>
        <v>#N/A</v>
      </c>
      <c r="M54" s="48" t="e">
        <f ca="1">IF(M$47&gt;0,COUNTIFS(INDIRECT($I$43&amp;"!$k$4:$k$250"),"NO",INDIRECT($I$43&amp;"!$E$4:$E$250"),"&lt;="&amp;M$46,INDIRECT($I$43&amp;"!$E$4:$E$250"),"&gt;="&amp;M$45,INDIRECT($I$43&amp;"!$C$4:$C$250"),$C$1),NA())</f>
        <v>#N/A</v>
      </c>
    </row>
    <row r="55" spans="1:13" ht="30">
      <c r="A55" s="69"/>
      <c r="B55" s="64"/>
      <c r="C55" s="19" t="s">
        <v>12</v>
      </c>
      <c r="D55" s="48" t="e">
        <f ca="1">IF(D$47&gt;0,COUNTIFS(INDIRECT($D$43&amp;"!$l$4:$l$250"),"NO",INDIRECT($D$43&amp;"!$E$4:$E$250"),"&lt;="&amp;D$46,INDIRECT($D$43&amp;"!$E$4:$E$250"),"&gt;="&amp;D$45,INDIRECT($D$43&amp;"!$C$4:$C$250"),$C$1),NA())</f>
        <v>#N/A</v>
      </c>
      <c r="E55" s="48" t="e">
        <f ca="1">IF(E$47&gt;0,COUNTIFS(INDIRECT($D$43&amp;"!$l$4:$l$250"),"NO",INDIRECT($D$43&amp;"!$E$4:$E$250"),"&lt;="&amp;E$46,INDIRECT($D$43&amp;"!$E$4:$E$250"),"&gt;="&amp;E$45,INDIRECT($D$43&amp;"!$C$4:$C$250"),$C$1),NA())</f>
        <v>#N/A</v>
      </c>
      <c r="F55" s="48" t="e">
        <f ca="1">IF(F$47&gt;0,COUNTIFS(INDIRECT($D$43&amp;"!$l$4:$l$250"),"NO",INDIRECT($D$43&amp;"!$E$4:$E$250"),"&lt;="&amp;F$46,INDIRECT($D$43&amp;"!$E$4:$E$250"),"&gt;="&amp;F$45,INDIRECT($D$43&amp;"!$C$4:$C$250"),$C$1),NA())</f>
        <v>#N/A</v>
      </c>
      <c r="G55" s="48" t="e">
        <f ca="1">IF(G$47&gt;0,COUNTIFS(INDIRECT($D$43&amp;"!$l$4:$l$250"),"NO",INDIRECT($D$43&amp;"!$E$4:$E$250"),"&lt;="&amp;G$46,INDIRECT($D$43&amp;"!$E$4:$E$250"),"&gt;="&amp;G$45,INDIRECT($D$43&amp;"!$C$4:$C$250"),$C$1),NA())</f>
        <v>#N/A</v>
      </c>
      <c r="H55" s="48" t="e">
        <f ca="1">IF(H$47&gt;0,COUNTIFS(INDIRECT($D$43&amp;"!$l$4:$l$250"),"NO",INDIRECT($D$43&amp;"!$E$4:$E$250"),"&lt;="&amp;H$46,INDIRECT($D$43&amp;"!$E$4:$E$250"),"&gt;="&amp;H$45,INDIRECT($D$43&amp;"!$C$4:$C$250"),$C$1),NA())</f>
        <v>#N/A</v>
      </c>
      <c r="I55" s="48" t="e">
        <f ca="1">IF(I$47&gt;0,COUNTIFS(INDIRECT($I$43&amp;"!$l$4:$l$250"),"NO",INDIRECT($I$43&amp;"!$E$4:$E$250"),"&lt;="&amp;I$46,INDIRECT($I$43&amp;"!$E$4:$E$250"),"&gt;="&amp;I$45,INDIRECT($I$43&amp;"!$C$4:$C$250"),$C$1),NA())</f>
        <v>#N/A</v>
      </c>
      <c r="J55" s="48" t="e">
        <f ca="1">IF(J$47&gt;0,COUNTIFS(INDIRECT($I$43&amp;"!$l$4:$l$250"),"NO",INDIRECT($I$43&amp;"!$E$4:$E$250"),"&lt;="&amp;J$46,INDIRECT($I$43&amp;"!$E$4:$E$250"),"&gt;="&amp;J$45,INDIRECT($I$43&amp;"!$C$4:$C$250"),$C$1),NA())</f>
        <v>#N/A</v>
      </c>
      <c r="K55" s="48" t="e">
        <f ca="1">IF(K$47&gt;0,COUNTIFS(INDIRECT($I$43&amp;"!$l$4:$l$250"),"NO",INDIRECT($I$43&amp;"!$E$4:$E$250"),"&lt;="&amp;K$46,INDIRECT($I$43&amp;"!$E$4:$E$250"),"&gt;="&amp;K$45,INDIRECT($I$43&amp;"!$C$4:$C$250"),$C$1),NA())</f>
        <v>#N/A</v>
      </c>
      <c r="L55" s="48" t="e">
        <f ca="1">IF(L$47&gt;0,COUNTIFS(INDIRECT($I$43&amp;"!$l$4:$l$250"),"NO",INDIRECT($I$43&amp;"!$E$4:$E$250"),"&lt;="&amp;L$46,INDIRECT($I$43&amp;"!$E$4:$E$250"),"&gt;="&amp;L$45,INDIRECT($I$43&amp;"!$C$4:$C$250"),$C$1),NA())</f>
        <v>#N/A</v>
      </c>
      <c r="M55" s="48" t="e">
        <f ca="1">IF(M$47&gt;0,COUNTIFS(INDIRECT($I$43&amp;"!$l$4:$l$250"),"NO",INDIRECT($I$43&amp;"!$E$4:$E$250"),"&lt;="&amp;M$46,INDIRECT($I$43&amp;"!$E$4:$E$250"),"&gt;="&amp;M$45,INDIRECT($I$43&amp;"!$C$4:$C$250"),$C$1),NA())</f>
        <v>#N/A</v>
      </c>
    </row>
    <row r="56" spans="1:13" ht="30">
      <c r="A56" s="69"/>
      <c r="B56" s="64"/>
      <c r="C56" s="19" t="s">
        <v>13</v>
      </c>
      <c r="D56" s="48" t="e">
        <f ca="1">IF(D$47&gt;0,COUNTIFS(INDIRECT($D$43&amp;"!$m$4:$m$250"),"NO",INDIRECT($D$43&amp;"!$E$4:$E$250"),"&lt;="&amp;D$46,INDIRECT($D$43&amp;"!$E$4:$E$250"),"&gt;="&amp;D$45,INDIRECT($D$43&amp;"!$C$4:$C$250"),$C$1),NA())</f>
        <v>#N/A</v>
      </c>
      <c r="E56" s="48" t="e">
        <f ca="1">IF(E$47&gt;0,COUNTIFS(INDIRECT($D$43&amp;"!$m$4:$m$250"),"NO",INDIRECT($D$43&amp;"!$E$4:$E$250"),"&lt;="&amp;E$46,INDIRECT($D$43&amp;"!$E$4:$E$250"),"&gt;="&amp;E$45,INDIRECT($D$43&amp;"!$C$4:$C$250"),$C$1),NA())</f>
        <v>#N/A</v>
      </c>
      <c r="F56" s="48" t="e">
        <f ca="1">IF(F$47&gt;0,COUNTIFS(INDIRECT($D$43&amp;"!$m$4:$m$250"),"NO",INDIRECT($D$43&amp;"!$E$4:$E$250"),"&lt;="&amp;F$46,INDIRECT($D$43&amp;"!$E$4:$E$250"),"&gt;="&amp;F$45,INDIRECT($D$43&amp;"!$C$4:$C$250"),$C$1),NA())</f>
        <v>#N/A</v>
      </c>
      <c r="G56" s="48" t="e">
        <f ca="1">IF(G$47&gt;0,COUNTIFS(INDIRECT($D$43&amp;"!$m$4:$m$250"),"NO",INDIRECT($D$43&amp;"!$E$4:$E$250"),"&lt;="&amp;G$46,INDIRECT($D$43&amp;"!$E$4:$E$250"),"&gt;="&amp;G$45,INDIRECT($D$43&amp;"!$C$4:$C$250"),$C$1),NA())</f>
        <v>#N/A</v>
      </c>
      <c r="H56" s="48" t="e">
        <f ca="1">IF(H$47&gt;0,COUNTIFS(INDIRECT($D$43&amp;"!$m$4:$m$250"),"NO",INDIRECT($D$43&amp;"!$E$4:$E$250"),"&lt;="&amp;H$46,INDIRECT($D$43&amp;"!$E$4:$E$250"),"&gt;="&amp;H$45,INDIRECT($D$43&amp;"!$C$4:$C$250"),$C$1),NA())</f>
        <v>#N/A</v>
      </c>
      <c r="I56" s="48" t="e">
        <f ca="1">IF(I$47&gt;0,COUNTIFS(INDIRECT($I$43&amp;"!$m$4:$m$250"),"NO",INDIRECT($I$43&amp;"!$E$4:$E$250"),"&lt;="&amp;I$46,INDIRECT($I$43&amp;"!$E$4:$E$250"),"&gt;="&amp;I$45,INDIRECT($I$43&amp;"!$C$4:$C$250"),$C$1),NA())</f>
        <v>#N/A</v>
      </c>
      <c r="J56" s="48" t="e">
        <f ca="1">IF(J$47&gt;0,COUNTIFS(INDIRECT($I$43&amp;"!$m$4:$m$250"),"NO",INDIRECT($I$43&amp;"!$E$4:$E$250"),"&lt;="&amp;J$46,INDIRECT($I$43&amp;"!$E$4:$E$250"),"&gt;="&amp;J$45,INDIRECT($I$43&amp;"!$C$4:$C$250"),$C$1),NA())</f>
        <v>#N/A</v>
      </c>
      <c r="K56" s="48" t="e">
        <f ca="1">IF(K$47&gt;0,COUNTIFS(INDIRECT($I$43&amp;"!$m$4:$m$250"),"NO",INDIRECT($I$43&amp;"!$E$4:$E$250"),"&lt;="&amp;K$46,INDIRECT($I$43&amp;"!$E$4:$E$250"),"&gt;="&amp;K$45,INDIRECT($I$43&amp;"!$C$4:$C$250"),$C$1),NA())</f>
        <v>#N/A</v>
      </c>
      <c r="L56" s="48" t="e">
        <f ca="1">IF(L$47&gt;0,COUNTIFS(INDIRECT($I$43&amp;"!$m$4:$m$250"),"NO",INDIRECT($I$43&amp;"!$E$4:$E$250"),"&lt;="&amp;L$46,INDIRECT($I$43&amp;"!$E$4:$E$250"),"&gt;="&amp;L$45,INDIRECT($I$43&amp;"!$C$4:$C$250"),$C$1),NA())</f>
        <v>#N/A</v>
      </c>
      <c r="M56" s="48" t="e">
        <f ca="1">IF(M$47&gt;0,COUNTIFS(INDIRECT($I$43&amp;"!$m$4:$m$250"),"NO",INDIRECT($I$43&amp;"!$E$4:$E$250"),"&lt;="&amp;M$46,INDIRECT($I$43&amp;"!$E$4:$E$250"),"&gt;="&amp;M$45,INDIRECT($I$43&amp;"!$C$4:$C$250"),$C$1),NA())</f>
        <v>#N/A</v>
      </c>
    </row>
    <row r="57" spans="1:13" ht="30">
      <c r="A57" s="69"/>
      <c r="B57" s="64"/>
      <c r="C57" s="19" t="s">
        <v>14</v>
      </c>
      <c r="D57" s="48" t="e">
        <f ca="1">IF(D$47&gt;0,COUNTIFS(INDIRECT($D$43&amp;"!$n$4:$n$250"),"NO",INDIRECT($D$43&amp;"!$E$4:$E$250"),"&lt;="&amp;D$46,INDIRECT($D$43&amp;"!$E$4:$E$250"),"&gt;="&amp;D$45,INDIRECT($D$43&amp;"!$C$4:$C$250"),$C$1),NA())</f>
        <v>#N/A</v>
      </c>
      <c r="E57" s="48" t="e">
        <f ca="1">IF(E$47&gt;0,COUNTIFS(INDIRECT($D$43&amp;"!$n$4:$n$250"),"NO",INDIRECT($D$43&amp;"!$E$4:$E$250"),"&lt;="&amp;E$46,INDIRECT($D$43&amp;"!$E$4:$E$250"),"&gt;="&amp;E$45,INDIRECT($D$43&amp;"!$C$4:$C$250"),$C$1),NA())</f>
        <v>#N/A</v>
      </c>
      <c r="F57" s="48" t="e">
        <f ca="1">IF(F$47&gt;0,COUNTIFS(INDIRECT($D$43&amp;"!$n$4:$n$250"),"NO",INDIRECT($D$43&amp;"!$E$4:$E$250"),"&lt;="&amp;F$46,INDIRECT($D$43&amp;"!$E$4:$E$250"),"&gt;="&amp;F$45,INDIRECT($D$43&amp;"!$C$4:$C$250"),$C$1),NA())</f>
        <v>#N/A</v>
      </c>
      <c r="G57" s="48" t="e">
        <f ca="1">IF(G$47&gt;0,COUNTIFS(INDIRECT($D$43&amp;"!$n$4:$n$250"),"NO",INDIRECT($D$43&amp;"!$E$4:$E$250"),"&lt;="&amp;G$46,INDIRECT($D$43&amp;"!$E$4:$E$250"),"&gt;="&amp;G$45,INDIRECT($D$43&amp;"!$C$4:$C$250"),$C$1),NA())</f>
        <v>#N/A</v>
      </c>
      <c r="H57" s="48" t="e">
        <f ca="1">IF(H$47&gt;0,COUNTIFS(INDIRECT($D$43&amp;"!$n$4:$n$250"),"NO",INDIRECT($D$43&amp;"!$E$4:$E$250"),"&lt;="&amp;H$46,INDIRECT($D$43&amp;"!$E$4:$E$250"),"&gt;="&amp;H$45,INDIRECT($D$43&amp;"!$C$4:$C$250"),$C$1),NA())</f>
        <v>#N/A</v>
      </c>
      <c r="I57" s="48" t="e">
        <f ca="1">IF(I$47&gt;0,COUNTIFS(INDIRECT($I$43&amp;"!$n$4:$n$250"),"NO",INDIRECT($I$43&amp;"!$E$4:$E$250"),"&lt;="&amp;I$46,INDIRECT($I$43&amp;"!$E$4:$E$250"),"&gt;="&amp;I$45,INDIRECT($I$43&amp;"!$C$4:$C$250"),$C$1),NA())</f>
        <v>#N/A</v>
      </c>
      <c r="J57" s="48" t="e">
        <f ca="1">IF(J$47&gt;0,COUNTIFS(INDIRECT($I$43&amp;"!$n$4:$n$250"),"NO",INDIRECT($I$43&amp;"!$E$4:$E$250"),"&lt;="&amp;J$46,INDIRECT($I$43&amp;"!$E$4:$E$250"),"&gt;="&amp;J$45,INDIRECT($I$43&amp;"!$C$4:$C$250"),$C$1),NA())</f>
        <v>#N/A</v>
      </c>
      <c r="K57" s="48" t="e">
        <f ca="1">IF(K$47&gt;0,COUNTIFS(INDIRECT($I$43&amp;"!$n$4:$n$250"),"NO",INDIRECT($I$43&amp;"!$E$4:$E$250"),"&lt;="&amp;K$46,INDIRECT($I$43&amp;"!$E$4:$E$250"),"&gt;="&amp;K$45,INDIRECT($I$43&amp;"!$C$4:$C$250"),$C$1),NA())</f>
        <v>#N/A</v>
      </c>
      <c r="L57" s="48" t="e">
        <f ca="1">IF(L$47&gt;0,COUNTIFS(INDIRECT($I$43&amp;"!$n$4:$n$250"),"NO",INDIRECT($I$43&amp;"!$E$4:$E$250"),"&lt;="&amp;L$46,INDIRECT($I$43&amp;"!$E$4:$E$250"),"&gt;="&amp;L$45,INDIRECT($I$43&amp;"!$C$4:$C$250"),$C$1),NA())</f>
        <v>#N/A</v>
      </c>
      <c r="M57" s="48" t="e">
        <f ca="1">IF(M$47&gt;0,COUNTIFS(INDIRECT($I$43&amp;"!$n$4:$n$250"),"NO",INDIRECT($I$43&amp;"!$E$4:$E$250"),"&lt;="&amp;M$46,INDIRECT($I$43&amp;"!$E$4:$E$250"),"&gt;="&amp;M$45,INDIRECT($I$43&amp;"!$C$4:$C$250"),$C$1),NA())</f>
        <v>#N/A</v>
      </c>
    </row>
    <row r="58" spans="1:13" ht="45">
      <c r="A58" s="69"/>
      <c r="B58" s="64"/>
      <c r="C58" s="19" t="s">
        <v>15</v>
      </c>
      <c r="D58" s="48" t="e">
        <f ca="1">IF(D$47&gt;0,COUNTIFS(INDIRECT($D$43&amp;"!$o$4:$o$250"),"NO",INDIRECT($D$43&amp;"!$E$4:$E$250"),"&lt;="&amp;D$46,INDIRECT($D$43&amp;"!$E$4:$E$250"),"&gt;="&amp;D$45,INDIRECT($D$43&amp;"!$C$4:$C$250"),$C$1),NA())</f>
        <v>#N/A</v>
      </c>
      <c r="E58" s="48" t="e">
        <f ca="1">IF(E$47&gt;0,COUNTIFS(INDIRECT($D$43&amp;"!$o$4:$o$250"),"NO",INDIRECT($D$43&amp;"!$E$4:$E$250"),"&lt;="&amp;E$46,INDIRECT($D$43&amp;"!$E$4:$E$250"),"&gt;="&amp;E$45,INDIRECT($D$43&amp;"!$C$4:$C$250"),$C$1),NA())</f>
        <v>#N/A</v>
      </c>
      <c r="F58" s="48" t="e">
        <f ca="1">IF(F$47&gt;0,COUNTIFS(INDIRECT($D$43&amp;"!$o$4:$o$250"),"NO",INDIRECT($D$43&amp;"!$E$4:$E$250"),"&lt;="&amp;F$46,INDIRECT($D$43&amp;"!$E$4:$E$250"),"&gt;="&amp;F$45,INDIRECT($D$43&amp;"!$C$4:$C$250"),$C$1),NA())</f>
        <v>#N/A</v>
      </c>
      <c r="G58" s="48" t="e">
        <f ca="1">IF(G$47&gt;0,COUNTIFS(INDIRECT($D$43&amp;"!$o$4:$o$250"),"NO",INDIRECT($D$43&amp;"!$E$4:$E$250"),"&lt;="&amp;G$46,INDIRECT($D$43&amp;"!$E$4:$E$250"),"&gt;="&amp;G$45,INDIRECT($D$43&amp;"!$C$4:$C$250"),$C$1),NA())</f>
        <v>#N/A</v>
      </c>
      <c r="H58" s="48" t="e">
        <f ca="1">IF(H$47&gt;0,COUNTIFS(INDIRECT($D$43&amp;"!$o$4:$o$250"),"NO",INDIRECT($D$43&amp;"!$E$4:$E$250"),"&lt;="&amp;H$46,INDIRECT($D$43&amp;"!$E$4:$E$250"),"&gt;="&amp;H$45,INDIRECT($D$43&amp;"!$C$4:$C$250"),$C$1),NA())</f>
        <v>#N/A</v>
      </c>
      <c r="I58" s="48" t="e">
        <f ca="1">IF(I$47&gt;0,COUNTIFS(INDIRECT($I$43&amp;"!$o$4:$o$250"),"NO",INDIRECT($I$43&amp;"!$E$4:$E$250"),"&lt;="&amp;I$46,INDIRECT($I$43&amp;"!$E$4:$E$250"),"&gt;="&amp;I$45,INDIRECT($I$43&amp;"!$C$4:$C$250"),$C$1),NA())</f>
        <v>#N/A</v>
      </c>
      <c r="J58" s="48" t="e">
        <f ca="1">IF(J$47&gt;0,COUNTIFS(INDIRECT($I$43&amp;"!$o$4:$o$250"),"NO",INDIRECT($I$43&amp;"!$E$4:$E$250"),"&lt;="&amp;J$46,INDIRECT($I$43&amp;"!$E$4:$E$250"),"&gt;="&amp;J$45,INDIRECT($I$43&amp;"!$C$4:$C$250"),$C$1),NA())</f>
        <v>#N/A</v>
      </c>
      <c r="K58" s="48" t="e">
        <f ca="1">IF(K$47&gt;0,COUNTIFS(INDIRECT($I$43&amp;"!$o$4:$o$250"),"NO",INDIRECT($I$43&amp;"!$E$4:$E$250"),"&lt;="&amp;K$46,INDIRECT($I$43&amp;"!$E$4:$E$250"),"&gt;="&amp;K$45,INDIRECT($I$43&amp;"!$C$4:$C$250"),$C$1),NA())</f>
        <v>#N/A</v>
      </c>
      <c r="L58" s="48" t="e">
        <f ca="1">IF(L$47&gt;0,COUNTIFS(INDIRECT($I$43&amp;"!$o$4:$o$250"),"NO",INDIRECT($I$43&amp;"!$E$4:$E$250"),"&lt;="&amp;L$46,INDIRECT($I$43&amp;"!$E$4:$E$250"),"&gt;="&amp;L$45,INDIRECT($I$43&amp;"!$C$4:$C$250"),$C$1),NA())</f>
        <v>#N/A</v>
      </c>
      <c r="M58" s="48" t="e">
        <f ca="1">IF(M$47&gt;0,COUNTIFS(INDIRECT($I$43&amp;"!$o$4:$o$250"),"NO",INDIRECT($I$43&amp;"!$E$4:$E$250"),"&lt;="&amp;M$46,INDIRECT($I$43&amp;"!$E$4:$E$250"),"&gt;="&amp;M$45,INDIRECT($I$43&amp;"!$C$4:$C$250"),$C$1),NA())</f>
        <v>#N/A</v>
      </c>
    </row>
    <row r="59" spans="1:13" ht="45">
      <c r="A59" s="69"/>
      <c r="B59" s="64" t="s">
        <v>16</v>
      </c>
      <c r="C59" s="19" t="s">
        <v>17</v>
      </c>
      <c r="D59" s="48" t="e">
        <f ca="1">IF(D$47&gt;0,COUNTIFS(INDIRECT($D$43&amp;"!$p$4:$p$250"),"NO",INDIRECT($D$43&amp;"!$E$4:$E$250"),"&lt;="&amp;D$46,INDIRECT($D$43&amp;"!$E$4:$E$250"),"&gt;="&amp;D$45,INDIRECT($D$43&amp;"!$C$4:$C$250"),$C$1),NA())</f>
        <v>#N/A</v>
      </c>
      <c r="E59" s="48" t="e">
        <f ca="1">IF(E$47&gt;0,COUNTIFS(INDIRECT($D$43&amp;"!$p$4:$p$250"),"NO",INDIRECT($D$43&amp;"!$E$4:$E$250"),"&lt;="&amp;E$46,INDIRECT($D$43&amp;"!$E$4:$E$250"),"&gt;="&amp;E$45,INDIRECT($D$43&amp;"!$C$4:$C$250"),$C$1),NA())</f>
        <v>#N/A</v>
      </c>
      <c r="F59" s="48" t="e">
        <f ca="1">IF(F$47&gt;0,COUNTIFS(INDIRECT($D$43&amp;"!$p$4:$p$250"),"NO",INDIRECT($D$43&amp;"!$E$4:$E$250"),"&lt;="&amp;F$46,INDIRECT($D$43&amp;"!$E$4:$E$250"),"&gt;="&amp;F$45,INDIRECT($D$43&amp;"!$C$4:$C$250"),$C$1),NA())</f>
        <v>#N/A</v>
      </c>
      <c r="G59" s="48" t="e">
        <f ca="1">IF(G$47&gt;0,COUNTIFS(INDIRECT($D$43&amp;"!$p$4:$p$250"),"NO",INDIRECT($D$43&amp;"!$E$4:$E$250"),"&lt;="&amp;G$46,INDIRECT($D$43&amp;"!$E$4:$E$250"),"&gt;="&amp;G$45,INDIRECT($D$43&amp;"!$C$4:$C$250"),$C$1),NA())</f>
        <v>#N/A</v>
      </c>
      <c r="H59" s="48" t="e">
        <f ca="1">IF(H$47&gt;0,COUNTIFS(INDIRECT($D$43&amp;"!$p$4:$p$250"),"NO",INDIRECT($D$43&amp;"!$E$4:$E$250"),"&lt;="&amp;H$46,INDIRECT($D$43&amp;"!$E$4:$E$250"),"&gt;="&amp;H$45,INDIRECT($D$43&amp;"!$C$4:$C$250"),$C$1),NA())</f>
        <v>#N/A</v>
      </c>
      <c r="I59" s="48" t="e">
        <f ca="1">IF(I$47&gt;0,COUNTIFS(INDIRECT($I$43&amp;"!$p$4:$p$250"),"NO",INDIRECT($I$43&amp;"!$E$4:$E$250"),"&lt;="&amp;I$46,INDIRECT($I$43&amp;"!$E$4:$E$250"),"&gt;="&amp;I$45,INDIRECT($I$43&amp;"!$C$4:$C$250"),$C$1),NA())</f>
        <v>#N/A</v>
      </c>
      <c r="J59" s="48" t="e">
        <f ca="1">IF(J$47&gt;0,COUNTIFS(INDIRECT($I$43&amp;"!$p$4:$p$250"),"NO",INDIRECT($I$43&amp;"!$E$4:$E$250"),"&lt;="&amp;J$46,INDIRECT($I$43&amp;"!$E$4:$E$250"),"&gt;="&amp;J$45,INDIRECT($I$43&amp;"!$C$4:$C$250"),$C$1),NA())</f>
        <v>#N/A</v>
      </c>
      <c r="K59" s="48" t="e">
        <f ca="1">IF(K$47&gt;0,COUNTIFS(INDIRECT($I$43&amp;"!$p$4:$p$250"),"NO",INDIRECT($I$43&amp;"!$E$4:$E$250"),"&lt;="&amp;K$46,INDIRECT($I$43&amp;"!$E$4:$E$250"),"&gt;="&amp;K$45,INDIRECT($I$43&amp;"!$C$4:$C$250"),$C$1),NA())</f>
        <v>#N/A</v>
      </c>
      <c r="L59" s="48" t="e">
        <f ca="1">IF(L$47&gt;0,COUNTIFS(INDIRECT($I$43&amp;"!$p$4:$p$250"),"NO",INDIRECT($I$43&amp;"!$E$4:$E$250"),"&lt;="&amp;L$46,INDIRECT($I$43&amp;"!$E$4:$E$250"),"&gt;="&amp;L$45,INDIRECT($I$43&amp;"!$C$4:$C$250"),$C$1),NA())</f>
        <v>#N/A</v>
      </c>
      <c r="M59" s="48" t="e">
        <f ca="1">IF(M$47&gt;0,COUNTIFS(INDIRECT($I$43&amp;"!$p$4:$p$250"),"NO",INDIRECT($I$43&amp;"!$E$4:$E$250"),"&lt;="&amp;M$46,INDIRECT($I$43&amp;"!$E$4:$E$250"),"&gt;="&amp;M$45,INDIRECT($I$43&amp;"!$C$4:$C$250"),$C$1),NA())</f>
        <v>#N/A</v>
      </c>
    </row>
    <row r="60" spans="1:13" ht="45">
      <c r="A60" s="69"/>
      <c r="B60" s="64"/>
      <c r="C60" s="19" t="s">
        <v>22</v>
      </c>
      <c r="D60" s="48" t="e">
        <f ca="1">IF(D$47&gt;0,COUNTIFS(INDIRECT($D$43&amp;"!$q$4:$q$250"),"NO",INDIRECT($D$43&amp;"!$E$4:$E$250"),"&lt;="&amp;D$46,INDIRECT($D$43&amp;"!$E$4:$E$250"),"&gt;="&amp;D$45,INDIRECT($D$43&amp;"!$C$4:$C$250"),$C$1),NA())</f>
        <v>#N/A</v>
      </c>
      <c r="E60" s="48" t="e">
        <f ca="1">IF(E$47&gt;0,COUNTIFS(INDIRECT($D$43&amp;"!$q$4:$q$250"),"NO",INDIRECT($D$43&amp;"!$E$4:$E$250"),"&lt;="&amp;E$46,INDIRECT($D$43&amp;"!$E$4:$E$250"),"&gt;="&amp;E$45,INDIRECT($D$43&amp;"!$C$4:$C$250"),$C$1),NA())</f>
        <v>#N/A</v>
      </c>
      <c r="F60" s="48" t="e">
        <f ca="1">IF(F$47&gt;0,COUNTIFS(INDIRECT($D$43&amp;"!$q$4:$q$250"),"NO",INDIRECT($D$43&amp;"!$E$4:$E$250"),"&lt;="&amp;F$46,INDIRECT($D$43&amp;"!$E$4:$E$250"),"&gt;="&amp;F$45,INDIRECT($D$43&amp;"!$C$4:$C$250"),$C$1),NA())</f>
        <v>#N/A</v>
      </c>
      <c r="G60" s="48" t="e">
        <f ca="1">IF(G$47&gt;0,COUNTIFS(INDIRECT($D$43&amp;"!$q$4:$q$250"),"NO",INDIRECT($D$43&amp;"!$E$4:$E$250"),"&lt;="&amp;G$46,INDIRECT($D$43&amp;"!$E$4:$E$250"),"&gt;="&amp;G$45,INDIRECT($D$43&amp;"!$C$4:$C$250"),$C$1),NA())</f>
        <v>#N/A</v>
      </c>
      <c r="H60" s="48" t="e">
        <f ca="1">IF(H$47&gt;0,COUNTIFS(INDIRECT($D$43&amp;"!$q$4:$q$250"),"NO",INDIRECT($D$43&amp;"!$E$4:$E$250"),"&lt;="&amp;H$46,INDIRECT($D$43&amp;"!$E$4:$E$250"),"&gt;="&amp;H$45,INDIRECT($D$43&amp;"!$C$4:$C$250"),$C$1),NA())</f>
        <v>#N/A</v>
      </c>
      <c r="I60" s="48" t="e">
        <f ca="1">IF(I$47&gt;0,COUNTIFS(INDIRECT($I$43&amp;"!$q$4:$q$250"),"NO",INDIRECT($I$43&amp;"!$E$4:$E$250"),"&lt;="&amp;I$46,INDIRECT($I$43&amp;"!$E$4:$E$250"),"&gt;="&amp;I$45,INDIRECT($I$43&amp;"!$C$4:$C$250"),$C$1),NA())</f>
        <v>#N/A</v>
      </c>
      <c r="J60" s="48" t="e">
        <f ca="1">IF(J$47&gt;0,COUNTIFS(INDIRECT($I$43&amp;"!$q$4:$q$250"),"NO",INDIRECT($I$43&amp;"!$E$4:$E$250"),"&lt;="&amp;J$46,INDIRECT($I$43&amp;"!$E$4:$E$250"),"&gt;="&amp;J$45,INDIRECT($I$43&amp;"!$C$4:$C$250"),$C$1),NA())</f>
        <v>#N/A</v>
      </c>
      <c r="K60" s="48" t="e">
        <f ca="1">IF(K$47&gt;0,COUNTIFS(INDIRECT($I$43&amp;"!$q$4:$q$250"),"NO",INDIRECT($I$43&amp;"!$E$4:$E$250"),"&lt;="&amp;K$46,INDIRECT($I$43&amp;"!$E$4:$E$250"),"&gt;="&amp;K$45,INDIRECT($I$43&amp;"!$C$4:$C$250"),$C$1),NA())</f>
        <v>#N/A</v>
      </c>
      <c r="L60" s="48" t="e">
        <f ca="1">IF(L$47&gt;0,COUNTIFS(INDIRECT($I$43&amp;"!$q$4:$q$250"),"NO",INDIRECT($I$43&amp;"!$E$4:$E$250"),"&lt;="&amp;L$46,INDIRECT($I$43&amp;"!$E$4:$E$250"),"&gt;="&amp;L$45,INDIRECT($I$43&amp;"!$C$4:$C$250"),$C$1),NA())</f>
        <v>#N/A</v>
      </c>
      <c r="M60" s="48" t="e">
        <f ca="1">IF(M$47&gt;0,COUNTIFS(INDIRECT($I$43&amp;"!$q$4:$q$250"),"NO",INDIRECT($I$43&amp;"!$E$4:$E$250"),"&lt;="&amp;M$46,INDIRECT($I$43&amp;"!$E$4:$E$250"),"&gt;="&amp;M$45,INDIRECT($I$43&amp;"!$C$4:$C$250"),$C$1),NA())</f>
        <v>#N/A</v>
      </c>
    </row>
    <row r="61" spans="1:13" ht="30">
      <c r="A61" s="69"/>
      <c r="B61" s="64" t="s">
        <v>18</v>
      </c>
      <c r="C61" s="19" t="s">
        <v>21</v>
      </c>
      <c r="D61" s="48" t="e">
        <f ca="1">IF(D$47&gt;0,COUNTIFS(INDIRECT($D$43&amp;"!$r$4:$r$250"),"NO",INDIRECT($D$43&amp;"!$E$4:$E$250"),"&lt;="&amp;D$46,INDIRECT($D$43&amp;"!$E$4:$E$250"),"&gt;="&amp;D$45,INDIRECT($D$43&amp;"!$C$4:$C$250"),$C$1),NA())</f>
        <v>#N/A</v>
      </c>
      <c r="E61" s="48" t="e">
        <f ca="1">IF(E$47&gt;0,COUNTIFS(INDIRECT($D$43&amp;"!$r$4:$r$250"),"NO",INDIRECT($D$43&amp;"!$E$4:$E$250"),"&lt;="&amp;E$46,INDIRECT($D$43&amp;"!$E$4:$E$250"),"&gt;="&amp;E$45,INDIRECT($D$43&amp;"!$C$4:$C$250"),$C$1),NA())</f>
        <v>#N/A</v>
      </c>
      <c r="F61" s="48" t="e">
        <f ca="1">IF(F$47&gt;0,COUNTIFS(INDIRECT($D$43&amp;"!$r$4:$r$250"),"NO",INDIRECT($D$43&amp;"!$E$4:$E$250"),"&lt;="&amp;F$46,INDIRECT($D$43&amp;"!$E$4:$E$250"),"&gt;="&amp;F$45,INDIRECT($D$43&amp;"!$C$4:$C$250"),$C$1),NA())</f>
        <v>#N/A</v>
      </c>
      <c r="G61" s="48" t="e">
        <f ca="1">IF(G$47&gt;0,COUNTIFS(INDIRECT($D$43&amp;"!$r$4:$r$250"),"NO",INDIRECT($D$43&amp;"!$E$4:$E$250"),"&lt;="&amp;G$46,INDIRECT($D$43&amp;"!$E$4:$E$250"),"&gt;="&amp;G$45,INDIRECT($D$43&amp;"!$C$4:$C$250"),$C$1),NA())</f>
        <v>#N/A</v>
      </c>
      <c r="H61" s="48" t="e">
        <f ca="1">IF(H$47&gt;0,COUNTIFS(INDIRECT($D$43&amp;"!$r$4:$r$250"),"NO",INDIRECT($D$43&amp;"!$E$4:$E$250"),"&lt;="&amp;H$46,INDIRECT($D$43&amp;"!$E$4:$E$250"),"&gt;="&amp;H$45,INDIRECT($D$43&amp;"!$C$4:$C$250"),$C$1),NA())</f>
        <v>#N/A</v>
      </c>
      <c r="I61" s="48" t="e">
        <f ca="1">IF(I$47&gt;0,COUNTIFS(INDIRECT($I$43&amp;"!$r$4:$r$250"),"NO",INDIRECT($I$43&amp;"!$E$4:$E$250"),"&lt;="&amp;I$46,INDIRECT($I$43&amp;"!$E$4:$E$250"),"&gt;="&amp;I$45,INDIRECT($I$43&amp;"!$C$4:$C$250"),$C$1),NA())</f>
        <v>#N/A</v>
      </c>
      <c r="J61" s="48" t="e">
        <f ca="1">IF(J$47&gt;0,COUNTIFS(INDIRECT($I$43&amp;"!$r$4:$r$250"),"NO",INDIRECT($I$43&amp;"!$E$4:$E$250"),"&lt;="&amp;J$46,INDIRECT($I$43&amp;"!$E$4:$E$250"),"&gt;="&amp;J$45,INDIRECT($I$43&amp;"!$C$4:$C$250"),$C$1),NA())</f>
        <v>#N/A</v>
      </c>
      <c r="K61" s="48" t="e">
        <f ca="1">IF(K$47&gt;0,COUNTIFS(INDIRECT($I$43&amp;"!$r$4:$r$250"),"NO",INDIRECT($I$43&amp;"!$E$4:$E$250"),"&lt;="&amp;K$46,INDIRECT($I$43&amp;"!$E$4:$E$250"),"&gt;="&amp;K$45,INDIRECT($I$43&amp;"!$C$4:$C$250"),$C$1),NA())</f>
        <v>#N/A</v>
      </c>
      <c r="L61" s="48" t="e">
        <f ca="1">IF(L$47&gt;0,COUNTIFS(INDIRECT($I$43&amp;"!$r$4:$r$250"),"NO",INDIRECT($I$43&amp;"!$E$4:$E$250"),"&lt;="&amp;L$46,INDIRECT($I$43&amp;"!$E$4:$E$250"),"&gt;="&amp;L$45,INDIRECT($I$43&amp;"!$C$4:$C$250"),$C$1),NA())</f>
        <v>#N/A</v>
      </c>
      <c r="M61" s="48" t="e">
        <f ca="1">IF(M$47&gt;0,COUNTIFS(INDIRECT($I$43&amp;"!$r$4:$r$250"),"NO",INDIRECT($I$43&amp;"!$E$4:$E$250"),"&lt;="&amp;M$46,INDIRECT($I$43&amp;"!$E$4:$E$250"),"&gt;="&amp;M$45,INDIRECT($I$43&amp;"!$C$4:$C$250"),$C$1),NA())</f>
        <v>#N/A</v>
      </c>
    </row>
    <row r="62" spans="1:13" ht="45">
      <c r="A62" s="69"/>
      <c r="B62" s="64"/>
      <c r="C62" s="19" t="s">
        <v>20</v>
      </c>
      <c r="D62" s="48" t="e">
        <f ca="1">IF(D$47&gt;0,COUNTIFS(INDIRECT($D$43&amp;"!$s$4:$s$250"),"NO",INDIRECT($D$43&amp;"!$E$4:$E$250"),"&lt;="&amp;D$46,INDIRECT($D$43&amp;"!$E$4:$E$250"),"&gt;="&amp;D$45,INDIRECT($D$43&amp;"!$C$4:$C$250"),$C$1),NA())</f>
        <v>#N/A</v>
      </c>
      <c r="E62" s="48" t="e">
        <f ca="1">IF(E$47&gt;0,COUNTIFS(INDIRECT($D$43&amp;"!$s$4:$s$250"),"NO",INDIRECT($D$43&amp;"!$E$4:$E$250"),"&lt;="&amp;E$46,INDIRECT($D$43&amp;"!$E$4:$E$250"),"&gt;="&amp;E$45,INDIRECT($D$43&amp;"!$C$4:$C$250"),$C$1),NA())</f>
        <v>#N/A</v>
      </c>
      <c r="F62" s="48" t="e">
        <f ca="1">IF(F$47&gt;0,COUNTIFS(INDIRECT($D$43&amp;"!$s$4:$s$250"),"NO",INDIRECT($D$43&amp;"!$E$4:$E$250"),"&lt;="&amp;F$46,INDIRECT($D$43&amp;"!$E$4:$E$250"),"&gt;="&amp;F$45,INDIRECT($D$43&amp;"!$C$4:$C$250"),$C$1),NA())</f>
        <v>#N/A</v>
      </c>
      <c r="G62" s="48" t="e">
        <f ca="1">IF(G$47&gt;0,COUNTIFS(INDIRECT($D$43&amp;"!$s$4:$s$250"),"NO",INDIRECT($D$43&amp;"!$E$4:$E$250"),"&lt;="&amp;G$46,INDIRECT($D$43&amp;"!$E$4:$E$250"),"&gt;="&amp;G$45,INDIRECT($D$43&amp;"!$C$4:$C$250"),$C$1),NA())</f>
        <v>#N/A</v>
      </c>
      <c r="H62" s="48" t="e">
        <f ca="1">IF(H$47&gt;0,COUNTIFS(INDIRECT($D$43&amp;"!$s$4:$s$250"),"NO",INDIRECT($D$43&amp;"!$E$4:$E$250"),"&lt;="&amp;H$46,INDIRECT($D$43&amp;"!$E$4:$E$250"),"&gt;="&amp;H$45,INDIRECT($D$43&amp;"!$C$4:$C$250"),$C$1),NA())</f>
        <v>#N/A</v>
      </c>
      <c r="I62" s="48" t="e">
        <f ca="1">IF(I$47&gt;0,COUNTIFS(INDIRECT($I$43&amp;"!$s$4:$s$250"),"NO",INDIRECT($I$43&amp;"!$E$4:$E$250"),"&lt;="&amp;I$46,INDIRECT($I$43&amp;"!$E$4:$E$250"),"&gt;="&amp;I$45,INDIRECT($I$43&amp;"!$C$4:$C$250"),$C$1),NA())</f>
        <v>#N/A</v>
      </c>
      <c r="J62" s="48" t="e">
        <f ca="1">IF(J$47&gt;0,COUNTIFS(INDIRECT($I$43&amp;"!$s$4:$s$250"),"NO",INDIRECT($I$43&amp;"!$E$4:$E$250"),"&lt;="&amp;J$46,INDIRECT($I$43&amp;"!$E$4:$E$250"),"&gt;="&amp;J$45,INDIRECT($I$43&amp;"!$C$4:$C$250"),$C$1),NA())</f>
        <v>#N/A</v>
      </c>
      <c r="K62" s="48" t="e">
        <f ca="1">IF(K$47&gt;0,COUNTIFS(INDIRECT($I$43&amp;"!$s$4:$s$250"),"NO",INDIRECT($I$43&amp;"!$E$4:$E$250"),"&lt;="&amp;K$46,INDIRECT($I$43&amp;"!$E$4:$E$250"),"&gt;="&amp;K$45,INDIRECT($I$43&amp;"!$C$4:$C$250"),$C$1),NA())</f>
        <v>#N/A</v>
      </c>
      <c r="L62" s="48" t="e">
        <f ca="1">IF(L$47&gt;0,COUNTIFS(INDIRECT($I$43&amp;"!$s$4:$s$250"),"NO",INDIRECT($I$43&amp;"!$E$4:$E$250"),"&lt;="&amp;L$46,INDIRECT($I$43&amp;"!$E$4:$E$250"),"&gt;="&amp;L$45,INDIRECT($I$43&amp;"!$C$4:$C$250"),$C$1),NA())</f>
        <v>#N/A</v>
      </c>
      <c r="M62" s="48" t="e">
        <f ca="1">IF(M$47&gt;0,COUNTIFS(INDIRECT($I$43&amp;"!$s$4:$s$250"),"NO",INDIRECT($I$43&amp;"!$E$4:$E$250"),"&lt;="&amp;M$46,INDIRECT($I$43&amp;"!$E$4:$E$250"),"&gt;="&amp;M$45,INDIRECT($I$43&amp;"!$C$4:$C$250"),$C$1),NA())</f>
        <v>#N/A</v>
      </c>
    </row>
    <row r="63" spans="1:13" ht="30">
      <c r="A63" s="69"/>
      <c r="B63" s="64"/>
      <c r="C63" s="19" t="s">
        <v>19</v>
      </c>
      <c r="D63" s="48" t="e">
        <f ca="1">IF(D$47&gt;0,COUNTIFS(INDIRECT($D$43&amp;"!$t$4:$t$250"),"NO",INDIRECT($D$43&amp;"!$E$4:$E$250"),"&lt;="&amp;D$46,INDIRECT($D$43&amp;"!$E$4:$E$250"),"&gt;="&amp;D$45,INDIRECT($D$43&amp;"!$C$4:$C$250"),$C$1),NA())</f>
        <v>#N/A</v>
      </c>
      <c r="E63" s="48" t="e">
        <f ca="1">IF(E$47&gt;0,COUNTIFS(INDIRECT($D$43&amp;"!$t$4:$t$250"),"NO",INDIRECT($D$43&amp;"!$E$4:$E$250"),"&lt;="&amp;E$46,INDIRECT($D$43&amp;"!$E$4:$E$250"),"&gt;="&amp;E$45,INDIRECT($D$43&amp;"!$C$4:$C$250"),$C$1),NA())</f>
        <v>#N/A</v>
      </c>
      <c r="F63" s="48" t="e">
        <f ca="1">IF(F$47&gt;0,COUNTIFS(INDIRECT($D$43&amp;"!$t$4:$t$250"),"NO",INDIRECT($D$43&amp;"!$E$4:$E$250"),"&lt;="&amp;F$46,INDIRECT($D$43&amp;"!$E$4:$E$250"),"&gt;="&amp;F$45,INDIRECT($D$43&amp;"!$C$4:$C$250"),$C$1),NA())</f>
        <v>#N/A</v>
      </c>
      <c r="G63" s="48" t="e">
        <f ca="1">IF(G$47&gt;0,COUNTIFS(INDIRECT($D$43&amp;"!$t$4:$t$250"),"NO",INDIRECT($D$43&amp;"!$E$4:$E$250"),"&lt;="&amp;G$46,INDIRECT($D$43&amp;"!$E$4:$E$250"),"&gt;="&amp;G$45,INDIRECT($D$43&amp;"!$C$4:$C$250"),$C$1),NA())</f>
        <v>#N/A</v>
      </c>
      <c r="H63" s="48" t="e">
        <f ca="1">IF(H$47&gt;0,COUNTIFS(INDIRECT($D$43&amp;"!$t$4:$t$250"),"NO",INDIRECT($D$43&amp;"!$E$4:$E$250"),"&lt;="&amp;H$46,INDIRECT($D$43&amp;"!$E$4:$E$250"),"&gt;="&amp;H$45,INDIRECT($D$43&amp;"!$C$4:$C$250"),$C$1),NA())</f>
        <v>#N/A</v>
      </c>
      <c r="I63" s="48" t="e">
        <f ca="1">IF(I$47&gt;0,COUNTIFS(INDIRECT($I$43&amp;"!$t$4:$t$250"),"NO",INDIRECT($I$43&amp;"!$E$4:$E$250"),"&lt;="&amp;I$46,INDIRECT($I$43&amp;"!$E$4:$E$250"),"&gt;="&amp;I$45,INDIRECT($I$43&amp;"!$C$4:$C$250"),$C$1),NA())</f>
        <v>#N/A</v>
      </c>
      <c r="J63" s="48" t="e">
        <f ca="1">IF(J$47&gt;0,COUNTIFS(INDIRECT($I$43&amp;"!$t$4:$t$250"),"NO",INDIRECT($I$43&amp;"!$E$4:$E$250"),"&lt;="&amp;J$46,INDIRECT($I$43&amp;"!$E$4:$E$250"),"&gt;="&amp;J$45,INDIRECT($I$43&amp;"!$C$4:$C$250"),$C$1),NA())</f>
        <v>#N/A</v>
      </c>
      <c r="K63" s="48" t="e">
        <f ca="1">IF(K$47&gt;0,COUNTIFS(INDIRECT($I$43&amp;"!$t$4:$t$250"),"NO",INDIRECT($I$43&amp;"!$E$4:$E$250"),"&lt;="&amp;K$46,INDIRECT($I$43&amp;"!$E$4:$E$250"),"&gt;="&amp;K$45,INDIRECT($I$43&amp;"!$C$4:$C$250"),$C$1),NA())</f>
        <v>#N/A</v>
      </c>
      <c r="L63" s="48" t="e">
        <f ca="1">IF(L$47&gt;0,COUNTIFS(INDIRECT($I$43&amp;"!$t$4:$t$250"),"NO",INDIRECT($I$43&amp;"!$E$4:$E$250"),"&lt;="&amp;L$46,INDIRECT($I$43&amp;"!$E$4:$E$250"),"&gt;="&amp;L$45,INDIRECT($I$43&amp;"!$C$4:$C$250"),$C$1),NA())</f>
        <v>#N/A</v>
      </c>
      <c r="M63" s="48" t="e">
        <f ca="1">IF(M$47&gt;0,COUNTIFS(INDIRECT($I$43&amp;"!$t$4:$t$250"),"NO",INDIRECT($I$43&amp;"!$E$4:$E$250"),"&lt;="&amp;M$46,INDIRECT($I$43&amp;"!$E$4:$E$250"),"&gt;="&amp;M$45,INDIRECT($I$43&amp;"!$C$4:$C$250"),$C$1),NA())</f>
        <v>#N/A</v>
      </c>
    </row>
    <row r="64" spans="1:13" ht="15.75">
      <c r="A64" s="62" t="s">
        <v>49</v>
      </c>
      <c r="B64" s="63" t="s">
        <v>7</v>
      </c>
      <c r="C64" s="63"/>
      <c r="D64" s="27" t="e">
        <f ca="1">IF(D$47&gt;0,SUM(D$51:D$58),NA())</f>
        <v>#N/A</v>
      </c>
      <c r="E64" s="27" t="e">
        <f t="shared" ref="E64:M64" ca="1" si="30">IF(E$47&gt;0,SUM(E$51:E$58),NA())</f>
        <v>#N/A</v>
      </c>
      <c r="F64" s="27" t="e">
        <f t="shared" ca="1" si="30"/>
        <v>#N/A</v>
      </c>
      <c r="G64" s="27" t="e">
        <f t="shared" ca="1" si="30"/>
        <v>#N/A</v>
      </c>
      <c r="H64" s="27" t="e">
        <f t="shared" ca="1" si="30"/>
        <v>#N/A</v>
      </c>
      <c r="I64" s="27" t="e">
        <f t="shared" ca="1" si="30"/>
        <v>#N/A</v>
      </c>
      <c r="J64" s="27" t="e">
        <f t="shared" ca="1" si="30"/>
        <v>#N/A</v>
      </c>
      <c r="K64" s="27" t="e">
        <f t="shared" ca="1" si="30"/>
        <v>#N/A</v>
      </c>
      <c r="L64" s="27" t="e">
        <f t="shared" ca="1" si="30"/>
        <v>#N/A</v>
      </c>
      <c r="M64" s="27" t="e">
        <f t="shared" ca="1" si="30"/>
        <v>#N/A</v>
      </c>
    </row>
    <row r="65" spans="1:13" ht="15.75">
      <c r="A65" s="62"/>
      <c r="B65" s="63" t="s">
        <v>16</v>
      </c>
      <c r="C65" s="63"/>
      <c r="D65" s="27" t="e">
        <f ca="1">IF(D$47&gt;0,SUM(D$59:D$60),NA())</f>
        <v>#N/A</v>
      </c>
      <c r="E65" s="27" t="e">
        <f t="shared" ref="E65:M65" ca="1" si="31">IF(E$47&gt;0,SUM(E$59:E$60),NA())</f>
        <v>#N/A</v>
      </c>
      <c r="F65" s="27" t="e">
        <f t="shared" ca="1" si="31"/>
        <v>#N/A</v>
      </c>
      <c r="G65" s="27" t="e">
        <f t="shared" ca="1" si="31"/>
        <v>#N/A</v>
      </c>
      <c r="H65" s="27" t="e">
        <f t="shared" ca="1" si="31"/>
        <v>#N/A</v>
      </c>
      <c r="I65" s="27" t="e">
        <f t="shared" ca="1" si="31"/>
        <v>#N/A</v>
      </c>
      <c r="J65" s="27" t="e">
        <f t="shared" ca="1" si="31"/>
        <v>#N/A</v>
      </c>
      <c r="K65" s="27" t="e">
        <f t="shared" ca="1" si="31"/>
        <v>#N/A</v>
      </c>
      <c r="L65" s="27" t="e">
        <f t="shared" ca="1" si="31"/>
        <v>#N/A</v>
      </c>
      <c r="M65" s="27" t="e">
        <f t="shared" ca="1" si="31"/>
        <v>#N/A</v>
      </c>
    </row>
    <row r="66" spans="1:13" ht="15.75">
      <c r="A66" s="62"/>
      <c r="B66" s="63" t="s">
        <v>18</v>
      </c>
      <c r="C66" s="63"/>
      <c r="D66" s="27" t="e">
        <f ca="1">IF(D$47&gt;0,SUM(D$61:D$63),NA())</f>
        <v>#N/A</v>
      </c>
      <c r="E66" s="27" t="e">
        <f t="shared" ref="E66:M66" ca="1" si="32">IF(E$47&gt;0,SUM(E$61:E$63),NA())</f>
        <v>#N/A</v>
      </c>
      <c r="F66" s="27" t="e">
        <f t="shared" ca="1" si="32"/>
        <v>#N/A</v>
      </c>
      <c r="G66" s="27" t="e">
        <f t="shared" ca="1" si="32"/>
        <v>#N/A</v>
      </c>
      <c r="H66" s="27" t="e">
        <f t="shared" ca="1" si="32"/>
        <v>#N/A</v>
      </c>
      <c r="I66" s="27" t="e">
        <f t="shared" ca="1" si="32"/>
        <v>#N/A</v>
      </c>
      <c r="J66" s="27" t="e">
        <f t="shared" ca="1" si="32"/>
        <v>#N/A</v>
      </c>
      <c r="K66" s="27" t="e">
        <f t="shared" ca="1" si="32"/>
        <v>#N/A</v>
      </c>
      <c r="L66" s="27" t="e">
        <f t="shared" ca="1" si="32"/>
        <v>#N/A</v>
      </c>
      <c r="M66" s="27" t="e">
        <f t="shared" ca="1" si="32"/>
        <v>#N/A</v>
      </c>
    </row>
    <row r="68" spans="1:13">
      <c r="D68" s="43" t="str">
        <f>TEXT(D45,"mm/dd")&amp;" - "&amp;TEXT(D46,"mm/dd")</f>
        <v xml:space="preserve"> - </v>
      </c>
      <c r="E68" s="43" t="str">
        <f t="shared" ref="E68:M68" si="33">TEXT(E45,"mm/dd")&amp;" - "&amp;TEXT(E46,"mm/dd")</f>
        <v xml:space="preserve"> - </v>
      </c>
      <c r="F68" s="43" t="str">
        <f t="shared" si="33"/>
        <v xml:space="preserve"> - </v>
      </c>
      <c r="G68" s="43" t="str">
        <f t="shared" si="33"/>
        <v xml:space="preserve"> - </v>
      </c>
      <c r="H68" s="43" t="str">
        <f t="shared" si="33"/>
        <v xml:space="preserve"> - </v>
      </c>
      <c r="I68" s="43" t="str">
        <f t="shared" si="33"/>
        <v xml:space="preserve"> - </v>
      </c>
      <c r="J68" s="43" t="str">
        <f t="shared" si="33"/>
        <v xml:space="preserve"> - </v>
      </c>
      <c r="K68" s="43" t="str">
        <f t="shared" si="33"/>
        <v xml:space="preserve"> - </v>
      </c>
      <c r="L68" s="43" t="str">
        <f t="shared" si="33"/>
        <v xml:space="preserve"> - </v>
      </c>
      <c r="M68" s="43" t="str">
        <f t="shared" si="33"/>
        <v xml:space="preserve"> - </v>
      </c>
    </row>
  </sheetData>
  <sheetProtection sheet="1" objects="1" scenarios="1"/>
  <mergeCells count="27">
    <mergeCell ref="A1:B1"/>
    <mergeCell ref="A2:M2"/>
    <mergeCell ref="A4:C5"/>
    <mergeCell ref="A6:B9"/>
    <mergeCell ref="A10:A22"/>
    <mergeCell ref="B10:B17"/>
    <mergeCell ref="B18:B19"/>
    <mergeCell ref="B20:B22"/>
    <mergeCell ref="D43:H43"/>
    <mergeCell ref="I43:M43"/>
    <mergeCell ref="A23:A25"/>
    <mergeCell ref="B23:C23"/>
    <mergeCell ref="B24:C24"/>
    <mergeCell ref="B25:C25"/>
    <mergeCell ref="B64:C64"/>
    <mergeCell ref="B65:C65"/>
    <mergeCell ref="A44:C44"/>
    <mergeCell ref="A64:A66"/>
    <mergeCell ref="B66:C66"/>
    <mergeCell ref="D44:H44"/>
    <mergeCell ref="I44:M44"/>
    <mergeCell ref="A45:B46"/>
    <mergeCell ref="A47:B50"/>
    <mergeCell ref="A51:A63"/>
    <mergeCell ref="B51:B58"/>
    <mergeCell ref="B59:B60"/>
    <mergeCell ref="B61:B63"/>
  </mergeCells>
  <conditionalFormatting sqref="D47:M48">
    <cfRule type="expression" dxfId="35" priority="1">
      <formula>ISERROR(D47)</formula>
    </cfRule>
  </conditionalFormatting>
  <conditionalFormatting sqref="D49:M49">
    <cfRule type="expression" dxfId="34" priority="6">
      <formula>ISERROR(D49)</formula>
    </cfRule>
    <cfRule type="expression" dxfId="33" priority="7">
      <formula>ISERROR(D49)</formula>
    </cfRule>
  </conditionalFormatting>
  <conditionalFormatting sqref="D50:M50">
    <cfRule type="expression" dxfId="32" priority="4">
      <formula>ISERROR(D50)</formula>
    </cfRule>
  </conditionalFormatting>
  <conditionalFormatting sqref="D50:M63">
    <cfRule type="expression" dxfId="31" priority="5">
      <formula>ISERROR(D50)</formula>
    </cfRule>
  </conditionalFormatting>
  <conditionalFormatting sqref="D51:M63">
    <cfRule type="dataBar" priority="9">
      <dataBar>
        <cfvo type="min"/>
        <cfvo type="max"/>
        <color rgb="FFFFB628"/>
      </dataBar>
      <extLst>
        <ext xmlns:x14="http://schemas.microsoft.com/office/spreadsheetml/2009/9/main" uri="{B025F937-C7B1-47D3-B67F-A62EFF666E3E}">
          <x14:id>{A14AFEBA-24E1-4C4D-81F4-004BDBB40D9B}</x14:id>
        </ext>
      </extLst>
    </cfRule>
  </conditionalFormatting>
  <conditionalFormatting sqref="D64:M66">
    <cfRule type="dataBar" priority="2">
      <dataBar>
        <cfvo type="min"/>
        <cfvo type="max"/>
        <color theme="8" tint="0.39997558519241921"/>
      </dataBar>
      <extLst>
        <ext xmlns:x14="http://schemas.microsoft.com/office/spreadsheetml/2009/9/main" uri="{B025F937-C7B1-47D3-B67F-A62EFF666E3E}">
          <x14:id>{D4FAC409-02B4-48F4-98A9-B41E7A2378D0}</x14:id>
        </ext>
      </extLst>
    </cfRule>
    <cfRule type="expression" dxfId="30" priority="3">
      <formula>ISERROR(D64)</formula>
    </cfRule>
  </conditionalFormatting>
  <conditionalFormatting sqref="D6:O25">
    <cfRule type="expression" dxfId="29" priority="16">
      <formula>ISERROR(D6)</formula>
    </cfRule>
  </conditionalFormatting>
  <conditionalFormatting sqref="D8:O8">
    <cfRule type="expression" dxfId="28" priority="13">
      <formula>ISERROR(D8)</formula>
    </cfRule>
  </conditionalFormatting>
  <conditionalFormatting sqref="D9:O9">
    <cfRule type="expression" dxfId="27" priority="12">
      <formula>ISERROR(D9)</formula>
    </cfRule>
  </conditionalFormatting>
  <conditionalFormatting sqref="D10:O22">
    <cfRule type="dataBar" priority="26">
      <dataBar>
        <cfvo type="min"/>
        <cfvo type="max"/>
        <color rgb="FFFFB628"/>
      </dataBar>
      <extLst>
        <ext xmlns:x14="http://schemas.microsoft.com/office/spreadsheetml/2009/9/main" uri="{B025F937-C7B1-47D3-B67F-A62EFF666E3E}">
          <x14:id>{625BF35E-B431-4F91-8160-33EED432B5DA}</x14:id>
        </ext>
      </extLst>
    </cfRule>
  </conditionalFormatting>
  <conditionalFormatting sqref="D23:O25">
    <cfRule type="dataBar" priority="14">
      <dataBar>
        <cfvo type="min"/>
        <cfvo type="max"/>
        <color theme="8" tint="0.39997558519241921"/>
      </dataBar>
      <extLst>
        <ext xmlns:x14="http://schemas.microsoft.com/office/spreadsheetml/2009/9/main" uri="{B025F937-C7B1-47D3-B67F-A62EFF666E3E}">
          <x14:id>{0EF9DCB8-166C-47C1-8F3B-CECAAA3FCBDA}</x14:id>
        </ext>
      </extLst>
    </cfRule>
  </conditionalFormatting>
  <dataValidations count="2">
    <dataValidation type="list" allowBlank="1" showInputMessage="1" showErrorMessage="1" sqref="C1" xr:uid="{3A2F519E-B73E-4055-B9C4-A13C8BF9D5C1}">
      <formula1>JOB_LIST</formula1>
    </dataValidation>
    <dataValidation type="list" allowBlank="1" showInputMessage="1" showErrorMessage="1" sqref="D44:M44" xr:uid="{EC3C8477-ACFB-4CD6-A8CB-4F5426552E4B}">
      <formula1>month_list</formula1>
    </dataValidation>
  </dataValidations>
  <pageMargins left="0.7" right="0.7" top="0.5" bottom="0.5" header="0.3" footer="0.3"/>
  <pageSetup scale="64" fitToHeight="0" orientation="landscape" r:id="rId1"/>
  <ignoredErrors>
    <ignoredError sqref="D47:M48" evalError="1"/>
  </ignoredErrors>
  <drawing r:id="rId2"/>
  <extLst>
    <ext xmlns:x14="http://schemas.microsoft.com/office/spreadsheetml/2009/9/main" uri="{78C0D931-6437-407d-A8EE-F0AAD7539E65}">
      <x14:conditionalFormattings>
        <x14:conditionalFormatting xmlns:xm="http://schemas.microsoft.com/office/excel/2006/main">
          <x14:cfRule type="dataBar" id="{A14AFEBA-24E1-4C4D-81F4-004BDBB40D9B}">
            <x14:dataBar minLength="0" maxLength="100" gradient="0">
              <x14:cfvo type="autoMin"/>
              <x14:cfvo type="autoMax"/>
              <x14:negativeFillColor rgb="FFFF0000"/>
              <x14:axisColor rgb="FF000000"/>
            </x14:dataBar>
          </x14:cfRule>
          <xm:sqref>D51:M63</xm:sqref>
        </x14:conditionalFormatting>
        <x14:conditionalFormatting xmlns:xm="http://schemas.microsoft.com/office/excel/2006/main">
          <x14:cfRule type="dataBar" id="{D4FAC409-02B4-48F4-98A9-B41E7A2378D0}">
            <x14:dataBar minLength="0" maxLength="100" gradient="0">
              <x14:cfvo type="autoMin"/>
              <x14:cfvo type="autoMax"/>
              <x14:negativeFillColor rgb="FFFF0000"/>
              <x14:axisColor rgb="FF000000"/>
            </x14:dataBar>
          </x14:cfRule>
          <xm:sqref>D64:M66</xm:sqref>
        </x14:conditionalFormatting>
        <x14:conditionalFormatting xmlns:xm="http://schemas.microsoft.com/office/excel/2006/main">
          <x14:cfRule type="dataBar" id="{625BF35E-B431-4F91-8160-33EED432B5DA}">
            <x14:dataBar minLength="0" maxLength="100" gradient="0">
              <x14:cfvo type="autoMin"/>
              <x14:cfvo type="autoMax"/>
              <x14:negativeFillColor rgb="FFFF0000"/>
              <x14:axisColor rgb="FF000000"/>
            </x14:dataBar>
          </x14:cfRule>
          <xm:sqref>D10:O22</xm:sqref>
        </x14:conditionalFormatting>
        <x14:conditionalFormatting xmlns:xm="http://schemas.microsoft.com/office/excel/2006/main">
          <x14:cfRule type="dataBar" id="{0EF9DCB8-166C-47C1-8F3B-CECAAA3FCBDA}">
            <x14:dataBar minLength="0" maxLength="100" gradient="0">
              <x14:cfvo type="autoMin"/>
              <x14:cfvo type="autoMax"/>
              <x14:negativeFillColor rgb="FFFF0000"/>
              <x14:axisColor rgb="FF000000"/>
            </x14:dataBar>
          </x14:cfRule>
          <xm:sqref>D23:O25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F15DA-BCB5-4475-8581-649B267E754C}">
  <sheetPr>
    <tabColor theme="8" tint="0.79998168889431442"/>
    <pageSetUpPr fitToPage="1"/>
  </sheetPr>
  <dimension ref="A1:O68"/>
  <sheetViews>
    <sheetView zoomScaleNormal="100" workbookViewId="0">
      <pane ySplit="2" topLeftCell="A17" activePane="bottomLeft" state="frozen"/>
      <selection sqref="A1:G1"/>
      <selection pane="bottomLeft" activeCell="C10" sqref="C10"/>
    </sheetView>
  </sheetViews>
  <sheetFormatPr defaultColWidth="8.85546875" defaultRowHeight="15"/>
  <cols>
    <col min="1" max="1" width="13.7109375" style="14" customWidth="1"/>
    <col min="2" max="2" width="14.140625" style="14" customWidth="1"/>
    <col min="3" max="3" width="33.5703125" style="15" customWidth="1"/>
    <col min="4" max="15" width="10.7109375" style="14" customWidth="1"/>
    <col min="16" max="16384" width="8.85546875" style="14"/>
  </cols>
  <sheetData>
    <row r="1" spans="1:15" s="35" customFormat="1" ht="16.5">
      <c r="A1" s="78" t="s">
        <v>2741</v>
      </c>
      <c r="B1" s="78"/>
      <c r="C1" s="38"/>
      <c r="D1" s="36"/>
      <c r="E1" s="36"/>
      <c r="F1" s="36"/>
      <c r="G1" s="36"/>
      <c r="H1" s="36"/>
      <c r="I1" s="36"/>
      <c r="J1" s="36"/>
      <c r="K1" s="36"/>
      <c r="L1" s="36"/>
      <c r="M1" s="36"/>
      <c r="N1" s="36"/>
      <c r="O1" s="36"/>
    </row>
    <row r="2" spans="1:15" ht="62.25" customHeight="1">
      <c r="A2" s="76" t="str">
        <f>"NURSING HOME MONTHLY SUMMARY for Location: "&amp;C1</f>
        <v xml:space="preserve">NURSING HOME MONTHLY SUMMARY for Location: </v>
      </c>
      <c r="B2" s="76"/>
      <c r="C2" s="76"/>
      <c r="D2" s="76"/>
      <c r="E2" s="76"/>
      <c r="F2" s="76"/>
      <c r="G2" s="76"/>
      <c r="H2" s="76"/>
      <c r="I2" s="76"/>
      <c r="J2" s="76"/>
      <c r="K2" s="76"/>
      <c r="L2" s="76"/>
      <c r="M2" s="76"/>
    </row>
    <row r="4" spans="1:15">
      <c r="A4" s="62" t="s">
        <v>32</v>
      </c>
      <c r="B4" s="62"/>
      <c r="C4" s="62"/>
      <c r="D4" s="21" t="s">
        <v>25</v>
      </c>
      <c r="E4" s="21" t="s">
        <v>36</v>
      </c>
      <c r="F4" s="21" t="s">
        <v>37</v>
      </c>
      <c r="G4" s="21" t="s">
        <v>38</v>
      </c>
      <c r="H4" s="21" t="s">
        <v>39</v>
      </c>
      <c r="I4" s="21" t="s">
        <v>40</v>
      </c>
      <c r="J4" s="21" t="s">
        <v>41</v>
      </c>
      <c r="K4" s="21" t="s">
        <v>42</v>
      </c>
      <c r="L4" s="21" t="s">
        <v>43</v>
      </c>
      <c r="M4" s="21" t="s">
        <v>44</v>
      </c>
      <c r="N4" s="21" t="s">
        <v>45</v>
      </c>
      <c r="O4" s="21" t="s">
        <v>46</v>
      </c>
    </row>
    <row r="5" spans="1:15" ht="18.600000000000001" customHeight="1">
      <c r="A5" s="62"/>
      <c r="B5" s="62"/>
      <c r="C5" s="62"/>
      <c r="D5" s="20" t="str">
        <f>IF(INSTRUCTIONS!B16="",D4,INSTRUCTIONS!B16)</f>
        <v>Month_1</v>
      </c>
      <c r="E5" s="20" t="str">
        <f>IF(D5=D4,E4,IF(MONTH(D5)=12,DATE(YEAR(D5)+1,1,1),DATE(YEAR(D5),MONTH(D5)+1,1)))</f>
        <v>Month_2</v>
      </c>
      <c r="F5" s="20" t="str">
        <f t="shared" ref="F5:O5" si="0">IF(E5=E4,F4,IF(MONTH(E5)=12,DATE(YEAR(E5)+1,1,1),DATE(YEAR(E5),MONTH(E5)+1,1)))</f>
        <v>Month_3</v>
      </c>
      <c r="G5" s="20" t="str">
        <f t="shared" si="0"/>
        <v>Month_4</v>
      </c>
      <c r="H5" s="20" t="str">
        <f t="shared" si="0"/>
        <v>Month_5</v>
      </c>
      <c r="I5" s="20" t="str">
        <f t="shared" si="0"/>
        <v>Month_6</v>
      </c>
      <c r="J5" s="20" t="str">
        <f t="shared" si="0"/>
        <v>Month_7</v>
      </c>
      <c r="K5" s="20" t="str">
        <f t="shared" si="0"/>
        <v>Month_8</v>
      </c>
      <c r="L5" s="20" t="str">
        <f t="shared" si="0"/>
        <v>Month_9</v>
      </c>
      <c r="M5" s="20" t="str">
        <f t="shared" si="0"/>
        <v>Month_10</v>
      </c>
      <c r="N5" s="20" t="str">
        <f t="shared" si="0"/>
        <v>Month_11</v>
      </c>
      <c r="O5" s="20" t="str">
        <f t="shared" si="0"/>
        <v>Month_12</v>
      </c>
    </row>
    <row r="6" spans="1:15">
      <c r="A6" s="66" t="s">
        <v>51</v>
      </c>
      <c r="B6" s="67"/>
      <c r="C6" s="19" t="s">
        <v>33</v>
      </c>
      <c r="D6" s="22">
        <f t="shared" ref="D6:O6" ca="1" si="1">COUNTIFS(INDIRECT(D$4&amp;"!$U$4:$U$250"),"&gt;=0",INDIRECT(D$4&amp;"!$D$4:$D$250"),$C$1)</f>
        <v>0</v>
      </c>
      <c r="E6" s="22">
        <f t="shared" ca="1" si="1"/>
        <v>0</v>
      </c>
      <c r="F6" s="22">
        <f t="shared" ca="1" si="1"/>
        <v>0</v>
      </c>
      <c r="G6" s="22">
        <f t="shared" ca="1" si="1"/>
        <v>0</v>
      </c>
      <c r="H6" s="22">
        <f t="shared" ca="1" si="1"/>
        <v>0</v>
      </c>
      <c r="I6" s="22">
        <f t="shared" ca="1" si="1"/>
        <v>0</v>
      </c>
      <c r="J6" s="22">
        <f t="shared" ca="1" si="1"/>
        <v>0</v>
      </c>
      <c r="K6" s="22">
        <f t="shared" ca="1" si="1"/>
        <v>0</v>
      </c>
      <c r="L6" s="22">
        <f t="shared" ca="1" si="1"/>
        <v>0</v>
      </c>
      <c r="M6" s="22">
        <f t="shared" ca="1" si="1"/>
        <v>0</v>
      </c>
      <c r="N6" s="22">
        <f t="shared" ca="1" si="1"/>
        <v>0</v>
      </c>
      <c r="O6" s="22">
        <f t="shared" ca="1" si="1"/>
        <v>0</v>
      </c>
    </row>
    <row r="7" spans="1:15">
      <c r="A7" s="67"/>
      <c r="B7" s="67"/>
      <c r="C7" s="19" t="s">
        <v>34</v>
      </c>
      <c r="D7" s="22">
        <f t="shared" ref="D7:O7" ca="1" si="2">COUNTIFS(INDIRECT(D$4&amp;"!$U$4:$U$250"),"=0",INDIRECT(D$4&amp;"!$D$4:$D$250"),$C$1)</f>
        <v>0</v>
      </c>
      <c r="E7" s="22">
        <f t="shared" ca="1" si="2"/>
        <v>0</v>
      </c>
      <c r="F7" s="22">
        <f t="shared" ca="1" si="2"/>
        <v>0</v>
      </c>
      <c r="G7" s="22">
        <f t="shared" ca="1" si="2"/>
        <v>0</v>
      </c>
      <c r="H7" s="22">
        <f t="shared" ca="1" si="2"/>
        <v>0</v>
      </c>
      <c r="I7" s="22">
        <f t="shared" ca="1" si="2"/>
        <v>0</v>
      </c>
      <c r="J7" s="22">
        <f t="shared" ca="1" si="2"/>
        <v>0</v>
      </c>
      <c r="K7" s="22">
        <f t="shared" ca="1" si="2"/>
        <v>0</v>
      </c>
      <c r="L7" s="22">
        <f t="shared" ca="1" si="2"/>
        <v>0</v>
      </c>
      <c r="M7" s="22">
        <f t="shared" ca="1" si="2"/>
        <v>0</v>
      </c>
      <c r="N7" s="22">
        <f t="shared" ca="1" si="2"/>
        <v>0</v>
      </c>
      <c r="O7" s="22">
        <f t="shared" ca="1" si="2"/>
        <v>0</v>
      </c>
    </row>
    <row r="8" spans="1:15" ht="15.75">
      <c r="A8" s="67"/>
      <c r="B8" s="67"/>
      <c r="C8" s="23" t="s">
        <v>35</v>
      </c>
      <c r="D8" s="24" t="e">
        <f ca="1">IFERROR(D7/D6,NA())</f>
        <v>#N/A</v>
      </c>
      <c r="E8" s="24" t="e">
        <f t="shared" ref="E8:O8" ca="1" si="3">IFERROR(E7/E6,NA())</f>
        <v>#N/A</v>
      </c>
      <c r="F8" s="24" t="e">
        <f t="shared" ca="1" si="3"/>
        <v>#N/A</v>
      </c>
      <c r="G8" s="24" t="e">
        <f t="shared" ca="1" si="3"/>
        <v>#N/A</v>
      </c>
      <c r="H8" s="24" t="e">
        <f t="shared" ca="1" si="3"/>
        <v>#N/A</v>
      </c>
      <c r="I8" s="24" t="e">
        <f t="shared" ca="1" si="3"/>
        <v>#N/A</v>
      </c>
      <c r="J8" s="24" t="e">
        <f t="shared" ca="1" si="3"/>
        <v>#N/A</v>
      </c>
      <c r="K8" s="24" t="e">
        <f t="shared" ca="1" si="3"/>
        <v>#N/A</v>
      </c>
      <c r="L8" s="24" t="e">
        <f t="shared" ca="1" si="3"/>
        <v>#N/A</v>
      </c>
      <c r="M8" s="24" t="e">
        <f t="shared" ca="1" si="3"/>
        <v>#N/A</v>
      </c>
      <c r="N8" s="24" t="e">
        <f t="shared" ca="1" si="3"/>
        <v>#N/A</v>
      </c>
      <c r="O8" s="24" t="e">
        <f t="shared" ca="1" si="3"/>
        <v>#N/A</v>
      </c>
    </row>
    <row r="9" spans="1:15" ht="31.5">
      <c r="A9" s="67"/>
      <c r="B9" s="67"/>
      <c r="C9" s="25" t="s">
        <v>48</v>
      </c>
      <c r="D9" s="26" t="e">
        <f t="shared" ref="D9:O9" ca="1" si="4">IFERROR(AVERAGEIF(INDIRECT(D$4&amp;"!$D$4:$D$250"),$C$1,INDIRECT(D$4&amp;"!$U$4:$U$250")),NA())</f>
        <v>#N/A</v>
      </c>
      <c r="E9" s="26" t="e">
        <f t="shared" ca="1" si="4"/>
        <v>#N/A</v>
      </c>
      <c r="F9" s="26" t="e">
        <f t="shared" ca="1" si="4"/>
        <v>#N/A</v>
      </c>
      <c r="G9" s="26" t="e">
        <f t="shared" ca="1" si="4"/>
        <v>#N/A</v>
      </c>
      <c r="H9" s="26" t="e">
        <f t="shared" ca="1" si="4"/>
        <v>#N/A</v>
      </c>
      <c r="I9" s="26" t="e">
        <f t="shared" ca="1" si="4"/>
        <v>#N/A</v>
      </c>
      <c r="J9" s="26" t="e">
        <f t="shared" ca="1" si="4"/>
        <v>#N/A</v>
      </c>
      <c r="K9" s="26" t="e">
        <f t="shared" ca="1" si="4"/>
        <v>#N/A</v>
      </c>
      <c r="L9" s="26" t="e">
        <f t="shared" ca="1" si="4"/>
        <v>#N/A</v>
      </c>
      <c r="M9" s="26" t="e">
        <f t="shared" ca="1" si="4"/>
        <v>#N/A</v>
      </c>
      <c r="N9" s="26" t="e">
        <f t="shared" ca="1" si="4"/>
        <v>#N/A</v>
      </c>
      <c r="O9" s="26" t="e">
        <f t="shared" ca="1" si="4"/>
        <v>#N/A</v>
      </c>
    </row>
    <row r="10" spans="1:15" ht="45">
      <c r="A10" s="77" t="s">
        <v>50</v>
      </c>
      <c r="B10" s="64" t="s">
        <v>7</v>
      </c>
      <c r="C10" s="19" t="s">
        <v>8</v>
      </c>
      <c r="D10" s="27" t="e">
        <f t="shared" ref="D10:O10" ca="1" si="5">IF(D$6&gt;0,COUNTIFS(INDIRECT(D$4&amp;"!$h$4:$h$250"),"NO",INDIRECT(D$4&amp;"!$D$4:$D$250"),$C$1),NA())</f>
        <v>#N/A</v>
      </c>
      <c r="E10" s="27" t="e">
        <f t="shared" ca="1" si="5"/>
        <v>#N/A</v>
      </c>
      <c r="F10" s="27" t="e">
        <f t="shared" ca="1" si="5"/>
        <v>#N/A</v>
      </c>
      <c r="G10" s="27" t="e">
        <f t="shared" ca="1" si="5"/>
        <v>#N/A</v>
      </c>
      <c r="H10" s="27" t="e">
        <f t="shared" ca="1" si="5"/>
        <v>#N/A</v>
      </c>
      <c r="I10" s="27" t="e">
        <f t="shared" ca="1" si="5"/>
        <v>#N/A</v>
      </c>
      <c r="J10" s="27" t="e">
        <f t="shared" ca="1" si="5"/>
        <v>#N/A</v>
      </c>
      <c r="K10" s="27" t="e">
        <f t="shared" ca="1" si="5"/>
        <v>#N/A</v>
      </c>
      <c r="L10" s="27" t="e">
        <f t="shared" ca="1" si="5"/>
        <v>#N/A</v>
      </c>
      <c r="M10" s="27" t="e">
        <f t="shared" ca="1" si="5"/>
        <v>#N/A</v>
      </c>
      <c r="N10" s="27" t="e">
        <f t="shared" ca="1" si="5"/>
        <v>#N/A</v>
      </c>
      <c r="O10" s="27" t="e">
        <f t="shared" ca="1" si="5"/>
        <v>#N/A</v>
      </c>
    </row>
    <row r="11" spans="1:15" ht="30">
      <c r="A11" s="77"/>
      <c r="B11" s="64"/>
      <c r="C11" s="19" t="s">
        <v>10</v>
      </c>
      <c r="D11" s="27" t="e">
        <f t="shared" ref="D11:O11" ca="1" si="6">IF(D$6&gt;0,COUNTIFS(INDIRECT(D$4&amp;"!$i$4:$i$250"),"NO",INDIRECT(D$4&amp;"!$D$4:$D$250"),$C$1),NA())</f>
        <v>#N/A</v>
      </c>
      <c r="E11" s="27" t="e">
        <f t="shared" ca="1" si="6"/>
        <v>#N/A</v>
      </c>
      <c r="F11" s="27" t="e">
        <f t="shared" ca="1" si="6"/>
        <v>#N/A</v>
      </c>
      <c r="G11" s="27" t="e">
        <f t="shared" ca="1" si="6"/>
        <v>#N/A</v>
      </c>
      <c r="H11" s="27" t="e">
        <f t="shared" ca="1" si="6"/>
        <v>#N/A</v>
      </c>
      <c r="I11" s="27" t="e">
        <f t="shared" ca="1" si="6"/>
        <v>#N/A</v>
      </c>
      <c r="J11" s="27" t="e">
        <f t="shared" ca="1" si="6"/>
        <v>#N/A</v>
      </c>
      <c r="K11" s="27" t="e">
        <f t="shared" ca="1" si="6"/>
        <v>#N/A</v>
      </c>
      <c r="L11" s="27" t="e">
        <f t="shared" ca="1" si="6"/>
        <v>#N/A</v>
      </c>
      <c r="M11" s="27" t="e">
        <f t="shared" ca="1" si="6"/>
        <v>#N/A</v>
      </c>
      <c r="N11" s="27" t="e">
        <f t="shared" ca="1" si="6"/>
        <v>#N/A</v>
      </c>
      <c r="O11" s="27" t="e">
        <f t="shared" ca="1" si="6"/>
        <v>#N/A</v>
      </c>
    </row>
    <row r="12" spans="1:15" ht="30">
      <c r="A12" s="77"/>
      <c r="B12" s="64"/>
      <c r="C12" s="19" t="s">
        <v>9</v>
      </c>
      <c r="D12" s="27" t="e">
        <f t="shared" ref="D12:O12" ca="1" si="7">IF(D$6&gt;0,COUNTIFS(INDIRECT(D$4&amp;"!$j$4:$j$250"),"NO",INDIRECT(D$4&amp;"!$D$4:$D$250"),$C$1),NA())</f>
        <v>#N/A</v>
      </c>
      <c r="E12" s="27" t="e">
        <f t="shared" ca="1" si="7"/>
        <v>#N/A</v>
      </c>
      <c r="F12" s="27" t="e">
        <f t="shared" ca="1" si="7"/>
        <v>#N/A</v>
      </c>
      <c r="G12" s="27" t="e">
        <f t="shared" ca="1" si="7"/>
        <v>#N/A</v>
      </c>
      <c r="H12" s="27" t="e">
        <f t="shared" ca="1" si="7"/>
        <v>#N/A</v>
      </c>
      <c r="I12" s="27" t="e">
        <f t="shared" ca="1" si="7"/>
        <v>#N/A</v>
      </c>
      <c r="J12" s="27" t="e">
        <f t="shared" ca="1" si="7"/>
        <v>#N/A</v>
      </c>
      <c r="K12" s="27" t="e">
        <f t="shared" ca="1" si="7"/>
        <v>#N/A</v>
      </c>
      <c r="L12" s="27" t="e">
        <f t="shared" ca="1" si="7"/>
        <v>#N/A</v>
      </c>
      <c r="M12" s="27" t="e">
        <f t="shared" ca="1" si="7"/>
        <v>#N/A</v>
      </c>
      <c r="N12" s="27" t="e">
        <f t="shared" ca="1" si="7"/>
        <v>#N/A</v>
      </c>
      <c r="O12" s="27" t="e">
        <f t="shared" ca="1" si="7"/>
        <v>#N/A</v>
      </c>
    </row>
    <row r="13" spans="1:15" ht="60">
      <c r="A13" s="77"/>
      <c r="B13" s="64"/>
      <c r="C13" s="19" t="s">
        <v>11</v>
      </c>
      <c r="D13" s="27" t="e">
        <f t="shared" ref="D13:O13" ca="1" si="8">IF(D$6&gt;0,COUNTIFS(INDIRECT(D$4&amp;"!$k$4:$k$250"),"NO",INDIRECT(D$4&amp;"!$D$4:$D$250"),$C$1),NA())</f>
        <v>#N/A</v>
      </c>
      <c r="E13" s="27" t="e">
        <f t="shared" ca="1" si="8"/>
        <v>#N/A</v>
      </c>
      <c r="F13" s="27" t="e">
        <f t="shared" ca="1" si="8"/>
        <v>#N/A</v>
      </c>
      <c r="G13" s="27" t="e">
        <f t="shared" ca="1" si="8"/>
        <v>#N/A</v>
      </c>
      <c r="H13" s="27" t="e">
        <f t="shared" ca="1" si="8"/>
        <v>#N/A</v>
      </c>
      <c r="I13" s="27" t="e">
        <f t="shared" ca="1" si="8"/>
        <v>#N/A</v>
      </c>
      <c r="J13" s="27" t="e">
        <f t="shared" ca="1" si="8"/>
        <v>#N/A</v>
      </c>
      <c r="K13" s="27" t="e">
        <f t="shared" ca="1" si="8"/>
        <v>#N/A</v>
      </c>
      <c r="L13" s="27" t="e">
        <f t="shared" ca="1" si="8"/>
        <v>#N/A</v>
      </c>
      <c r="M13" s="27" t="e">
        <f t="shared" ca="1" si="8"/>
        <v>#N/A</v>
      </c>
      <c r="N13" s="27" t="e">
        <f t="shared" ca="1" si="8"/>
        <v>#N/A</v>
      </c>
      <c r="O13" s="27" t="e">
        <f t="shared" ca="1" si="8"/>
        <v>#N/A</v>
      </c>
    </row>
    <row r="14" spans="1:15" ht="30">
      <c r="A14" s="77"/>
      <c r="B14" s="64"/>
      <c r="C14" s="19" t="s">
        <v>12</v>
      </c>
      <c r="D14" s="27" t="e">
        <f t="shared" ref="D14:O14" ca="1" si="9">IF(D$6&gt;0,COUNTIFS(INDIRECT(D$4&amp;"!$l$4:$l$250"),"NO",INDIRECT(D$4&amp;"!$D$4:$D$250"),$C$1),NA())</f>
        <v>#N/A</v>
      </c>
      <c r="E14" s="27" t="e">
        <f t="shared" ca="1" si="9"/>
        <v>#N/A</v>
      </c>
      <c r="F14" s="27" t="e">
        <f t="shared" ca="1" si="9"/>
        <v>#N/A</v>
      </c>
      <c r="G14" s="27" t="e">
        <f t="shared" ca="1" si="9"/>
        <v>#N/A</v>
      </c>
      <c r="H14" s="27" t="e">
        <f t="shared" ca="1" si="9"/>
        <v>#N/A</v>
      </c>
      <c r="I14" s="27" t="e">
        <f t="shared" ca="1" si="9"/>
        <v>#N/A</v>
      </c>
      <c r="J14" s="27" t="e">
        <f t="shared" ca="1" si="9"/>
        <v>#N/A</v>
      </c>
      <c r="K14" s="27" t="e">
        <f t="shared" ca="1" si="9"/>
        <v>#N/A</v>
      </c>
      <c r="L14" s="27" t="e">
        <f t="shared" ca="1" si="9"/>
        <v>#N/A</v>
      </c>
      <c r="M14" s="27" t="e">
        <f t="shared" ca="1" si="9"/>
        <v>#N/A</v>
      </c>
      <c r="N14" s="27" t="e">
        <f t="shared" ca="1" si="9"/>
        <v>#N/A</v>
      </c>
      <c r="O14" s="27" t="e">
        <f t="shared" ca="1" si="9"/>
        <v>#N/A</v>
      </c>
    </row>
    <row r="15" spans="1:15" ht="30">
      <c r="A15" s="77"/>
      <c r="B15" s="64"/>
      <c r="C15" s="19" t="s">
        <v>13</v>
      </c>
      <c r="D15" s="27" t="e">
        <f t="shared" ref="D15:O15" ca="1" si="10">IF(D$6&gt;0,COUNTIFS(INDIRECT(D$4&amp;"!$m$4:$m$250"),"NO",INDIRECT(D$4&amp;"!$D$4:$D$250"),$C$1),NA())</f>
        <v>#N/A</v>
      </c>
      <c r="E15" s="27" t="e">
        <f t="shared" ca="1" si="10"/>
        <v>#N/A</v>
      </c>
      <c r="F15" s="27" t="e">
        <f t="shared" ca="1" si="10"/>
        <v>#N/A</v>
      </c>
      <c r="G15" s="27" t="e">
        <f t="shared" ca="1" si="10"/>
        <v>#N/A</v>
      </c>
      <c r="H15" s="27" t="e">
        <f t="shared" ca="1" si="10"/>
        <v>#N/A</v>
      </c>
      <c r="I15" s="27" t="e">
        <f t="shared" ca="1" si="10"/>
        <v>#N/A</v>
      </c>
      <c r="J15" s="27" t="e">
        <f t="shared" ca="1" si="10"/>
        <v>#N/A</v>
      </c>
      <c r="K15" s="27" t="e">
        <f t="shared" ca="1" si="10"/>
        <v>#N/A</v>
      </c>
      <c r="L15" s="27" t="e">
        <f t="shared" ca="1" si="10"/>
        <v>#N/A</v>
      </c>
      <c r="M15" s="27" t="e">
        <f t="shared" ca="1" si="10"/>
        <v>#N/A</v>
      </c>
      <c r="N15" s="27" t="e">
        <f t="shared" ca="1" si="10"/>
        <v>#N/A</v>
      </c>
      <c r="O15" s="27" t="e">
        <f t="shared" ca="1" si="10"/>
        <v>#N/A</v>
      </c>
    </row>
    <row r="16" spans="1:15" ht="30">
      <c r="A16" s="77"/>
      <c r="B16" s="64"/>
      <c r="C16" s="19" t="s">
        <v>14</v>
      </c>
      <c r="D16" s="27" t="e">
        <f t="shared" ref="D16:O16" ca="1" si="11">IF(D$6&gt;0,COUNTIFS(INDIRECT(D$4&amp;"!$n$4:$n$250"),"NO",INDIRECT(D$4&amp;"!$D$4:$D$250"),$C$1),NA())</f>
        <v>#N/A</v>
      </c>
      <c r="E16" s="27" t="e">
        <f t="shared" ca="1" si="11"/>
        <v>#N/A</v>
      </c>
      <c r="F16" s="27" t="e">
        <f t="shared" ca="1" si="11"/>
        <v>#N/A</v>
      </c>
      <c r="G16" s="27" t="e">
        <f t="shared" ca="1" si="11"/>
        <v>#N/A</v>
      </c>
      <c r="H16" s="27" t="e">
        <f t="shared" ca="1" si="11"/>
        <v>#N/A</v>
      </c>
      <c r="I16" s="27" t="e">
        <f t="shared" ca="1" si="11"/>
        <v>#N/A</v>
      </c>
      <c r="J16" s="27" t="e">
        <f t="shared" ca="1" si="11"/>
        <v>#N/A</v>
      </c>
      <c r="K16" s="27" t="e">
        <f t="shared" ca="1" si="11"/>
        <v>#N/A</v>
      </c>
      <c r="L16" s="27" t="e">
        <f t="shared" ca="1" si="11"/>
        <v>#N/A</v>
      </c>
      <c r="M16" s="27" t="e">
        <f t="shared" ca="1" si="11"/>
        <v>#N/A</v>
      </c>
      <c r="N16" s="27" t="e">
        <f t="shared" ca="1" si="11"/>
        <v>#N/A</v>
      </c>
      <c r="O16" s="27" t="e">
        <f t="shared" ca="1" si="11"/>
        <v>#N/A</v>
      </c>
    </row>
    <row r="17" spans="1:15" ht="45">
      <c r="A17" s="77"/>
      <c r="B17" s="64"/>
      <c r="C17" s="19" t="s">
        <v>15</v>
      </c>
      <c r="D17" s="27" t="e">
        <f t="shared" ref="D17:O17" ca="1" si="12">IF(D$6&gt;0,COUNTIFS(INDIRECT(D$4&amp;"!$o$4:$o$250"),"NO",INDIRECT(D$4&amp;"!$D$4:$D$250"),$C$1),NA())</f>
        <v>#N/A</v>
      </c>
      <c r="E17" s="27" t="e">
        <f t="shared" ca="1" si="12"/>
        <v>#N/A</v>
      </c>
      <c r="F17" s="27" t="e">
        <f t="shared" ca="1" si="12"/>
        <v>#N/A</v>
      </c>
      <c r="G17" s="27" t="e">
        <f t="shared" ca="1" si="12"/>
        <v>#N/A</v>
      </c>
      <c r="H17" s="27" t="e">
        <f t="shared" ca="1" si="12"/>
        <v>#N/A</v>
      </c>
      <c r="I17" s="27" t="e">
        <f t="shared" ca="1" si="12"/>
        <v>#N/A</v>
      </c>
      <c r="J17" s="27" t="e">
        <f t="shared" ca="1" si="12"/>
        <v>#N/A</v>
      </c>
      <c r="K17" s="27" t="e">
        <f t="shared" ca="1" si="12"/>
        <v>#N/A</v>
      </c>
      <c r="L17" s="27" t="e">
        <f t="shared" ca="1" si="12"/>
        <v>#N/A</v>
      </c>
      <c r="M17" s="27" t="e">
        <f t="shared" ca="1" si="12"/>
        <v>#N/A</v>
      </c>
      <c r="N17" s="27" t="e">
        <f t="shared" ca="1" si="12"/>
        <v>#N/A</v>
      </c>
      <c r="O17" s="27" t="e">
        <f t="shared" ca="1" si="12"/>
        <v>#N/A</v>
      </c>
    </row>
    <row r="18" spans="1:15" ht="45">
      <c r="A18" s="77"/>
      <c r="B18" s="64" t="s">
        <v>16</v>
      </c>
      <c r="C18" s="19" t="s">
        <v>17</v>
      </c>
      <c r="D18" s="27" t="e">
        <f t="shared" ref="D18:O18" ca="1" si="13">IF(D$6&gt;0,COUNTIFS(INDIRECT(D$4&amp;"!$p$4:$p$250"),"NO",INDIRECT(D$4&amp;"!$D$4:$D$250"),$C$1),NA())</f>
        <v>#N/A</v>
      </c>
      <c r="E18" s="27" t="e">
        <f t="shared" ca="1" si="13"/>
        <v>#N/A</v>
      </c>
      <c r="F18" s="27" t="e">
        <f t="shared" ca="1" si="13"/>
        <v>#N/A</v>
      </c>
      <c r="G18" s="27" t="e">
        <f t="shared" ca="1" si="13"/>
        <v>#N/A</v>
      </c>
      <c r="H18" s="27" t="e">
        <f t="shared" ca="1" si="13"/>
        <v>#N/A</v>
      </c>
      <c r="I18" s="27" t="e">
        <f t="shared" ca="1" si="13"/>
        <v>#N/A</v>
      </c>
      <c r="J18" s="27" t="e">
        <f t="shared" ca="1" si="13"/>
        <v>#N/A</v>
      </c>
      <c r="K18" s="27" t="e">
        <f t="shared" ca="1" si="13"/>
        <v>#N/A</v>
      </c>
      <c r="L18" s="27" t="e">
        <f t="shared" ca="1" si="13"/>
        <v>#N/A</v>
      </c>
      <c r="M18" s="27" t="e">
        <f t="shared" ca="1" si="13"/>
        <v>#N/A</v>
      </c>
      <c r="N18" s="27" t="e">
        <f t="shared" ca="1" si="13"/>
        <v>#N/A</v>
      </c>
      <c r="O18" s="27" t="e">
        <f t="shared" ca="1" si="13"/>
        <v>#N/A</v>
      </c>
    </row>
    <row r="19" spans="1:15" ht="45">
      <c r="A19" s="77"/>
      <c r="B19" s="64"/>
      <c r="C19" s="19" t="s">
        <v>22</v>
      </c>
      <c r="D19" s="27" t="e">
        <f t="shared" ref="D19:O19" ca="1" si="14">IF(D$6&gt;0,COUNTIFS(INDIRECT(D$4&amp;"!$q$4:$q$250"),"NO",INDIRECT(D$4&amp;"!$D$4:$D$250"),$C$1),NA())</f>
        <v>#N/A</v>
      </c>
      <c r="E19" s="27" t="e">
        <f t="shared" ca="1" si="14"/>
        <v>#N/A</v>
      </c>
      <c r="F19" s="27" t="e">
        <f t="shared" ca="1" si="14"/>
        <v>#N/A</v>
      </c>
      <c r="G19" s="27" t="e">
        <f t="shared" ca="1" si="14"/>
        <v>#N/A</v>
      </c>
      <c r="H19" s="27" t="e">
        <f t="shared" ca="1" si="14"/>
        <v>#N/A</v>
      </c>
      <c r="I19" s="27" t="e">
        <f t="shared" ca="1" si="14"/>
        <v>#N/A</v>
      </c>
      <c r="J19" s="27" t="e">
        <f t="shared" ca="1" si="14"/>
        <v>#N/A</v>
      </c>
      <c r="K19" s="27" t="e">
        <f t="shared" ca="1" si="14"/>
        <v>#N/A</v>
      </c>
      <c r="L19" s="27" t="e">
        <f t="shared" ca="1" si="14"/>
        <v>#N/A</v>
      </c>
      <c r="M19" s="27" t="e">
        <f t="shared" ca="1" si="14"/>
        <v>#N/A</v>
      </c>
      <c r="N19" s="27" t="e">
        <f t="shared" ca="1" si="14"/>
        <v>#N/A</v>
      </c>
      <c r="O19" s="27" t="e">
        <f t="shared" ca="1" si="14"/>
        <v>#N/A</v>
      </c>
    </row>
    <row r="20" spans="1:15" ht="30">
      <c r="A20" s="77"/>
      <c r="B20" s="64" t="s">
        <v>18</v>
      </c>
      <c r="C20" s="19" t="s">
        <v>21</v>
      </c>
      <c r="D20" s="27" t="e">
        <f t="shared" ref="D20:O20" ca="1" si="15">IF(D$6&gt;0,COUNTIFS(INDIRECT(D$4&amp;"!$r$4:$r$250"),"NO",INDIRECT(D$4&amp;"!$D$4:$D$250"),$C$1),NA())</f>
        <v>#N/A</v>
      </c>
      <c r="E20" s="27" t="e">
        <f t="shared" ca="1" si="15"/>
        <v>#N/A</v>
      </c>
      <c r="F20" s="27" t="e">
        <f t="shared" ca="1" si="15"/>
        <v>#N/A</v>
      </c>
      <c r="G20" s="27" t="e">
        <f t="shared" ca="1" si="15"/>
        <v>#N/A</v>
      </c>
      <c r="H20" s="27" t="e">
        <f t="shared" ca="1" si="15"/>
        <v>#N/A</v>
      </c>
      <c r="I20" s="27" t="e">
        <f t="shared" ca="1" si="15"/>
        <v>#N/A</v>
      </c>
      <c r="J20" s="27" t="e">
        <f t="shared" ca="1" si="15"/>
        <v>#N/A</v>
      </c>
      <c r="K20" s="27" t="e">
        <f t="shared" ca="1" si="15"/>
        <v>#N/A</v>
      </c>
      <c r="L20" s="27" t="e">
        <f t="shared" ca="1" si="15"/>
        <v>#N/A</v>
      </c>
      <c r="M20" s="27" t="e">
        <f t="shared" ca="1" si="15"/>
        <v>#N/A</v>
      </c>
      <c r="N20" s="27" t="e">
        <f t="shared" ca="1" si="15"/>
        <v>#N/A</v>
      </c>
      <c r="O20" s="27" t="e">
        <f t="shared" ca="1" si="15"/>
        <v>#N/A</v>
      </c>
    </row>
    <row r="21" spans="1:15" ht="45">
      <c r="A21" s="77"/>
      <c r="B21" s="64"/>
      <c r="C21" s="19" t="s">
        <v>20</v>
      </c>
      <c r="D21" s="27" t="e">
        <f t="shared" ref="D21:O21" ca="1" si="16">IF(D$6&gt;0,COUNTIFS(INDIRECT(D$4&amp;"!$s$4:$s$250"),"NO",INDIRECT(D$4&amp;"!$D$4:$D$250"),$C$1),NA())</f>
        <v>#N/A</v>
      </c>
      <c r="E21" s="27" t="e">
        <f t="shared" ca="1" si="16"/>
        <v>#N/A</v>
      </c>
      <c r="F21" s="27" t="e">
        <f t="shared" ca="1" si="16"/>
        <v>#N/A</v>
      </c>
      <c r="G21" s="27" t="e">
        <f t="shared" ca="1" si="16"/>
        <v>#N/A</v>
      </c>
      <c r="H21" s="27" t="e">
        <f t="shared" ca="1" si="16"/>
        <v>#N/A</v>
      </c>
      <c r="I21" s="27" t="e">
        <f t="shared" ca="1" si="16"/>
        <v>#N/A</v>
      </c>
      <c r="J21" s="27" t="e">
        <f t="shared" ca="1" si="16"/>
        <v>#N/A</v>
      </c>
      <c r="K21" s="27" t="e">
        <f t="shared" ca="1" si="16"/>
        <v>#N/A</v>
      </c>
      <c r="L21" s="27" t="e">
        <f t="shared" ca="1" si="16"/>
        <v>#N/A</v>
      </c>
      <c r="M21" s="27" t="e">
        <f t="shared" ca="1" si="16"/>
        <v>#N/A</v>
      </c>
      <c r="N21" s="27" t="e">
        <f t="shared" ca="1" si="16"/>
        <v>#N/A</v>
      </c>
      <c r="O21" s="27" t="e">
        <f t="shared" ca="1" si="16"/>
        <v>#N/A</v>
      </c>
    </row>
    <row r="22" spans="1:15" ht="30">
      <c r="A22" s="77"/>
      <c r="B22" s="64"/>
      <c r="C22" s="19" t="s">
        <v>19</v>
      </c>
      <c r="D22" s="27" t="e">
        <f t="shared" ref="D22:O22" ca="1" si="17">IF(D$6&gt;0,COUNTIFS(INDIRECT(D$4&amp;"!$t$4:$t$250"),"NO",INDIRECT(D$4&amp;"!$D$4:$D$250"),$C$1),NA())</f>
        <v>#N/A</v>
      </c>
      <c r="E22" s="27" t="e">
        <f t="shared" ca="1" si="17"/>
        <v>#N/A</v>
      </c>
      <c r="F22" s="27" t="e">
        <f t="shared" ca="1" si="17"/>
        <v>#N/A</v>
      </c>
      <c r="G22" s="27" t="e">
        <f t="shared" ca="1" si="17"/>
        <v>#N/A</v>
      </c>
      <c r="H22" s="27" t="e">
        <f t="shared" ca="1" si="17"/>
        <v>#N/A</v>
      </c>
      <c r="I22" s="27" t="e">
        <f t="shared" ca="1" si="17"/>
        <v>#N/A</v>
      </c>
      <c r="J22" s="27" t="e">
        <f t="shared" ca="1" si="17"/>
        <v>#N/A</v>
      </c>
      <c r="K22" s="27" t="e">
        <f t="shared" ca="1" si="17"/>
        <v>#N/A</v>
      </c>
      <c r="L22" s="27" t="e">
        <f t="shared" ca="1" si="17"/>
        <v>#N/A</v>
      </c>
      <c r="M22" s="27" t="e">
        <f t="shared" ca="1" si="17"/>
        <v>#N/A</v>
      </c>
      <c r="N22" s="27" t="e">
        <f t="shared" ca="1" si="17"/>
        <v>#N/A</v>
      </c>
      <c r="O22" s="27" t="e">
        <f t="shared" ca="1" si="17"/>
        <v>#N/A</v>
      </c>
    </row>
    <row r="23" spans="1:15" ht="15.75">
      <c r="A23" s="75" t="s">
        <v>49</v>
      </c>
      <c r="B23" s="63" t="s">
        <v>7</v>
      </c>
      <c r="C23" s="63"/>
      <c r="D23" s="27" t="e">
        <f ca="1">IF(D$6&gt;0,SUM(D$10:D$17),NA())</f>
        <v>#N/A</v>
      </c>
      <c r="E23" s="27" t="e">
        <f t="shared" ref="E23:O23" ca="1" si="18">IF(E$6&gt;0,SUM(E$10:E$17),NA())</f>
        <v>#N/A</v>
      </c>
      <c r="F23" s="27" t="e">
        <f t="shared" ca="1" si="18"/>
        <v>#N/A</v>
      </c>
      <c r="G23" s="27" t="e">
        <f t="shared" ca="1" si="18"/>
        <v>#N/A</v>
      </c>
      <c r="H23" s="27" t="e">
        <f t="shared" ca="1" si="18"/>
        <v>#N/A</v>
      </c>
      <c r="I23" s="27" t="e">
        <f t="shared" ca="1" si="18"/>
        <v>#N/A</v>
      </c>
      <c r="J23" s="27" t="e">
        <f t="shared" ca="1" si="18"/>
        <v>#N/A</v>
      </c>
      <c r="K23" s="27" t="e">
        <f t="shared" ca="1" si="18"/>
        <v>#N/A</v>
      </c>
      <c r="L23" s="27" t="e">
        <f t="shared" ca="1" si="18"/>
        <v>#N/A</v>
      </c>
      <c r="M23" s="27" t="e">
        <f t="shared" ca="1" si="18"/>
        <v>#N/A</v>
      </c>
      <c r="N23" s="27" t="e">
        <f t="shared" ca="1" si="18"/>
        <v>#N/A</v>
      </c>
      <c r="O23" s="27" t="e">
        <f t="shared" ca="1" si="18"/>
        <v>#N/A</v>
      </c>
    </row>
    <row r="24" spans="1:15" ht="15.75">
      <c r="A24" s="75"/>
      <c r="B24" s="63" t="s">
        <v>16</v>
      </c>
      <c r="C24" s="63"/>
      <c r="D24" s="27" t="e">
        <f ca="1">IF(D$6&gt;0,SUM(D$18:D$19),NA())</f>
        <v>#N/A</v>
      </c>
      <c r="E24" s="27" t="e">
        <f t="shared" ref="E24:O24" ca="1" si="19">IF(E$6&gt;0,SUM(E$18:E$19),NA())</f>
        <v>#N/A</v>
      </c>
      <c r="F24" s="27" t="e">
        <f t="shared" ca="1" si="19"/>
        <v>#N/A</v>
      </c>
      <c r="G24" s="27" t="e">
        <f t="shared" ca="1" si="19"/>
        <v>#N/A</v>
      </c>
      <c r="H24" s="27" t="e">
        <f t="shared" ca="1" si="19"/>
        <v>#N/A</v>
      </c>
      <c r="I24" s="27" t="e">
        <f t="shared" ca="1" si="19"/>
        <v>#N/A</v>
      </c>
      <c r="J24" s="27" t="e">
        <f t="shared" ca="1" si="19"/>
        <v>#N/A</v>
      </c>
      <c r="K24" s="27" t="e">
        <f t="shared" ca="1" si="19"/>
        <v>#N/A</v>
      </c>
      <c r="L24" s="27" t="e">
        <f t="shared" ca="1" si="19"/>
        <v>#N/A</v>
      </c>
      <c r="M24" s="27" t="e">
        <f t="shared" ca="1" si="19"/>
        <v>#N/A</v>
      </c>
      <c r="N24" s="27" t="e">
        <f t="shared" ca="1" si="19"/>
        <v>#N/A</v>
      </c>
      <c r="O24" s="27" t="e">
        <f t="shared" ca="1" si="19"/>
        <v>#N/A</v>
      </c>
    </row>
    <row r="25" spans="1:15" ht="15.75">
      <c r="A25" s="75"/>
      <c r="B25" s="63" t="s">
        <v>18</v>
      </c>
      <c r="C25" s="63"/>
      <c r="D25" s="27" t="e">
        <f ca="1">IF(D$6&gt;0,SUM(D$20:D$22),NA())</f>
        <v>#N/A</v>
      </c>
      <c r="E25" s="27" t="e">
        <f t="shared" ref="E25:O25" ca="1" si="20">IF(E$6&gt;0,SUM(E$20:E$22),NA())</f>
        <v>#N/A</v>
      </c>
      <c r="F25" s="27" t="e">
        <f t="shared" ca="1" si="20"/>
        <v>#N/A</v>
      </c>
      <c r="G25" s="27" t="e">
        <f t="shared" ca="1" si="20"/>
        <v>#N/A</v>
      </c>
      <c r="H25" s="27" t="e">
        <f t="shared" ca="1" si="20"/>
        <v>#N/A</v>
      </c>
      <c r="I25" s="27" t="e">
        <f t="shared" ca="1" si="20"/>
        <v>#N/A</v>
      </c>
      <c r="J25" s="27" t="e">
        <f t="shared" ca="1" si="20"/>
        <v>#N/A</v>
      </c>
      <c r="K25" s="27" t="e">
        <f t="shared" ca="1" si="20"/>
        <v>#N/A</v>
      </c>
      <c r="L25" s="27" t="e">
        <f t="shared" ca="1" si="20"/>
        <v>#N/A</v>
      </c>
      <c r="M25" s="27" t="e">
        <f t="shared" ca="1" si="20"/>
        <v>#N/A</v>
      </c>
      <c r="N25" s="27" t="e">
        <f t="shared" ca="1" si="20"/>
        <v>#N/A</v>
      </c>
      <c r="O25" s="27" t="e">
        <f t="shared" ca="1" si="20"/>
        <v>#N/A</v>
      </c>
    </row>
    <row r="27" spans="1:15">
      <c r="A27" s="14" t="str">
        <f>"Hand Hygiene Compliance for Location: "&amp;$C$1</f>
        <v xml:space="preserve">Hand Hygiene Compliance for Location: </v>
      </c>
    </row>
    <row r="28" spans="1:15">
      <c r="A28" s="14" t="str">
        <f>"Average # Failures per Assessment for Location: "&amp;$C$1</f>
        <v xml:space="preserve">Average # Failures per Assessment for Location: </v>
      </c>
      <c r="C28" s="42" t="str">
        <f>IF(ISBLANK(INSTRUCTIONS!$B$18)=TRUE,"GOAL RATE: ","GOAL RATE: "&amp;TEXT(INSTRUCTIONS!$B$18,"0%"))</f>
        <v xml:space="preserve">GOAL RATE: </v>
      </c>
      <c r="D28" s="43" t="e">
        <f>IF(ISBLANK(INSTRUCTIONS!$B$18)=TRUE,NA(),INSTRUCTIONS!$B$18)</f>
        <v>#N/A</v>
      </c>
      <c r="E28" s="43" t="e">
        <f>IF(ISBLANK(INSTRUCTIONS!$B$18)=TRUE,NA(),INSTRUCTIONS!$B$18)</f>
        <v>#N/A</v>
      </c>
      <c r="F28" s="43" t="e">
        <f>IF(ISBLANK(INSTRUCTIONS!$B$18)=TRUE,NA(),INSTRUCTIONS!$B$18)</f>
        <v>#N/A</v>
      </c>
      <c r="G28" s="43" t="e">
        <f>IF(ISBLANK(INSTRUCTIONS!$B$18)=TRUE,NA(),INSTRUCTIONS!$B$18)</f>
        <v>#N/A</v>
      </c>
      <c r="H28" s="43" t="e">
        <f>IF(ISBLANK(INSTRUCTIONS!$B$18)=TRUE,NA(),INSTRUCTIONS!$B$18)</f>
        <v>#N/A</v>
      </c>
      <c r="I28" s="43" t="e">
        <f>IF(ISBLANK(INSTRUCTIONS!$B$18)=TRUE,NA(),INSTRUCTIONS!$B$18)</f>
        <v>#N/A</v>
      </c>
      <c r="J28" s="43" t="e">
        <f>IF(ISBLANK(INSTRUCTIONS!$B$18)=TRUE,NA(),INSTRUCTIONS!$B$18)</f>
        <v>#N/A</v>
      </c>
      <c r="K28" s="43" t="e">
        <f>IF(ISBLANK(INSTRUCTIONS!$B$18)=TRUE,NA(),INSTRUCTIONS!$B$18)</f>
        <v>#N/A</v>
      </c>
      <c r="L28" s="43" t="e">
        <f>IF(ISBLANK(INSTRUCTIONS!$B$18)=TRUE,NA(),INSTRUCTIONS!$B$18)</f>
        <v>#N/A</v>
      </c>
      <c r="M28" s="43" t="e">
        <f>IF(ISBLANK(INSTRUCTIONS!$B$18)=TRUE,NA(),INSTRUCTIONS!$B$18)</f>
        <v>#N/A</v>
      </c>
      <c r="N28" s="43" t="e">
        <f>IF(ISBLANK(INSTRUCTIONS!$B$18)=TRUE,NA(),INSTRUCTIONS!$B$18)</f>
        <v>#N/A</v>
      </c>
      <c r="O28" s="43" t="e">
        <f>IF(ISBLANK(INSTRUCTIONS!$B$18)=TRUE,NA(),INSTRUCTIONS!$B$18)</f>
        <v>#N/A</v>
      </c>
    </row>
    <row r="42" spans="1:13" ht="15.75" thickBot="1"/>
    <row r="43" spans="1:13" ht="15.75" hidden="1" thickBot="1">
      <c r="D43" s="70" t="e">
        <f>INDEX($D$4:$O$4,MATCH($D$44,month_list,0))</f>
        <v>#N/A</v>
      </c>
      <c r="E43" s="70"/>
      <c r="F43" s="70"/>
      <c r="G43" s="70"/>
      <c r="H43" s="70"/>
      <c r="I43" s="70" t="e">
        <f>INDEX($D$4:$O$4,MATCH($I$44,month_list,0))</f>
        <v>#N/A</v>
      </c>
      <c r="J43" s="70"/>
      <c r="K43" s="70"/>
      <c r="L43" s="70"/>
      <c r="M43" s="70"/>
    </row>
    <row r="44" spans="1:13" ht="24" thickBot="1">
      <c r="A44" s="71" t="s">
        <v>2756</v>
      </c>
      <c r="B44" s="71"/>
      <c r="C44" s="71"/>
      <c r="D44" s="72"/>
      <c r="E44" s="73"/>
      <c r="F44" s="73"/>
      <c r="G44" s="73"/>
      <c r="H44" s="74"/>
      <c r="I44" s="72"/>
      <c r="J44" s="73"/>
      <c r="K44" s="73"/>
      <c r="L44" s="73"/>
      <c r="M44" s="74"/>
    </row>
    <row r="45" spans="1:13">
      <c r="A45" s="65" t="s">
        <v>2757</v>
      </c>
      <c r="B45" s="65"/>
      <c r="C45" s="45" t="s">
        <v>2758</v>
      </c>
      <c r="D45" s="46" t="str">
        <f>IF($D$44="","",D44)</f>
        <v/>
      </c>
      <c r="E45" s="46" t="str">
        <f>IF($D$44="","",D46+1)</f>
        <v/>
      </c>
      <c r="F45" s="46" t="str">
        <f>IF($D$44="","",E46+1)</f>
        <v/>
      </c>
      <c r="G45" s="46" t="str">
        <f>IF($D$44="","",F46+1)</f>
        <v/>
      </c>
      <c r="H45" s="46" t="str">
        <f>IF($D$44="","",G46+1)</f>
        <v/>
      </c>
      <c r="I45" s="46" t="str">
        <f>IF($I$44="","",I44)</f>
        <v/>
      </c>
      <c r="J45" s="46" t="str">
        <f>IF($I$44="","",I46+1)</f>
        <v/>
      </c>
      <c r="K45" s="46" t="str">
        <f>IF($I$44="","",J46+1)</f>
        <v/>
      </c>
      <c r="L45" s="46" t="str">
        <f>IF($I$44="","",K46+1)</f>
        <v/>
      </c>
      <c r="M45" s="46" t="str">
        <f>IF($I$44="","",L46+1)</f>
        <v/>
      </c>
    </row>
    <row r="46" spans="1:13">
      <c r="A46" s="65"/>
      <c r="B46" s="65"/>
      <c r="C46" s="45" t="s">
        <v>2759</v>
      </c>
      <c r="D46" s="47" t="str">
        <f>IF($D$44="","",D44+(7-WEEKDAY(D44)))</f>
        <v/>
      </c>
      <c r="E46" s="47" t="str">
        <f>IF($D$44="","",D46+7)</f>
        <v/>
      </c>
      <c r="F46" s="47" t="str">
        <f>IF($D$44="","",E46+7)</f>
        <v/>
      </c>
      <c r="G46" s="47" t="str">
        <f>IF($D$44="","",F46+7)</f>
        <v/>
      </c>
      <c r="H46" s="47" t="str">
        <f>IF($D$44="","",EOMONTH(D45,0))</f>
        <v/>
      </c>
      <c r="I46" s="47" t="str">
        <f>IF($I$44="","",I44+(7-WEEKDAY(I44)))</f>
        <v/>
      </c>
      <c r="J46" s="47" t="str">
        <f>IF($I$44="","",I46+7)</f>
        <v/>
      </c>
      <c r="K46" s="47" t="str">
        <f>IF($I$44="","",J46+7)</f>
        <v/>
      </c>
      <c r="L46" s="47" t="str">
        <f>IF($I$44="","",K46+7)</f>
        <v/>
      </c>
      <c r="M46" s="47" t="str">
        <f>IF($I$44="","",EOMONTH(I45,0))</f>
        <v/>
      </c>
    </row>
    <row r="47" spans="1:13">
      <c r="A47" s="66" t="s">
        <v>51</v>
      </c>
      <c r="B47" s="67"/>
      <c r="C47" s="19" t="s">
        <v>33</v>
      </c>
      <c r="D47" s="22" t="e">
        <f ca="1">COUNTIFS(INDIRECT($D$43&amp;"!$U$4:$U$250"),"&gt;=0",INDIRECT($D$43&amp;"!$E$4:$E$250"),"&lt;="&amp;D$46,INDIRECT($D$43&amp;"!$E$4:$E$250"),"&gt;="&amp;D$45,INDIRECT($D$43&amp;"!$D$4:$D$250"),$C$1)</f>
        <v>#N/A</v>
      </c>
      <c r="E47" s="22" t="e">
        <f ca="1">COUNTIFS(INDIRECT($D$43&amp;"!$U$4:$U$250"),"&gt;=0",INDIRECT($D$43&amp;"!$E$4:$E$250"),"&lt;="&amp;E$46,INDIRECT($D$43&amp;"!$E$4:$E$250"),"&gt;="&amp;E$45,INDIRECT($D$43&amp;"!$D$4:$D$250"),$C$1)</f>
        <v>#N/A</v>
      </c>
      <c r="F47" s="22" t="e">
        <f ca="1">COUNTIFS(INDIRECT($D$43&amp;"!$U$4:$U$250"),"&gt;=0",INDIRECT($D$43&amp;"!$E$4:$E$250"),"&lt;="&amp;F$46,INDIRECT($D$43&amp;"!$E$4:$E$250"),"&gt;="&amp;F$45,INDIRECT($D$43&amp;"!$D$4:$D$250"),$C$1)</f>
        <v>#N/A</v>
      </c>
      <c r="G47" s="22" t="e">
        <f ca="1">COUNTIFS(INDIRECT($D$43&amp;"!$U$4:$U$250"),"&gt;=0",INDIRECT($D$43&amp;"!$E$4:$E$250"),"&lt;="&amp;G$46,INDIRECT($D$43&amp;"!$E$4:$E$250"),"&gt;="&amp;G$45,INDIRECT($D$43&amp;"!$D$4:$D$250"),$C$1)</f>
        <v>#N/A</v>
      </c>
      <c r="H47" s="22" t="e">
        <f ca="1">COUNTIFS(INDIRECT($D$43&amp;"!$U$4:$U$250"),"&gt;=0",INDIRECT($D$43&amp;"!$E$4:$E$250"),"&lt;="&amp;H$46,INDIRECT($D$43&amp;"!$E$4:$E$250"),"&gt;="&amp;H$45,INDIRECT($D$43&amp;"!$D$4:$D$250"),$C$1)</f>
        <v>#N/A</v>
      </c>
      <c r="I47" s="22" t="e">
        <f ca="1">COUNTIFS(INDIRECT($I$43&amp;"!$U$4:$U$250"),"&gt;=0",INDIRECT($I$43&amp;"!$E$4:$E$250"),"&lt;="&amp;I$46,INDIRECT($I$43&amp;"!$E$4:$E$250"),"&gt;="&amp;I$45,INDIRECT($I$43&amp;"!$D$4:$D$250"),$C$1)</f>
        <v>#N/A</v>
      </c>
      <c r="J47" s="22" t="e">
        <f ca="1">COUNTIFS(INDIRECT($I$43&amp;"!$U$4:$U$250"),"&gt;=0",INDIRECT($I$43&amp;"!$E$4:$E$250"),"&lt;="&amp;J$46,INDIRECT($I$43&amp;"!$E$4:$E$250"),"&gt;="&amp;J$45,INDIRECT($I$43&amp;"!$D$4:$D$250"),$C$1)</f>
        <v>#N/A</v>
      </c>
      <c r="K47" s="22" t="e">
        <f ca="1">COUNTIFS(INDIRECT($I$43&amp;"!$U$4:$U$250"),"&gt;=0",INDIRECT($I$43&amp;"!$E$4:$E$250"),"&lt;="&amp;K$46,INDIRECT($I$43&amp;"!$E$4:$E$250"),"&gt;="&amp;K$45,INDIRECT($I$43&amp;"!$D$4:$D$250"),$C$1)</f>
        <v>#N/A</v>
      </c>
      <c r="L47" s="22" t="e">
        <f ca="1">COUNTIFS(INDIRECT($I$43&amp;"!$U$4:$U$250"),"&gt;=0",INDIRECT($I$43&amp;"!$E$4:$E$250"),"&lt;="&amp;L$46,INDIRECT($I$43&amp;"!$E$4:$E$250"),"&gt;="&amp;L$45,INDIRECT($I$43&amp;"!$D$4:$D$250"),$C$1)</f>
        <v>#N/A</v>
      </c>
      <c r="M47" s="22" t="e">
        <f ca="1">COUNTIFS(INDIRECT($I$43&amp;"!$U$4:$U$250"),"&gt;=0",INDIRECT($I$43&amp;"!$E$4:$E$250"),"&lt;="&amp;M$46,INDIRECT($I$43&amp;"!$E$4:$E$250"),"&gt;="&amp;M$45,INDIRECT($I$43&amp;"!$D$4:$D$250"),$C$1)</f>
        <v>#N/A</v>
      </c>
    </row>
    <row r="48" spans="1:13">
      <c r="A48" s="67"/>
      <c r="B48" s="67"/>
      <c r="C48" s="19" t="s">
        <v>34</v>
      </c>
      <c r="D48" s="22" t="e">
        <f ca="1">COUNTIFS(INDIRECT($D$43&amp;"!$U$4:$U$250"),"=0",INDIRECT($D$43&amp;"!$E$4:$E$250"),"&lt;="&amp;D$46,INDIRECT($D$43&amp;"!$E$4:$E$250"),"&gt;="&amp;D$45,INDIRECT($D$43&amp;"!$D$4:$D$250"),$C$1)</f>
        <v>#N/A</v>
      </c>
      <c r="E48" s="22" t="e">
        <f ca="1">COUNTIFS(INDIRECT($D$43&amp;"!$U$4:$U$250"),"=0",INDIRECT($D$43&amp;"!$E$4:$E$250"),"&lt;="&amp;E$46,INDIRECT($D$43&amp;"!$E$4:$E$250"),"&gt;="&amp;E$45,INDIRECT($D$43&amp;"!$D$4:$D$250"),$C$1)</f>
        <v>#N/A</v>
      </c>
      <c r="F48" s="22" t="e">
        <f ca="1">COUNTIFS(INDIRECT($D$43&amp;"!$U$4:$U$250"),"=0",INDIRECT($D$43&amp;"!$E$4:$E$250"),"&lt;="&amp;F$46,INDIRECT($D$43&amp;"!$E$4:$E$250"),"&gt;="&amp;F$45,INDIRECT($D$43&amp;"!$D$4:$D$250"),$C$1)</f>
        <v>#N/A</v>
      </c>
      <c r="G48" s="22" t="e">
        <f ca="1">COUNTIFS(INDIRECT($D$43&amp;"!$U$4:$U$250"),"=0",INDIRECT($D$43&amp;"!$E$4:$E$250"),"&lt;="&amp;G$46,INDIRECT($D$43&amp;"!$E$4:$E$250"),"&gt;="&amp;G$45,INDIRECT($D$43&amp;"!$D$4:$D$250"),$C$1)</f>
        <v>#N/A</v>
      </c>
      <c r="H48" s="22" t="e">
        <f ca="1">COUNTIFS(INDIRECT($D$43&amp;"!$U$4:$U$250"),"=0",INDIRECT($D$43&amp;"!$E$4:$E$250"),"&lt;="&amp;H$46,INDIRECT($D$43&amp;"!$E$4:$E$250"),"&gt;="&amp;H$45,INDIRECT($D$43&amp;"!$D$4:$D$250"),$C$1)</f>
        <v>#N/A</v>
      </c>
      <c r="I48" s="22" t="e">
        <f ca="1">COUNTIFS(INDIRECT($I$43&amp;"!$U$4:$U$250"),"=0",INDIRECT($I$43&amp;"!$E$4:$E$250"),"&lt;="&amp;I$46,INDIRECT($I$43&amp;"!$E$4:$E$250"),"&gt;="&amp;I$45,INDIRECT($I$43&amp;"!$D$4:$D$250"),$C$1)</f>
        <v>#N/A</v>
      </c>
      <c r="J48" s="22" t="e">
        <f ca="1">COUNTIFS(INDIRECT($I$43&amp;"!$U$4:$U$250"),"=0",INDIRECT($I$43&amp;"!$E$4:$E$250"),"&lt;="&amp;J$46,INDIRECT($I$43&amp;"!$E$4:$E$250"),"&gt;="&amp;J$45,INDIRECT($I$43&amp;"!$D$4:$D$250"),$C$1)</f>
        <v>#N/A</v>
      </c>
      <c r="K48" s="22" t="e">
        <f ca="1">COUNTIFS(INDIRECT($I$43&amp;"!$U$4:$U$250"),"=0",INDIRECT($I$43&amp;"!$E$4:$E$250"),"&lt;="&amp;K$46,INDIRECT($I$43&amp;"!$E$4:$E$250"),"&gt;="&amp;K$45,INDIRECT($I$43&amp;"!$D$4:$D$250"),$C$1)</f>
        <v>#N/A</v>
      </c>
      <c r="L48" s="22" t="e">
        <f ca="1">COUNTIFS(INDIRECT($I$43&amp;"!$U$4:$U$250"),"=0",INDIRECT($I$43&amp;"!$E$4:$E$250"),"&lt;="&amp;L$46,INDIRECT($I$43&amp;"!$E$4:$E$250"),"&gt;="&amp;L$45,INDIRECT($I$43&amp;"!$D$4:$D$250"),$C$1)</f>
        <v>#N/A</v>
      </c>
      <c r="M48" s="22" t="e">
        <f ca="1">COUNTIFS(INDIRECT($I$43&amp;"!$U$4:$U$250"),"=0",INDIRECT($I$43&amp;"!$E$4:$E$250"),"&lt;="&amp;M$46,INDIRECT($I$43&amp;"!$E$4:$E$250"),"&gt;="&amp;M$45,INDIRECT($I$43&amp;"!$D$4:$D$250"),$C$1)</f>
        <v>#N/A</v>
      </c>
    </row>
    <row r="49" spans="1:13" ht="15.75">
      <c r="A49" s="67"/>
      <c r="B49" s="67"/>
      <c r="C49" s="23" t="s">
        <v>35</v>
      </c>
      <c r="D49" s="24" t="e">
        <f ca="1">IFERROR(D48/D47,NA())</f>
        <v>#N/A</v>
      </c>
      <c r="E49" s="24" t="e">
        <f t="shared" ref="E49:M49" ca="1" si="21">IFERROR(E48/E47,NA())</f>
        <v>#N/A</v>
      </c>
      <c r="F49" s="24" t="e">
        <f t="shared" ca="1" si="21"/>
        <v>#N/A</v>
      </c>
      <c r="G49" s="24" t="e">
        <f t="shared" ca="1" si="21"/>
        <v>#N/A</v>
      </c>
      <c r="H49" s="24" t="e">
        <f t="shared" ca="1" si="21"/>
        <v>#N/A</v>
      </c>
      <c r="I49" s="24" t="e">
        <f t="shared" ca="1" si="21"/>
        <v>#N/A</v>
      </c>
      <c r="J49" s="24" t="e">
        <f t="shared" ca="1" si="21"/>
        <v>#N/A</v>
      </c>
      <c r="K49" s="24" t="e">
        <f t="shared" ca="1" si="21"/>
        <v>#N/A</v>
      </c>
      <c r="L49" s="24" t="e">
        <f t="shared" ca="1" si="21"/>
        <v>#N/A</v>
      </c>
      <c r="M49" s="24" t="e">
        <f t="shared" ca="1" si="21"/>
        <v>#N/A</v>
      </c>
    </row>
    <row r="50" spans="1:13" ht="31.5">
      <c r="A50" s="67"/>
      <c r="B50" s="67"/>
      <c r="C50" s="25" t="s">
        <v>48</v>
      </c>
      <c r="D50" s="26" t="e">
        <f ca="1">IFERROR(AVERAGEIFS(INDIRECT($D$43&amp;"!$U$4:$U$250"),INDIRECT($D$43&amp;"!$E$4:$E$250"),"&lt;="&amp;D46,INDIRECT($D$43&amp;"!$E$4:$E$250"),"&gt;="&amp;D45,INDIRECT($D$43&amp;"!$D$4:$D$250"),$C$1),NA())</f>
        <v>#N/A</v>
      </c>
      <c r="E50" s="26" t="e">
        <f ca="1">IFERROR(AVERAGEIFS(INDIRECT($D$43&amp;"!$U$4:$U$250"),INDIRECT($D$43&amp;"!$E$4:$E$250"),"&lt;="&amp;E46,INDIRECT($D$43&amp;"!$E$4:$E$250"),"&gt;="&amp;E45,INDIRECT($D$43&amp;"!$D$4:$D$250"),$C$1),NA())</f>
        <v>#N/A</v>
      </c>
      <c r="F50" s="26" t="e">
        <f ca="1">IFERROR(AVERAGEIFS(INDIRECT($D$43&amp;"!$U$4:$U$250"),INDIRECT($D$43&amp;"!$E$4:$E$250"),"&lt;="&amp;F46,INDIRECT($D$43&amp;"!$E$4:$E$250"),"&gt;="&amp;F45,INDIRECT($D$43&amp;"!$D$4:$D$250"),$C$1),NA())</f>
        <v>#N/A</v>
      </c>
      <c r="G50" s="26" t="e">
        <f ca="1">IFERROR(AVERAGEIFS(INDIRECT($D$43&amp;"!$U$4:$U$250"),INDIRECT($D$43&amp;"!$E$4:$E$250"),"&lt;="&amp;G46,INDIRECT($D$43&amp;"!$E$4:$E$250"),"&gt;="&amp;G45,INDIRECT($D$43&amp;"!$D$4:$D$250"),$C$1),NA())</f>
        <v>#N/A</v>
      </c>
      <c r="H50" s="26" t="e">
        <f ca="1">IFERROR(AVERAGEIFS(INDIRECT($D$43&amp;"!$U$4:$U$250"),INDIRECT($D$43&amp;"!$E$4:$E$250"),"&lt;="&amp;H46,INDIRECT($D$43&amp;"!$E$4:$E$250"),"&gt;="&amp;H45,INDIRECT($D$43&amp;"!$D$4:$D$250"),$C$1),NA())</f>
        <v>#N/A</v>
      </c>
      <c r="I50" s="26" t="e">
        <f ca="1">IFERROR(AVERAGEIFS(INDIRECT($I$43&amp;"!$U$4:$U$250"),INDIRECT($I$43&amp;"!$E$4:$E$250"),"&lt;="&amp;I46,INDIRECT($I$43&amp;"!$E$4:$E$250"),"&gt;="&amp;I45,INDIRECT($I$43&amp;"!$D$4:$D$250"),$C$1),NA())</f>
        <v>#N/A</v>
      </c>
      <c r="J50" s="26" t="e">
        <f ca="1">IFERROR(AVERAGEIFS(INDIRECT($I$43&amp;"!$U$4:$U$250"),INDIRECT($I$43&amp;"!$E$4:$E$250"),"&lt;="&amp;J46,INDIRECT($I$43&amp;"!$E$4:$E$250"),"&gt;="&amp;J45,INDIRECT($I$43&amp;"!$D$4:$D$250"),$C$1),NA())</f>
        <v>#N/A</v>
      </c>
      <c r="K50" s="26" t="e">
        <f ca="1">IFERROR(AVERAGEIFS(INDIRECT($I$43&amp;"!$U$4:$U$250"),INDIRECT($I$43&amp;"!$E$4:$E$250"),"&lt;="&amp;K46,INDIRECT($I$43&amp;"!$E$4:$E$250"),"&gt;="&amp;K45,INDIRECT($I$43&amp;"!$D$4:$D$250"),$C$1),NA())</f>
        <v>#N/A</v>
      </c>
      <c r="L50" s="26" t="e">
        <f ca="1">IFERROR(AVERAGEIFS(INDIRECT($I$43&amp;"!$U$4:$U$250"),INDIRECT($I$43&amp;"!$E$4:$E$250"),"&lt;="&amp;L46,INDIRECT($I$43&amp;"!$E$4:$E$250"),"&gt;="&amp;L45,INDIRECT($I$43&amp;"!$D$4:$D$250"),$C$1),NA())</f>
        <v>#N/A</v>
      </c>
      <c r="M50" s="26" t="e">
        <f ca="1">IFERROR(AVERAGEIFS(INDIRECT($I$43&amp;"!$U$4:$U$250"),INDIRECT($I$43&amp;"!$E$4:$E$250"),"&lt;="&amp;M46,INDIRECT($I$43&amp;"!$E$4:$E$250"),"&gt;="&amp;M45,INDIRECT($I$43&amp;"!$D$4:$D$250"),$C$1),NA())</f>
        <v>#N/A</v>
      </c>
    </row>
    <row r="51" spans="1:13" ht="45">
      <c r="A51" s="68" t="s">
        <v>50</v>
      </c>
      <c r="B51" s="64" t="s">
        <v>7</v>
      </c>
      <c r="C51" s="19" t="s">
        <v>8</v>
      </c>
      <c r="D51" s="48" t="e">
        <f ca="1">IF(D$47&gt;0,COUNTIFS(INDIRECT($D$43&amp;"!$h$4:$h$250"),"NO",INDIRECT($D$43&amp;"!$E$4:$E$250"),"&lt;="&amp;D$46,INDIRECT($D$43&amp;"!$E$4:$E$250"),"&gt;="&amp;D$45,INDIRECT($D$43&amp;"!$D$4:$D$250"),$C$1),NA())</f>
        <v>#N/A</v>
      </c>
      <c r="E51" s="48" t="e">
        <f ca="1">IF(E$47&gt;0,COUNTIFS(INDIRECT($D$43&amp;"!$h$4:$h$250"),"NO",INDIRECT($D$43&amp;"!$E$4:$E$250"),"&lt;="&amp;E$46,INDIRECT($D$43&amp;"!$E$4:$E$250"),"&gt;="&amp;E$45,INDIRECT($D$43&amp;"!$D$4:$D$250"),$C$1),NA())</f>
        <v>#N/A</v>
      </c>
      <c r="F51" s="48" t="e">
        <f ca="1">IF(F$47&gt;0,COUNTIFS(INDIRECT($D$43&amp;"!$h$4:$h$250"),"NO",INDIRECT($D$43&amp;"!$E$4:$E$250"),"&lt;="&amp;F$46,INDIRECT($D$43&amp;"!$E$4:$E$250"),"&gt;="&amp;F$45,INDIRECT($D$43&amp;"!$D$4:$D$250"),$C$1),NA())</f>
        <v>#N/A</v>
      </c>
      <c r="G51" s="48" t="e">
        <f ca="1">IF(G$47&gt;0,COUNTIFS(INDIRECT($D$43&amp;"!$h$4:$h$250"),"NO",INDIRECT($D$43&amp;"!$E$4:$E$250"),"&lt;="&amp;G$46,INDIRECT($D$43&amp;"!$E$4:$E$250"),"&gt;="&amp;G$45,INDIRECT($D$43&amp;"!$D$4:$D$250"),$C$1),NA())</f>
        <v>#N/A</v>
      </c>
      <c r="H51" s="48" t="e">
        <f ca="1">IF(H$47&gt;0,COUNTIFS(INDIRECT($D$43&amp;"!$h$4:$h$250"),"NO",INDIRECT($D$43&amp;"!$E$4:$E$250"),"&lt;="&amp;H$46,INDIRECT($D$43&amp;"!$E$4:$E$250"),"&gt;="&amp;H$45,INDIRECT($D$43&amp;"!$D$4:$D$250"),$C$1),NA())</f>
        <v>#N/A</v>
      </c>
      <c r="I51" s="48" t="e">
        <f ca="1">IF(I$47&gt;0,COUNTIFS(INDIRECT($I$43&amp;"!$h$4:$h$250"),"NO",INDIRECT($I$43&amp;"!$E$4:$E$250"),"&lt;="&amp;I$46,INDIRECT($I$43&amp;"!$E$4:$E$250"),"&gt;="&amp;I$45,INDIRECT($I$43&amp;"!$D$4:$D$250"),$C$1),NA())</f>
        <v>#N/A</v>
      </c>
      <c r="J51" s="48" t="e">
        <f ca="1">IF(J$47&gt;0,COUNTIFS(INDIRECT($I$43&amp;"!$h$4:$h$250"),"NO",INDIRECT($I$43&amp;"!$E$4:$E$250"),"&lt;="&amp;J$46,INDIRECT($I$43&amp;"!$E$4:$E$250"),"&gt;="&amp;J$45,INDIRECT($I$43&amp;"!$D$4:$D$250"),$C$1),NA())</f>
        <v>#N/A</v>
      </c>
      <c r="K51" s="48" t="e">
        <f ca="1">IF(K$47&gt;0,COUNTIFS(INDIRECT($I$43&amp;"!$h$4:$h$250"),"NO",INDIRECT($I$43&amp;"!$E$4:$E$250"),"&lt;="&amp;K$46,INDIRECT($I$43&amp;"!$E$4:$E$250"),"&gt;="&amp;K$45,INDIRECT($I$43&amp;"!$D$4:$D$250"),$C$1),NA())</f>
        <v>#N/A</v>
      </c>
      <c r="L51" s="48" t="e">
        <f ca="1">IF(L$47&gt;0,COUNTIFS(INDIRECT($I$43&amp;"!$h$4:$h$250"),"NO",INDIRECT($I$43&amp;"!$E$4:$E$250"),"&lt;="&amp;L$46,INDIRECT($I$43&amp;"!$E$4:$E$250"),"&gt;="&amp;L$45,INDIRECT($I$43&amp;"!$D$4:$D$250"),$C$1),NA())</f>
        <v>#N/A</v>
      </c>
      <c r="M51" s="48" t="e">
        <f ca="1">IF(M$47&gt;0,COUNTIFS(INDIRECT($I$43&amp;"!$h$4:$h$250"),"NO",INDIRECT($I$43&amp;"!$E$4:$E$250"),"&lt;="&amp;M$46,INDIRECT($I$43&amp;"!$E$4:$E$250"),"&gt;="&amp;M$45,INDIRECT($I$43&amp;"!$D$4:$D$250"),$C$1),NA())</f>
        <v>#N/A</v>
      </c>
    </row>
    <row r="52" spans="1:13" ht="30">
      <c r="A52" s="69"/>
      <c r="B52" s="64"/>
      <c r="C52" s="19" t="s">
        <v>10</v>
      </c>
      <c r="D52" s="48" t="e">
        <f ca="1">IF(D$47&gt;0,COUNTIFS(INDIRECT($D$43&amp;"!$i$4:$i$250"),"NO",INDIRECT($D$43&amp;"!$E$4:$E$250"),"&lt;="&amp;D$46,INDIRECT($D$43&amp;"!$E$4:$E$250"),"&gt;="&amp;D$45,INDIRECT($D$43&amp;"!$D$4:$D$250"),$C$1),NA())</f>
        <v>#N/A</v>
      </c>
      <c r="E52" s="48" t="e">
        <f ca="1">IF(E$47&gt;0,COUNTIFS(INDIRECT($D$43&amp;"!$i$4:$i$250"),"NO",INDIRECT($D$43&amp;"!$E$4:$E$250"),"&lt;="&amp;E$46,INDIRECT($D$43&amp;"!$E$4:$E$250"),"&gt;="&amp;E$45,INDIRECT($D$43&amp;"!$D$4:$D$250"),$C$1),NA())</f>
        <v>#N/A</v>
      </c>
      <c r="F52" s="48" t="e">
        <f ca="1">IF(F$47&gt;0,COUNTIFS(INDIRECT($D$43&amp;"!$i$4:$i$250"),"NO",INDIRECT($D$43&amp;"!$E$4:$E$250"),"&lt;="&amp;F$46,INDIRECT($D$43&amp;"!$E$4:$E$250"),"&gt;="&amp;F$45,INDIRECT($D$43&amp;"!$D$4:$D$250"),$C$1),NA())</f>
        <v>#N/A</v>
      </c>
      <c r="G52" s="48" t="e">
        <f ca="1">IF(G$47&gt;0,COUNTIFS(INDIRECT($D$43&amp;"!$i$4:$i$250"),"NO",INDIRECT($D$43&amp;"!$E$4:$E$250"),"&lt;="&amp;G$46,INDIRECT($D$43&amp;"!$E$4:$E$250"),"&gt;="&amp;G$45,INDIRECT($D$43&amp;"!$D$4:$D$250"),$C$1),NA())</f>
        <v>#N/A</v>
      </c>
      <c r="H52" s="48" t="e">
        <f ca="1">IF(H$47&gt;0,COUNTIFS(INDIRECT($D$43&amp;"!$i$4:$i$250"),"NO",INDIRECT($D$43&amp;"!$E$4:$E$250"),"&lt;="&amp;H$46,INDIRECT($D$43&amp;"!$E$4:$E$250"),"&gt;="&amp;H$45,INDIRECT($D$43&amp;"!$D$4:$D$250"),$C$1),NA())</f>
        <v>#N/A</v>
      </c>
      <c r="I52" s="48" t="e">
        <f ca="1">IF(I$47&gt;0,COUNTIFS(INDIRECT($I$43&amp;"!$i$4:$i$250"),"NO",INDIRECT($I$43&amp;"!$E$4:$E$250"),"&lt;="&amp;I$46,INDIRECT($I$43&amp;"!$E$4:$E$250"),"&gt;="&amp;I$45,INDIRECT($I$43&amp;"!$D$4:$D$250"),$C$1),NA())</f>
        <v>#N/A</v>
      </c>
      <c r="J52" s="48" t="e">
        <f ca="1">IF(J$47&gt;0,COUNTIFS(INDIRECT($I$43&amp;"!$i$4:$i$250"),"NO",INDIRECT($I$43&amp;"!$E$4:$E$250"),"&lt;="&amp;J$46,INDIRECT($I$43&amp;"!$E$4:$E$250"),"&gt;="&amp;J$45,INDIRECT($I$43&amp;"!$D$4:$D$250"),$C$1),NA())</f>
        <v>#N/A</v>
      </c>
      <c r="K52" s="48" t="e">
        <f ca="1">IF(K$47&gt;0,COUNTIFS(INDIRECT($I$43&amp;"!$i$4:$i$250"),"NO",INDIRECT($I$43&amp;"!$E$4:$E$250"),"&lt;="&amp;K$46,INDIRECT($I$43&amp;"!$E$4:$E$250"),"&gt;="&amp;K$45,INDIRECT($I$43&amp;"!$D$4:$D$250"),$C$1),NA())</f>
        <v>#N/A</v>
      </c>
      <c r="L52" s="48" t="e">
        <f ca="1">IF(L$47&gt;0,COUNTIFS(INDIRECT($I$43&amp;"!$i$4:$i$250"),"NO",INDIRECT($I$43&amp;"!$E$4:$E$250"),"&lt;="&amp;L$46,INDIRECT($I$43&amp;"!$E$4:$E$250"),"&gt;="&amp;L$45,INDIRECT($I$43&amp;"!$D$4:$D$250"),$C$1),NA())</f>
        <v>#N/A</v>
      </c>
      <c r="M52" s="48" t="e">
        <f ca="1">IF(M$47&gt;0,COUNTIFS(INDIRECT($I$43&amp;"!$i$4:$i$250"),"NO",INDIRECT($I$43&amp;"!$E$4:$E$250"),"&lt;="&amp;M$46,INDIRECT($I$43&amp;"!$E$4:$E$250"),"&gt;="&amp;M$45,INDIRECT($I$43&amp;"!$D$4:$D$250"),$C$1),NA())</f>
        <v>#N/A</v>
      </c>
    </row>
    <row r="53" spans="1:13" ht="30">
      <c r="A53" s="69"/>
      <c r="B53" s="64"/>
      <c r="C53" s="19" t="s">
        <v>9</v>
      </c>
      <c r="D53" s="48" t="e">
        <f ca="1">IF(D$47&gt;0,COUNTIFS(INDIRECT($D$43&amp;"!$j$4:$j$250"),"NO",INDIRECT($D$43&amp;"!$E$4:$E$250"),"&lt;="&amp;D$46,INDIRECT($D$43&amp;"!$E$4:$E$250"),"&gt;="&amp;D$45,INDIRECT($D$43&amp;"!$D$4:$D$250"),$C$1),NA())</f>
        <v>#N/A</v>
      </c>
      <c r="E53" s="48" t="e">
        <f ca="1">IF(E$47&gt;0,COUNTIFS(INDIRECT($D$43&amp;"!$j$4:$j$250"),"NO",INDIRECT($D$43&amp;"!$E$4:$E$250"),"&lt;="&amp;E$46,INDIRECT($D$43&amp;"!$E$4:$E$250"),"&gt;="&amp;E$45,INDIRECT($D$43&amp;"!$D$4:$D$250"),$C$1),NA())</f>
        <v>#N/A</v>
      </c>
      <c r="F53" s="48" t="e">
        <f ca="1">IF(F$47&gt;0,COUNTIFS(INDIRECT($D$43&amp;"!$j$4:$j$250"),"NO",INDIRECT($D$43&amp;"!$E$4:$E$250"),"&lt;="&amp;F$46,INDIRECT($D$43&amp;"!$E$4:$E$250"),"&gt;="&amp;F$45,INDIRECT($D$43&amp;"!$D$4:$D$250"),$C$1),NA())</f>
        <v>#N/A</v>
      </c>
      <c r="G53" s="48" t="e">
        <f ca="1">IF(G$47&gt;0,COUNTIFS(INDIRECT($D$43&amp;"!$j$4:$j$250"),"NO",INDIRECT($D$43&amp;"!$E$4:$E$250"),"&lt;="&amp;G$46,INDIRECT($D$43&amp;"!$E$4:$E$250"),"&gt;="&amp;G$45,INDIRECT($D$43&amp;"!$D$4:$D$250"),$C$1),NA())</f>
        <v>#N/A</v>
      </c>
      <c r="H53" s="48" t="e">
        <f ca="1">IF(H$47&gt;0,COUNTIFS(INDIRECT($D$43&amp;"!$j$4:$j$250"),"NO",INDIRECT($D$43&amp;"!$E$4:$E$250"),"&lt;="&amp;H$46,INDIRECT($D$43&amp;"!$E$4:$E$250"),"&gt;="&amp;H$45,INDIRECT($D$43&amp;"!$D$4:$D$250"),$C$1),NA())</f>
        <v>#N/A</v>
      </c>
      <c r="I53" s="48" t="e">
        <f ca="1">IF(I$47&gt;0,COUNTIFS(INDIRECT($I$43&amp;"!$j$4:$j$250"),"NO",INDIRECT($I$43&amp;"!$E$4:$E$250"),"&lt;="&amp;I$46,INDIRECT($I$43&amp;"!$E$4:$E$250"),"&gt;="&amp;I$45,INDIRECT($I$43&amp;"!$D$4:$D$250"),$C$1),NA())</f>
        <v>#N/A</v>
      </c>
      <c r="J53" s="48" t="e">
        <f ca="1">IF(J$47&gt;0,COUNTIFS(INDIRECT($I$43&amp;"!$j$4:$j$250"),"NO",INDIRECT($I$43&amp;"!$E$4:$E$250"),"&lt;="&amp;J$46,INDIRECT($I$43&amp;"!$E$4:$E$250"),"&gt;="&amp;J$45,INDIRECT($I$43&amp;"!$D$4:$D$250"),$C$1),NA())</f>
        <v>#N/A</v>
      </c>
      <c r="K53" s="48" t="e">
        <f ca="1">IF(K$47&gt;0,COUNTIFS(INDIRECT($I$43&amp;"!$j$4:$j$250"),"NO",INDIRECT($I$43&amp;"!$E$4:$E$250"),"&lt;="&amp;K$46,INDIRECT($I$43&amp;"!$E$4:$E$250"),"&gt;="&amp;K$45,INDIRECT($I$43&amp;"!$D$4:$D$250"),$C$1),NA())</f>
        <v>#N/A</v>
      </c>
      <c r="L53" s="48" t="e">
        <f ca="1">IF(L$47&gt;0,COUNTIFS(INDIRECT($I$43&amp;"!$j$4:$j$250"),"NO",INDIRECT($I$43&amp;"!$E$4:$E$250"),"&lt;="&amp;L$46,INDIRECT($I$43&amp;"!$E$4:$E$250"),"&gt;="&amp;L$45,INDIRECT($I$43&amp;"!$D$4:$D$250"),$C$1),NA())</f>
        <v>#N/A</v>
      </c>
      <c r="M53" s="48" t="e">
        <f ca="1">IF(M$47&gt;0,COUNTIFS(INDIRECT($I$43&amp;"!$j$4:$j$250"),"NO",INDIRECT($I$43&amp;"!$E$4:$E$250"),"&lt;="&amp;M$46,INDIRECT($I$43&amp;"!$E$4:$E$250"),"&gt;="&amp;M$45,INDIRECT($I$43&amp;"!$D$4:$D$250"),$C$1),NA())</f>
        <v>#N/A</v>
      </c>
    </row>
    <row r="54" spans="1:13" ht="60">
      <c r="A54" s="69"/>
      <c r="B54" s="64"/>
      <c r="C54" s="19" t="s">
        <v>11</v>
      </c>
      <c r="D54" s="48" t="e">
        <f ca="1">IF(D$47&gt;0,COUNTIFS(INDIRECT($D$43&amp;"!$k$4:$k$250"),"NO",INDIRECT($D$43&amp;"!$E$4:$E$250"),"&lt;="&amp;D$46,INDIRECT($D$43&amp;"!$E$4:$E$250"),"&gt;="&amp;D$45,INDIRECT($D$43&amp;"!$D$4:$D$250"),$C$1),NA())</f>
        <v>#N/A</v>
      </c>
      <c r="E54" s="48" t="e">
        <f ca="1">IF(E$47&gt;0,COUNTIFS(INDIRECT($D$43&amp;"!$k$4:$k$250"),"NO",INDIRECT($D$43&amp;"!$E$4:$E$250"),"&lt;="&amp;E$46,INDIRECT($D$43&amp;"!$E$4:$E$250"),"&gt;="&amp;E$45,INDIRECT($D$43&amp;"!$D$4:$D$250"),$C$1),NA())</f>
        <v>#N/A</v>
      </c>
      <c r="F54" s="48" t="e">
        <f ca="1">IF(F$47&gt;0,COUNTIFS(INDIRECT($D$43&amp;"!$k$4:$k$250"),"NO",INDIRECT($D$43&amp;"!$E$4:$E$250"),"&lt;="&amp;F$46,INDIRECT($D$43&amp;"!$E$4:$E$250"),"&gt;="&amp;F$45,INDIRECT($D$43&amp;"!$D$4:$D$250"),$C$1),NA())</f>
        <v>#N/A</v>
      </c>
      <c r="G54" s="48" t="e">
        <f ca="1">IF(G$47&gt;0,COUNTIFS(INDIRECT($D$43&amp;"!$k$4:$k$250"),"NO",INDIRECT($D$43&amp;"!$E$4:$E$250"),"&lt;="&amp;G$46,INDIRECT($D$43&amp;"!$E$4:$E$250"),"&gt;="&amp;G$45,INDIRECT($D$43&amp;"!$D$4:$D$250"),$C$1),NA())</f>
        <v>#N/A</v>
      </c>
      <c r="H54" s="48" t="e">
        <f ca="1">IF(H$47&gt;0,COUNTIFS(INDIRECT($D$43&amp;"!$k$4:$k$250"),"NO",INDIRECT($D$43&amp;"!$E$4:$E$250"),"&lt;="&amp;H$46,INDIRECT($D$43&amp;"!$E$4:$E$250"),"&gt;="&amp;H$45,INDIRECT($D$43&amp;"!$D$4:$D$250"),$C$1),NA())</f>
        <v>#N/A</v>
      </c>
      <c r="I54" s="48" t="e">
        <f ca="1">IF(I$47&gt;0,COUNTIFS(INDIRECT($I$43&amp;"!$k$4:$k$250"),"NO",INDIRECT($I$43&amp;"!$E$4:$E$250"),"&lt;="&amp;I$46,INDIRECT($I$43&amp;"!$E$4:$E$250"),"&gt;="&amp;I$45,INDIRECT($I$43&amp;"!$D$4:$D$250"),$C$1),NA())</f>
        <v>#N/A</v>
      </c>
      <c r="J54" s="48" t="e">
        <f ca="1">IF(J$47&gt;0,COUNTIFS(INDIRECT($I$43&amp;"!$k$4:$k$250"),"NO",INDIRECT($I$43&amp;"!$E$4:$E$250"),"&lt;="&amp;J$46,INDIRECT($I$43&amp;"!$E$4:$E$250"),"&gt;="&amp;J$45,INDIRECT($I$43&amp;"!$D$4:$D$250"),$C$1),NA())</f>
        <v>#N/A</v>
      </c>
      <c r="K54" s="48" t="e">
        <f ca="1">IF(K$47&gt;0,COUNTIFS(INDIRECT($I$43&amp;"!$k$4:$k$250"),"NO",INDIRECT($I$43&amp;"!$E$4:$E$250"),"&lt;="&amp;K$46,INDIRECT($I$43&amp;"!$E$4:$E$250"),"&gt;="&amp;K$45,INDIRECT($I$43&amp;"!$D$4:$D$250"),$C$1),NA())</f>
        <v>#N/A</v>
      </c>
      <c r="L54" s="48" t="e">
        <f ca="1">IF(L$47&gt;0,COUNTIFS(INDIRECT($I$43&amp;"!$k$4:$k$250"),"NO",INDIRECT($I$43&amp;"!$E$4:$E$250"),"&lt;="&amp;L$46,INDIRECT($I$43&amp;"!$E$4:$E$250"),"&gt;="&amp;L$45,INDIRECT($I$43&amp;"!$D$4:$D$250"),$C$1),NA())</f>
        <v>#N/A</v>
      </c>
      <c r="M54" s="48" t="e">
        <f ca="1">IF(M$47&gt;0,COUNTIFS(INDIRECT($I$43&amp;"!$k$4:$k$250"),"NO",INDIRECT($I$43&amp;"!$E$4:$E$250"),"&lt;="&amp;M$46,INDIRECT($I$43&amp;"!$E$4:$E$250"),"&gt;="&amp;M$45,INDIRECT($I$43&amp;"!$D$4:$D$250"),$C$1),NA())</f>
        <v>#N/A</v>
      </c>
    </row>
    <row r="55" spans="1:13" ht="30">
      <c r="A55" s="69"/>
      <c r="B55" s="64"/>
      <c r="C55" s="19" t="s">
        <v>12</v>
      </c>
      <c r="D55" s="48" t="e">
        <f ca="1">IF(D$47&gt;0,COUNTIFS(INDIRECT($D$43&amp;"!$l$4:$l$250"),"NO",INDIRECT($D$43&amp;"!$E$4:$E$250"),"&lt;="&amp;D$46,INDIRECT($D$43&amp;"!$E$4:$E$250"),"&gt;="&amp;D$45,INDIRECT($D$43&amp;"!$D$4:$D$250"),$C$1),NA())</f>
        <v>#N/A</v>
      </c>
      <c r="E55" s="48" t="e">
        <f ca="1">IF(E$47&gt;0,COUNTIFS(INDIRECT($D$43&amp;"!$l$4:$l$250"),"NO",INDIRECT($D$43&amp;"!$E$4:$E$250"),"&lt;="&amp;E$46,INDIRECT($D$43&amp;"!$E$4:$E$250"),"&gt;="&amp;E$45,INDIRECT($D$43&amp;"!$D$4:$D$250"),$C$1),NA())</f>
        <v>#N/A</v>
      </c>
      <c r="F55" s="48" t="e">
        <f ca="1">IF(F$47&gt;0,COUNTIFS(INDIRECT($D$43&amp;"!$l$4:$l$250"),"NO",INDIRECT($D$43&amp;"!$E$4:$E$250"),"&lt;="&amp;F$46,INDIRECT($D$43&amp;"!$E$4:$E$250"),"&gt;="&amp;F$45,INDIRECT($D$43&amp;"!$D$4:$D$250"),$C$1),NA())</f>
        <v>#N/A</v>
      </c>
      <c r="G55" s="48" t="e">
        <f ca="1">IF(G$47&gt;0,COUNTIFS(INDIRECT($D$43&amp;"!$l$4:$l$250"),"NO",INDIRECT($D$43&amp;"!$E$4:$E$250"),"&lt;="&amp;G$46,INDIRECT($D$43&amp;"!$E$4:$E$250"),"&gt;="&amp;G$45,INDIRECT($D$43&amp;"!$D$4:$D$250"),$C$1),NA())</f>
        <v>#N/A</v>
      </c>
      <c r="H55" s="48" t="e">
        <f ca="1">IF(H$47&gt;0,COUNTIFS(INDIRECT($D$43&amp;"!$l$4:$l$250"),"NO",INDIRECT($D$43&amp;"!$E$4:$E$250"),"&lt;="&amp;H$46,INDIRECT($D$43&amp;"!$E$4:$E$250"),"&gt;="&amp;H$45,INDIRECT($D$43&amp;"!$D$4:$D$250"),$C$1),NA())</f>
        <v>#N/A</v>
      </c>
      <c r="I55" s="48" t="e">
        <f ca="1">IF(I$47&gt;0,COUNTIFS(INDIRECT($I$43&amp;"!$l$4:$l$250"),"NO",INDIRECT($I$43&amp;"!$E$4:$E$250"),"&lt;="&amp;I$46,INDIRECT($I$43&amp;"!$E$4:$E$250"),"&gt;="&amp;I$45,INDIRECT($I$43&amp;"!$D$4:$D$250"),$C$1),NA())</f>
        <v>#N/A</v>
      </c>
      <c r="J55" s="48" t="e">
        <f ca="1">IF(J$47&gt;0,COUNTIFS(INDIRECT($I$43&amp;"!$l$4:$l$250"),"NO",INDIRECT($I$43&amp;"!$E$4:$E$250"),"&lt;="&amp;J$46,INDIRECT($I$43&amp;"!$E$4:$E$250"),"&gt;="&amp;J$45,INDIRECT($I$43&amp;"!$D$4:$D$250"),$C$1),NA())</f>
        <v>#N/A</v>
      </c>
      <c r="K55" s="48" t="e">
        <f ca="1">IF(K$47&gt;0,COUNTIFS(INDIRECT($I$43&amp;"!$l$4:$l$250"),"NO",INDIRECT($I$43&amp;"!$E$4:$E$250"),"&lt;="&amp;K$46,INDIRECT($I$43&amp;"!$E$4:$E$250"),"&gt;="&amp;K$45,INDIRECT($I$43&amp;"!$D$4:$D$250"),$C$1),NA())</f>
        <v>#N/A</v>
      </c>
      <c r="L55" s="48" t="e">
        <f ca="1">IF(L$47&gt;0,COUNTIFS(INDIRECT($I$43&amp;"!$l$4:$l$250"),"NO",INDIRECT($I$43&amp;"!$E$4:$E$250"),"&lt;="&amp;L$46,INDIRECT($I$43&amp;"!$E$4:$E$250"),"&gt;="&amp;L$45,INDIRECT($I$43&amp;"!$D$4:$D$250"),$C$1),NA())</f>
        <v>#N/A</v>
      </c>
      <c r="M55" s="48" t="e">
        <f ca="1">IF(M$47&gt;0,COUNTIFS(INDIRECT($I$43&amp;"!$l$4:$l$250"),"NO",INDIRECT($I$43&amp;"!$E$4:$E$250"),"&lt;="&amp;M$46,INDIRECT($I$43&amp;"!$E$4:$E$250"),"&gt;="&amp;M$45,INDIRECT($I$43&amp;"!$D$4:$D$250"),$C$1),NA())</f>
        <v>#N/A</v>
      </c>
    </row>
    <row r="56" spans="1:13" ht="30">
      <c r="A56" s="69"/>
      <c r="B56" s="64"/>
      <c r="C56" s="19" t="s">
        <v>13</v>
      </c>
      <c r="D56" s="48" t="e">
        <f ca="1">IF(D$47&gt;0,COUNTIFS(INDIRECT($D$43&amp;"!$m$4:$m$250"),"NO",INDIRECT($D$43&amp;"!$E$4:$E$250"),"&lt;="&amp;D$46,INDIRECT($D$43&amp;"!$E$4:$E$250"),"&gt;="&amp;D$45,INDIRECT($D$43&amp;"!$D$4:$D$250"),$C$1),NA())</f>
        <v>#N/A</v>
      </c>
      <c r="E56" s="48" t="e">
        <f ca="1">IF(E$47&gt;0,COUNTIFS(INDIRECT($D$43&amp;"!$m$4:$m$250"),"NO",INDIRECT($D$43&amp;"!$E$4:$E$250"),"&lt;="&amp;E$46,INDIRECT($D$43&amp;"!$E$4:$E$250"),"&gt;="&amp;E$45,INDIRECT($D$43&amp;"!$D$4:$D$250"),$C$1),NA())</f>
        <v>#N/A</v>
      </c>
      <c r="F56" s="48" t="e">
        <f ca="1">IF(F$47&gt;0,COUNTIFS(INDIRECT($D$43&amp;"!$m$4:$m$250"),"NO",INDIRECT($D$43&amp;"!$E$4:$E$250"),"&lt;="&amp;F$46,INDIRECT($D$43&amp;"!$E$4:$E$250"),"&gt;="&amp;F$45,INDIRECT($D$43&amp;"!$D$4:$D$250"),$C$1),NA())</f>
        <v>#N/A</v>
      </c>
      <c r="G56" s="48" t="e">
        <f ca="1">IF(G$47&gt;0,COUNTIFS(INDIRECT($D$43&amp;"!$m$4:$m$250"),"NO",INDIRECT($D$43&amp;"!$E$4:$E$250"),"&lt;="&amp;G$46,INDIRECT($D$43&amp;"!$E$4:$E$250"),"&gt;="&amp;G$45,INDIRECT($D$43&amp;"!$D$4:$D$250"),$C$1),NA())</f>
        <v>#N/A</v>
      </c>
      <c r="H56" s="48" t="e">
        <f ca="1">IF(H$47&gt;0,COUNTIFS(INDIRECT($D$43&amp;"!$m$4:$m$250"),"NO",INDIRECT($D$43&amp;"!$E$4:$E$250"),"&lt;="&amp;H$46,INDIRECT($D$43&amp;"!$E$4:$E$250"),"&gt;="&amp;H$45,INDIRECT($D$43&amp;"!$D$4:$D$250"),$C$1),NA())</f>
        <v>#N/A</v>
      </c>
      <c r="I56" s="48" t="e">
        <f ca="1">IF(I$47&gt;0,COUNTIFS(INDIRECT($I$43&amp;"!$m$4:$m$250"),"NO",INDIRECT($I$43&amp;"!$E$4:$E$250"),"&lt;="&amp;I$46,INDIRECT($I$43&amp;"!$E$4:$E$250"),"&gt;="&amp;I$45,INDIRECT($I$43&amp;"!$D$4:$D$250"),$C$1),NA())</f>
        <v>#N/A</v>
      </c>
      <c r="J56" s="48" t="e">
        <f ca="1">IF(J$47&gt;0,COUNTIFS(INDIRECT($I$43&amp;"!$m$4:$m$250"),"NO",INDIRECT($I$43&amp;"!$E$4:$E$250"),"&lt;="&amp;J$46,INDIRECT($I$43&amp;"!$E$4:$E$250"),"&gt;="&amp;J$45,INDIRECT($I$43&amp;"!$D$4:$D$250"),$C$1),NA())</f>
        <v>#N/A</v>
      </c>
      <c r="K56" s="48" t="e">
        <f ca="1">IF(K$47&gt;0,COUNTIFS(INDIRECT($I$43&amp;"!$m$4:$m$250"),"NO",INDIRECT($I$43&amp;"!$E$4:$E$250"),"&lt;="&amp;K$46,INDIRECT($I$43&amp;"!$E$4:$E$250"),"&gt;="&amp;K$45,INDIRECT($I$43&amp;"!$D$4:$D$250"),$C$1),NA())</f>
        <v>#N/A</v>
      </c>
      <c r="L56" s="48" t="e">
        <f ca="1">IF(L$47&gt;0,COUNTIFS(INDIRECT($I$43&amp;"!$m$4:$m$250"),"NO",INDIRECT($I$43&amp;"!$E$4:$E$250"),"&lt;="&amp;L$46,INDIRECT($I$43&amp;"!$E$4:$E$250"),"&gt;="&amp;L$45,INDIRECT($I$43&amp;"!$D$4:$D$250"),$C$1),NA())</f>
        <v>#N/A</v>
      </c>
      <c r="M56" s="48" t="e">
        <f ca="1">IF(M$47&gt;0,COUNTIFS(INDIRECT($I$43&amp;"!$m$4:$m$250"),"NO",INDIRECT($I$43&amp;"!$E$4:$E$250"),"&lt;="&amp;M$46,INDIRECT($I$43&amp;"!$E$4:$E$250"),"&gt;="&amp;M$45,INDIRECT($I$43&amp;"!$D$4:$D$250"),$C$1),NA())</f>
        <v>#N/A</v>
      </c>
    </row>
    <row r="57" spans="1:13" ht="30">
      <c r="A57" s="69"/>
      <c r="B57" s="64"/>
      <c r="C57" s="19" t="s">
        <v>14</v>
      </c>
      <c r="D57" s="48" t="e">
        <f ca="1">IF(D$47&gt;0,COUNTIFS(INDIRECT($D$43&amp;"!$n$4:$n$250"),"NO",INDIRECT($D$43&amp;"!$E$4:$E$250"),"&lt;="&amp;D$46,INDIRECT($D$43&amp;"!$E$4:$E$250"),"&gt;="&amp;D$45,INDIRECT($D$43&amp;"!$D$4:$D$250"),$C$1),NA())</f>
        <v>#N/A</v>
      </c>
      <c r="E57" s="48" t="e">
        <f ca="1">IF(E$47&gt;0,COUNTIFS(INDIRECT($D$43&amp;"!$n$4:$n$250"),"NO",INDIRECT($D$43&amp;"!$E$4:$E$250"),"&lt;="&amp;E$46,INDIRECT($D$43&amp;"!$E$4:$E$250"),"&gt;="&amp;E$45,INDIRECT($D$43&amp;"!$D$4:$D$250"),$C$1),NA())</f>
        <v>#N/A</v>
      </c>
      <c r="F57" s="48" t="e">
        <f ca="1">IF(F$47&gt;0,COUNTIFS(INDIRECT($D$43&amp;"!$n$4:$n$250"),"NO",INDIRECT($D$43&amp;"!$E$4:$E$250"),"&lt;="&amp;F$46,INDIRECT($D$43&amp;"!$E$4:$E$250"),"&gt;="&amp;F$45,INDIRECT($D$43&amp;"!$D$4:$D$250"),$C$1),NA())</f>
        <v>#N/A</v>
      </c>
      <c r="G57" s="48" t="e">
        <f ca="1">IF(G$47&gt;0,COUNTIFS(INDIRECT($D$43&amp;"!$n$4:$n$250"),"NO",INDIRECT($D$43&amp;"!$E$4:$E$250"),"&lt;="&amp;G$46,INDIRECT($D$43&amp;"!$E$4:$E$250"),"&gt;="&amp;G$45,INDIRECT($D$43&amp;"!$D$4:$D$250"),$C$1),NA())</f>
        <v>#N/A</v>
      </c>
      <c r="H57" s="48" t="e">
        <f ca="1">IF(H$47&gt;0,COUNTIFS(INDIRECT($D$43&amp;"!$n$4:$n$250"),"NO",INDIRECT($D$43&amp;"!$E$4:$E$250"),"&lt;="&amp;H$46,INDIRECT($D$43&amp;"!$E$4:$E$250"),"&gt;="&amp;H$45,INDIRECT($D$43&amp;"!$D$4:$D$250"),$C$1),NA())</f>
        <v>#N/A</v>
      </c>
      <c r="I57" s="48" t="e">
        <f ca="1">IF(I$47&gt;0,COUNTIFS(INDIRECT($I$43&amp;"!$n$4:$n$250"),"NO",INDIRECT($I$43&amp;"!$E$4:$E$250"),"&lt;="&amp;I$46,INDIRECT($I$43&amp;"!$E$4:$E$250"),"&gt;="&amp;I$45,INDIRECT($I$43&amp;"!$D$4:$D$250"),$C$1),NA())</f>
        <v>#N/A</v>
      </c>
      <c r="J57" s="48" t="e">
        <f ca="1">IF(J$47&gt;0,COUNTIFS(INDIRECT($I$43&amp;"!$n$4:$n$250"),"NO",INDIRECT($I$43&amp;"!$E$4:$E$250"),"&lt;="&amp;J$46,INDIRECT($I$43&amp;"!$E$4:$E$250"),"&gt;="&amp;J$45,INDIRECT($I$43&amp;"!$D$4:$D$250"),$C$1),NA())</f>
        <v>#N/A</v>
      </c>
      <c r="K57" s="48" t="e">
        <f ca="1">IF(K$47&gt;0,COUNTIFS(INDIRECT($I$43&amp;"!$n$4:$n$250"),"NO",INDIRECT($I$43&amp;"!$E$4:$E$250"),"&lt;="&amp;K$46,INDIRECT($I$43&amp;"!$E$4:$E$250"),"&gt;="&amp;K$45,INDIRECT($I$43&amp;"!$D$4:$D$250"),$C$1),NA())</f>
        <v>#N/A</v>
      </c>
      <c r="L57" s="48" t="e">
        <f ca="1">IF(L$47&gt;0,COUNTIFS(INDIRECT($I$43&amp;"!$n$4:$n$250"),"NO",INDIRECT($I$43&amp;"!$E$4:$E$250"),"&lt;="&amp;L$46,INDIRECT($I$43&amp;"!$E$4:$E$250"),"&gt;="&amp;L$45,INDIRECT($I$43&amp;"!$D$4:$D$250"),$C$1),NA())</f>
        <v>#N/A</v>
      </c>
      <c r="M57" s="48" t="e">
        <f ca="1">IF(M$47&gt;0,COUNTIFS(INDIRECT($I$43&amp;"!$n$4:$n$250"),"NO",INDIRECT($I$43&amp;"!$E$4:$E$250"),"&lt;="&amp;M$46,INDIRECT($I$43&amp;"!$E$4:$E$250"),"&gt;="&amp;M$45,INDIRECT($I$43&amp;"!$D$4:$D$250"),$C$1),NA())</f>
        <v>#N/A</v>
      </c>
    </row>
    <row r="58" spans="1:13" ht="45">
      <c r="A58" s="69"/>
      <c r="B58" s="64"/>
      <c r="C58" s="19" t="s">
        <v>15</v>
      </c>
      <c r="D58" s="48" t="e">
        <f ca="1">IF(D$47&gt;0,COUNTIFS(INDIRECT($D$43&amp;"!$o$4:$o$250"),"NO",INDIRECT($D$43&amp;"!$E$4:$E$250"),"&lt;="&amp;D$46,INDIRECT($D$43&amp;"!$E$4:$E$250"),"&gt;="&amp;D$45,INDIRECT($D$43&amp;"!$D$4:$D$250"),$C$1),NA())</f>
        <v>#N/A</v>
      </c>
      <c r="E58" s="48" t="e">
        <f ca="1">IF(E$47&gt;0,COUNTIFS(INDIRECT($D$43&amp;"!$o$4:$o$250"),"NO",INDIRECT($D$43&amp;"!$E$4:$E$250"),"&lt;="&amp;E$46,INDIRECT($D$43&amp;"!$E$4:$E$250"),"&gt;="&amp;E$45,INDIRECT($D$43&amp;"!$D$4:$D$250"),$C$1),NA())</f>
        <v>#N/A</v>
      </c>
      <c r="F58" s="48" t="e">
        <f ca="1">IF(F$47&gt;0,COUNTIFS(INDIRECT($D$43&amp;"!$o$4:$o$250"),"NO",INDIRECT($D$43&amp;"!$E$4:$E$250"),"&lt;="&amp;F$46,INDIRECT($D$43&amp;"!$E$4:$E$250"),"&gt;="&amp;F$45,INDIRECT($D$43&amp;"!$D$4:$D$250"),$C$1),NA())</f>
        <v>#N/A</v>
      </c>
      <c r="G58" s="48" t="e">
        <f ca="1">IF(G$47&gt;0,COUNTIFS(INDIRECT($D$43&amp;"!$o$4:$o$250"),"NO",INDIRECT($D$43&amp;"!$E$4:$E$250"),"&lt;="&amp;G$46,INDIRECT($D$43&amp;"!$E$4:$E$250"),"&gt;="&amp;G$45,INDIRECT($D$43&amp;"!$D$4:$D$250"),$C$1),NA())</f>
        <v>#N/A</v>
      </c>
      <c r="H58" s="48" t="e">
        <f ca="1">IF(H$47&gt;0,COUNTIFS(INDIRECT($D$43&amp;"!$o$4:$o$250"),"NO",INDIRECT($D$43&amp;"!$E$4:$E$250"),"&lt;="&amp;H$46,INDIRECT($D$43&amp;"!$E$4:$E$250"),"&gt;="&amp;H$45,INDIRECT($D$43&amp;"!$D$4:$D$250"),$C$1),NA())</f>
        <v>#N/A</v>
      </c>
      <c r="I58" s="48" t="e">
        <f ca="1">IF(I$47&gt;0,COUNTIFS(INDIRECT($I$43&amp;"!$o$4:$o$250"),"NO",INDIRECT($I$43&amp;"!$E$4:$E$250"),"&lt;="&amp;I$46,INDIRECT($I$43&amp;"!$E$4:$E$250"),"&gt;="&amp;I$45,INDIRECT($I$43&amp;"!$D$4:$D$250"),$C$1),NA())</f>
        <v>#N/A</v>
      </c>
      <c r="J58" s="48" t="e">
        <f ca="1">IF(J$47&gt;0,COUNTIFS(INDIRECT($I$43&amp;"!$o$4:$o$250"),"NO",INDIRECT($I$43&amp;"!$E$4:$E$250"),"&lt;="&amp;J$46,INDIRECT($I$43&amp;"!$E$4:$E$250"),"&gt;="&amp;J$45,INDIRECT($I$43&amp;"!$D$4:$D$250"),$C$1),NA())</f>
        <v>#N/A</v>
      </c>
      <c r="K58" s="48" t="e">
        <f ca="1">IF(K$47&gt;0,COUNTIFS(INDIRECT($I$43&amp;"!$o$4:$o$250"),"NO",INDIRECT($I$43&amp;"!$E$4:$E$250"),"&lt;="&amp;K$46,INDIRECT($I$43&amp;"!$E$4:$E$250"),"&gt;="&amp;K$45,INDIRECT($I$43&amp;"!$D$4:$D$250"),$C$1),NA())</f>
        <v>#N/A</v>
      </c>
      <c r="L58" s="48" t="e">
        <f ca="1">IF(L$47&gt;0,COUNTIFS(INDIRECT($I$43&amp;"!$o$4:$o$250"),"NO",INDIRECT($I$43&amp;"!$E$4:$E$250"),"&lt;="&amp;L$46,INDIRECT($I$43&amp;"!$E$4:$E$250"),"&gt;="&amp;L$45,INDIRECT($I$43&amp;"!$D$4:$D$250"),$C$1),NA())</f>
        <v>#N/A</v>
      </c>
      <c r="M58" s="48" t="e">
        <f ca="1">IF(M$47&gt;0,COUNTIFS(INDIRECT($I$43&amp;"!$o$4:$o$250"),"NO",INDIRECT($I$43&amp;"!$E$4:$E$250"),"&lt;="&amp;M$46,INDIRECT($I$43&amp;"!$E$4:$E$250"),"&gt;="&amp;M$45,INDIRECT($I$43&amp;"!$D$4:$D$250"),$C$1),NA())</f>
        <v>#N/A</v>
      </c>
    </row>
    <row r="59" spans="1:13" ht="45">
      <c r="A59" s="69"/>
      <c r="B59" s="64" t="s">
        <v>16</v>
      </c>
      <c r="C59" s="19" t="s">
        <v>17</v>
      </c>
      <c r="D59" s="48" t="e">
        <f ca="1">IF(D$47&gt;0,COUNTIFS(INDIRECT($D$43&amp;"!$p$4:$p$250"),"NO",INDIRECT($D$43&amp;"!$E$4:$E$250"),"&lt;="&amp;D$46,INDIRECT($D$43&amp;"!$E$4:$E$250"),"&gt;="&amp;D$45,INDIRECT($D$43&amp;"!$D$4:$D$250"),$C$1),NA())</f>
        <v>#N/A</v>
      </c>
      <c r="E59" s="48" t="e">
        <f ca="1">IF(E$47&gt;0,COUNTIFS(INDIRECT($D$43&amp;"!$p$4:$p$250"),"NO",INDIRECT($D$43&amp;"!$E$4:$E$250"),"&lt;="&amp;E$46,INDIRECT($D$43&amp;"!$E$4:$E$250"),"&gt;="&amp;E$45,INDIRECT($D$43&amp;"!$D$4:$D$250"),$C$1),NA())</f>
        <v>#N/A</v>
      </c>
      <c r="F59" s="48" t="e">
        <f ca="1">IF(F$47&gt;0,COUNTIFS(INDIRECT($D$43&amp;"!$p$4:$p$250"),"NO",INDIRECT($D$43&amp;"!$E$4:$E$250"),"&lt;="&amp;F$46,INDIRECT($D$43&amp;"!$E$4:$E$250"),"&gt;="&amp;F$45,INDIRECT($D$43&amp;"!$D$4:$D$250"),$C$1),NA())</f>
        <v>#N/A</v>
      </c>
      <c r="G59" s="48" t="e">
        <f ca="1">IF(G$47&gt;0,COUNTIFS(INDIRECT($D$43&amp;"!$p$4:$p$250"),"NO",INDIRECT($D$43&amp;"!$E$4:$E$250"),"&lt;="&amp;G$46,INDIRECT($D$43&amp;"!$E$4:$E$250"),"&gt;="&amp;G$45,INDIRECT($D$43&amp;"!$D$4:$D$250"),$C$1),NA())</f>
        <v>#N/A</v>
      </c>
      <c r="H59" s="48" t="e">
        <f ca="1">IF(H$47&gt;0,COUNTIFS(INDIRECT($D$43&amp;"!$p$4:$p$250"),"NO",INDIRECT($D$43&amp;"!$E$4:$E$250"),"&lt;="&amp;H$46,INDIRECT($D$43&amp;"!$E$4:$E$250"),"&gt;="&amp;H$45,INDIRECT($D$43&amp;"!$D$4:$D$250"),$C$1),NA())</f>
        <v>#N/A</v>
      </c>
      <c r="I59" s="48" t="e">
        <f ca="1">IF(I$47&gt;0,COUNTIFS(INDIRECT($I$43&amp;"!$p$4:$p$250"),"NO",INDIRECT($I$43&amp;"!$E$4:$E$250"),"&lt;="&amp;I$46,INDIRECT($I$43&amp;"!$E$4:$E$250"),"&gt;="&amp;I$45,INDIRECT($I$43&amp;"!$D$4:$D$250"),$C$1),NA())</f>
        <v>#N/A</v>
      </c>
      <c r="J59" s="48" t="e">
        <f ca="1">IF(J$47&gt;0,COUNTIFS(INDIRECT($I$43&amp;"!$p$4:$p$250"),"NO",INDIRECT($I$43&amp;"!$E$4:$E$250"),"&lt;="&amp;J$46,INDIRECT($I$43&amp;"!$E$4:$E$250"),"&gt;="&amp;J$45,INDIRECT($I$43&amp;"!$D$4:$D$250"),$C$1),NA())</f>
        <v>#N/A</v>
      </c>
      <c r="K59" s="48" t="e">
        <f ca="1">IF(K$47&gt;0,COUNTIFS(INDIRECT($I$43&amp;"!$p$4:$p$250"),"NO",INDIRECT($I$43&amp;"!$E$4:$E$250"),"&lt;="&amp;K$46,INDIRECT($I$43&amp;"!$E$4:$E$250"),"&gt;="&amp;K$45,INDIRECT($I$43&amp;"!$D$4:$D$250"),$C$1),NA())</f>
        <v>#N/A</v>
      </c>
      <c r="L59" s="48" t="e">
        <f ca="1">IF(L$47&gt;0,COUNTIFS(INDIRECT($I$43&amp;"!$p$4:$p$250"),"NO",INDIRECT($I$43&amp;"!$E$4:$E$250"),"&lt;="&amp;L$46,INDIRECT($I$43&amp;"!$E$4:$E$250"),"&gt;="&amp;L$45,INDIRECT($I$43&amp;"!$D$4:$D$250"),$C$1),NA())</f>
        <v>#N/A</v>
      </c>
      <c r="M59" s="48" t="e">
        <f ca="1">IF(M$47&gt;0,COUNTIFS(INDIRECT($I$43&amp;"!$p$4:$p$250"),"NO",INDIRECT($I$43&amp;"!$E$4:$E$250"),"&lt;="&amp;M$46,INDIRECT($I$43&amp;"!$E$4:$E$250"),"&gt;="&amp;M$45,INDIRECT($I$43&amp;"!$D$4:$D$250"),$C$1),NA())</f>
        <v>#N/A</v>
      </c>
    </row>
    <row r="60" spans="1:13" ht="45">
      <c r="A60" s="69"/>
      <c r="B60" s="64"/>
      <c r="C60" s="19" t="s">
        <v>22</v>
      </c>
      <c r="D60" s="48" t="e">
        <f ca="1">IF(D$47&gt;0,COUNTIFS(INDIRECT($D$43&amp;"!$q$4:$q$250"),"NO",INDIRECT($D$43&amp;"!$E$4:$E$250"),"&lt;="&amp;D$46,INDIRECT($D$43&amp;"!$E$4:$E$250"),"&gt;="&amp;D$45,INDIRECT($D$43&amp;"!$D$4:$D$250"),$C$1),NA())</f>
        <v>#N/A</v>
      </c>
      <c r="E60" s="48" t="e">
        <f ca="1">IF(E$47&gt;0,COUNTIFS(INDIRECT($D$43&amp;"!$q$4:$q$250"),"NO",INDIRECT($D$43&amp;"!$E$4:$E$250"),"&lt;="&amp;E$46,INDIRECT($D$43&amp;"!$E$4:$E$250"),"&gt;="&amp;E$45,INDIRECT($D$43&amp;"!$D$4:$D$250"),$C$1),NA())</f>
        <v>#N/A</v>
      </c>
      <c r="F60" s="48" t="e">
        <f ca="1">IF(F$47&gt;0,COUNTIFS(INDIRECT($D$43&amp;"!$q$4:$q$250"),"NO",INDIRECT($D$43&amp;"!$E$4:$E$250"),"&lt;="&amp;F$46,INDIRECT($D$43&amp;"!$E$4:$E$250"),"&gt;="&amp;F$45,INDIRECT($D$43&amp;"!$D$4:$D$250"),$C$1),NA())</f>
        <v>#N/A</v>
      </c>
      <c r="G60" s="48" t="e">
        <f ca="1">IF(G$47&gt;0,COUNTIFS(INDIRECT($D$43&amp;"!$q$4:$q$250"),"NO",INDIRECT($D$43&amp;"!$E$4:$E$250"),"&lt;="&amp;G$46,INDIRECT($D$43&amp;"!$E$4:$E$250"),"&gt;="&amp;G$45,INDIRECT($D$43&amp;"!$D$4:$D$250"),$C$1),NA())</f>
        <v>#N/A</v>
      </c>
      <c r="H60" s="48" t="e">
        <f ca="1">IF(H$47&gt;0,COUNTIFS(INDIRECT($D$43&amp;"!$q$4:$q$250"),"NO",INDIRECT($D$43&amp;"!$E$4:$E$250"),"&lt;="&amp;H$46,INDIRECT($D$43&amp;"!$E$4:$E$250"),"&gt;="&amp;H$45,INDIRECT($D$43&amp;"!$D$4:$D$250"),$C$1),NA())</f>
        <v>#N/A</v>
      </c>
      <c r="I60" s="48" t="e">
        <f ca="1">IF(I$47&gt;0,COUNTIFS(INDIRECT($I$43&amp;"!$q$4:$q$250"),"NO",INDIRECT($I$43&amp;"!$E$4:$E$250"),"&lt;="&amp;I$46,INDIRECT($I$43&amp;"!$E$4:$E$250"),"&gt;="&amp;I$45,INDIRECT($I$43&amp;"!$D$4:$D$250"),$C$1),NA())</f>
        <v>#N/A</v>
      </c>
      <c r="J60" s="48" t="e">
        <f ca="1">IF(J$47&gt;0,COUNTIFS(INDIRECT($I$43&amp;"!$q$4:$q$250"),"NO",INDIRECT($I$43&amp;"!$E$4:$E$250"),"&lt;="&amp;J$46,INDIRECT($I$43&amp;"!$E$4:$E$250"),"&gt;="&amp;J$45,INDIRECT($I$43&amp;"!$D$4:$D$250"),$C$1),NA())</f>
        <v>#N/A</v>
      </c>
      <c r="K60" s="48" t="e">
        <f ca="1">IF(K$47&gt;0,COUNTIFS(INDIRECT($I$43&amp;"!$q$4:$q$250"),"NO",INDIRECT($I$43&amp;"!$E$4:$E$250"),"&lt;="&amp;K$46,INDIRECT($I$43&amp;"!$E$4:$E$250"),"&gt;="&amp;K$45,INDIRECT($I$43&amp;"!$D$4:$D$250"),$C$1),NA())</f>
        <v>#N/A</v>
      </c>
      <c r="L60" s="48" t="e">
        <f ca="1">IF(L$47&gt;0,COUNTIFS(INDIRECT($I$43&amp;"!$q$4:$q$250"),"NO",INDIRECT($I$43&amp;"!$E$4:$E$250"),"&lt;="&amp;L$46,INDIRECT($I$43&amp;"!$E$4:$E$250"),"&gt;="&amp;L$45,INDIRECT($I$43&amp;"!$D$4:$D$250"),$C$1),NA())</f>
        <v>#N/A</v>
      </c>
      <c r="M60" s="48" t="e">
        <f ca="1">IF(M$47&gt;0,COUNTIFS(INDIRECT($I$43&amp;"!$q$4:$q$250"),"NO",INDIRECT($I$43&amp;"!$E$4:$E$250"),"&lt;="&amp;M$46,INDIRECT($I$43&amp;"!$E$4:$E$250"),"&gt;="&amp;M$45,INDIRECT($I$43&amp;"!$D$4:$D$250"),$C$1),NA())</f>
        <v>#N/A</v>
      </c>
    </row>
    <row r="61" spans="1:13" ht="30">
      <c r="A61" s="69"/>
      <c r="B61" s="64" t="s">
        <v>18</v>
      </c>
      <c r="C61" s="19" t="s">
        <v>21</v>
      </c>
      <c r="D61" s="48" t="e">
        <f ca="1">IF(D$47&gt;0,COUNTIFS(INDIRECT($D$43&amp;"!$r$4:$r$250"),"NO",INDIRECT($D$43&amp;"!$E$4:$E$250"),"&lt;="&amp;D$46,INDIRECT($D$43&amp;"!$E$4:$E$250"),"&gt;="&amp;D$45,INDIRECT($D$43&amp;"!$D$4:$D$250"),$C$1),NA())</f>
        <v>#N/A</v>
      </c>
      <c r="E61" s="48" t="e">
        <f ca="1">IF(E$47&gt;0,COUNTIFS(INDIRECT($D$43&amp;"!$r$4:$r$250"),"NO",INDIRECT($D$43&amp;"!$E$4:$E$250"),"&lt;="&amp;E$46,INDIRECT($D$43&amp;"!$E$4:$E$250"),"&gt;="&amp;E$45,INDIRECT($D$43&amp;"!$D$4:$D$250"),$C$1),NA())</f>
        <v>#N/A</v>
      </c>
      <c r="F61" s="48" t="e">
        <f ca="1">IF(F$47&gt;0,COUNTIFS(INDIRECT($D$43&amp;"!$r$4:$r$250"),"NO",INDIRECT($D$43&amp;"!$E$4:$E$250"),"&lt;="&amp;F$46,INDIRECT($D$43&amp;"!$E$4:$E$250"),"&gt;="&amp;F$45,INDIRECT($D$43&amp;"!$D$4:$D$250"),$C$1),NA())</f>
        <v>#N/A</v>
      </c>
      <c r="G61" s="48" t="e">
        <f ca="1">IF(G$47&gt;0,COUNTIFS(INDIRECT($D$43&amp;"!$r$4:$r$250"),"NO",INDIRECT($D$43&amp;"!$E$4:$E$250"),"&lt;="&amp;G$46,INDIRECT($D$43&amp;"!$E$4:$E$250"),"&gt;="&amp;G$45,INDIRECT($D$43&amp;"!$D$4:$D$250"),$C$1),NA())</f>
        <v>#N/A</v>
      </c>
      <c r="H61" s="48" t="e">
        <f ca="1">IF(H$47&gt;0,COUNTIFS(INDIRECT($D$43&amp;"!$r$4:$r$250"),"NO",INDIRECT($D$43&amp;"!$E$4:$E$250"),"&lt;="&amp;H$46,INDIRECT($D$43&amp;"!$E$4:$E$250"),"&gt;="&amp;H$45,INDIRECT($D$43&amp;"!$D$4:$D$250"),$C$1),NA())</f>
        <v>#N/A</v>
      </c>
      <c r="I61" s="48" t="e">
        <f ca="1">IF(I$47&gt;0,COUNTIFS(INDIRECT($I$43&amp;"!$r$4:$r$250"),"NO",INDIRECT($I$43&amp;"!$E$4:$E$250"),"&lt;="&amp;I$46,INDIRECT($I$43&amp;"!$E$4:$E$250"),"&gt;="&amp;I$45,INDIRECT($I$43&amp;"!$D$4:$D$250"),$C$1),NA())</f>
        <v>#N/A</v>
      </c>
      <c r="J61" s="48" t="e">
        <f ca="1">IF(J$47&gt;0,COUNTIFS(INDIRECT($I$43&amp;"!$r$4:$r$250"),"NO",INDIRECT($I$43&amp;"!$E$4:$E$250"),"&lt;="&amp;J$46,INDIRECT($I$43&amp;"!$E$4:$E$250"),"&gt;="&amp;J$45,INDIRECT($I$43&amp;"!$D$4:$D$250"),$C$1),NA())</f>
        <v>#N/A</v>
      </c>
      <c r="K61" s="48" t="e">
        <f ca="1">IF(K$47&gt;0,COUNTIFS(INDIRECT($I$43&amp;"!$r$4:$r$250"),"NO",INDIRECT($I$43&amp;"!$E$4:$E$250"),"&lt;="&amp;K$46,INDIRECT($I$43&amp;"!$E$4:$E$250"),"&gt;="&amp;K$45,INDIRECT($I$43&amp;"!$D$4:$D$250"),$C$1),NA())</f>
        <v>#N/A</v>
      </c>
      <c r="L61" s="48" t="e">
        <f ca="1">IF(L$47&gt;0,COUNTIFS(INDIRECT($I$43&amp;"!$r$4:$r$250"),"NO",INDIRECT($I$43&amp;"!$E$4:$E$250"),"&lt;="&amp;L$46,INDIRECT($I$43&amp;"!$E$4:$E$250"),"&gt;="&amp;L$45,INDIRECT($I$43&amp;"!$D$4:$D$250"),$C$1),NA())</f>
        <v>#N/A</v>
      </c>
      <c r="M61" s="48" t="e">
        <f ca="1">IF(M$47&gt;0,COUNTIFS(INDIRECT($I$43&amp;"!$r$4:$r$250"),"NO",INDIRECT($I$43&amp;"!$E$4:$E$250"),"&lt;="&amp;M$46,INDIRECT($I$43&amp;"!$E$4:$E$250"),"&gt;="&amp;M$45,INDIRECT($I$43&amp;"!$D$4:$D$250"),$C$1),NA())</f>
        <v>#N/A</v>
      </c>
    </row>
    <row r="62" spans="1:13" ht="45">
      <c r="A62" s="69"/>
      <c r="B62" s="64"/>
      <c r="C62" s="19" t="s">
        <v>20</v>
      </c>
      <c r="D62" s="48" t="e">
        <f ca="1">IF(D$47&gt;0,COUNTIFS(INDIRECT($D$43&amp;"!$s$4:$s$250"),"NO",INDIRECT($D$43&amp;"!$E$4:$E$250"),"&lt;="&amp;D$46,INDIRECT($D$43&amp;"!$E$4:$E$250"),"&gt;="&amp;D$45,INDIRECT($D$43&amp;"!$D$4:$D$250"),$C$1),NA())</f>
        <v>#N/A</v>
      </c>
      <c r="E62" s="48" t="e">
        <f ca="1">IF(E$47&gt;0,COUNTIFS(INDIRECT($D$43&amp;"!$s$4:$s$250"),"NO",INDIRECT($D$43&amp;"!$E$4:$E$250"),"&lt;="&amp;E$46,INDIRECT($D$43&amp;"!$E$4:$E$250"),"&gt;="&amp;E$45,INDIRECT($D$43&amp;"!$D$4:$D$250"),$C$1),NA())</f>
        <v>#N/A</v>
      </c>
      <c r="F62" s="48" t="e">
        <f ca="1">IF(F$47&gt;0,COUNTIFS(INDIRECT($D$43&amp;"!$s$4:$s$250"),"NO",INDIRECT($D$43&amp;"!$E$4:$E$250"),"&lt;="&amp;F$46,INDIRECT($D$43&amp;"!$E$4:$E$250"),"&gt;="&amp;F$45,INDIRECT($D$43&amp;"!$D$4:$D$250"),$C$1),NA())</f>
        <v>#N/A</v>
      </c>
      <c r="G62" s="48" t="e">
        <f ca="1">IF(G$47&gt;0,COUNTIFS(INDIRECT($D$43&amp;"!$s$4:$s$250"),"NO",INDIRECT($D$43&amp;"!$E$4:$E$250"),"&lt;="&amp;G$46,INDIRECT($D$43&amp;"!$E$4:$E$250"),"&gt;="&amp;G$45,INDIRECT($D$43&amp;"!$D$4:$D$250"),$C$1),NA())</f>
        <v>#N/A</v>
      </c>
      <c r="H62" s="48" t="e">
        <f ca="1">IF(H$47&gt;0,COUNTIFS(INDIRECT($D$43&amp;"!$s$4:$s$250"),"NO",INDIRECT($D$43&amp;"!$E$4:$E$250"),"&lt;="&amp;H$46,INDIRECT($D$43&amp;"!$E$4:$E$250"),"&gt;="&amp;H$45,INDIRECT($D$43&amp;"!$D$4:$D$250"),$C$1),NA())</f>
        <v>#N/A</v>
      </c>
      <c r="I62" s="48" t="e">
        <f ca="1">IF(I$47&gt;0,COUNTIFS(INDIRECT($I$43&amp;"!$s$4:$s$250"),"NO",INDIRECT($I$43&amp;"!$E$4:$E$250"),"&lt;="&amp;I$46,INDIRECT($I$43&amp;"!$E$4:$E$250"),"&gt;="&amp;I$45,INDIRECT($I$43&amp;"!$D$4:$D$250"),$C$1),NA())</f>
        <v>#N/A</v>
      </c>
      <c r="J62" s="48" t="e">
        <f ca="1">IF(J$47&gt;0,COUNTIFS(INDIRECT($I$43&amp;"!$s$4:$s$250"),"NO",INDIRECT($I$43&amp;"!$E$4:$E$250"),"&lt;="&amp;J$46,INDIRECT($I$43&amp;"!$E$4:$E$250"),"&gt;="&amp;J$45,INDIRECT($I$43&amp;"!$D$4:$D$250"),$C$1),NA())</f>
        <v>#N/A</v>
      </c>
      <c r="K62" s="48" t="e">
        <f ca="1">IF(K$47&gt;0,COUNTIFS(INDIRECT($I$43&amp;"!$s$4:$s$250"),"NO",INDIRECT($I$43&amp;"!$E$4:$E$250"),"&lt;="&amp;K$46,INDIRECT($I$43&amp;"!$E$4:$E$250"),"&gt;="&amp;K$45,INDIRECT($I$43&amp;"!$D$4:$D$250"),$C$1),NA())</f>
        <v>#N/A</v>
      </c>
      <c r="L62" s="48" t="e">
        <f ca="1">IF(L$47&gt;0,COUNTIFS(INDIRECT($I$43&amp;"!$s$4:$s$250"),"NO",INDIRECT($I$43&amp;"!$E$4:$E$250"),"&lt;="&amp;L$46,INDIRECT($I$43&amp;"!$E$4:$E$250"),"&gt;="&amp;L$45,INDIRECT($I$43&amp;"!$D$4:$D$250"),$C$1),NA())</f>
        <v>#N/A</v>
      </c>
      <c r="M62" s="48" t="e">
        <f ca="1">IF(M$47&gt;0,COUNTIFS(INDIRECT($I$43&amp;"!$s$4:$s$250"),"NO",INDIRECT($I$43&amp;"!$E$4:$E$250"),"&lt;="&amp;M$46,INDIRECT($I$43&amp;"!$E$4:$E$250"),"&gt;="&amp;M$45,INDIRECT($I$43&amp;"!$D$4:$D$250"),$C$1),NA())</f>
        <v>#N/A</v>
      </c>
    </row>
    <row r="63" spans="1:13" ht="30">
      <c r="A63" s="69"/>
      <c r="B63" s="64"/>
      <c r="C63" s="19" t="s">
        <v>19</v>
      </c>
      <c r="D63" s="48" t="e">
        <f ca="1">IF(D$47&gt;0,COUNTIFS(INDIRECT($D$43&amp;"!$t$4:$t$250"),"NO",INDIRECT($D$43&amp;"!$E$4:$E$250"),"&lt;="&amp;D$46,INDIRECT($D$43&amp;"!$E$4:$E$250"),"&gt;="&amp;D$45,INDIRECT($D$43&amp;"!$D$4:$D$250"),$C$1),NA())</f>
        <v>#N/A</v>
      </c>
      <c r="E63" s="48" t="e">
        <f ca="1">IF(E$47&gt;0,COUNTIFS(INDIRECT($D$43&amp;"!$t$4:$t$250"),"NO",INDIRECT($D$43&amp;"!$E$4:$E$250"),"&lt;="&amp;E$46,INDIRECT($D$43&amp;"!$E$4:$E$250"),"&gt;="&amp;E$45,INDIRECT($D$43&amp;"!$D$4:$D$250"),$C$1),NA())</f>
        <v>#N/A</v>
      </c>
      <c r="F63" s="48" t="e">
        <f ca="1">IF(F$47&gt;0,COUNTIFS(INDIRECT($D$43&amp;"!$t$4:$t$250"),"NO",INDIRECT($D$43&amp;"!$E$4:$E$250"),"&lt;="&amp;F$46,INDIRECT($D$43&amp;"!$E$4:$E$250"),"&gt;="&amp;F$45,INDIRECT($D$43&amp;"!$D$4:$D$250"),$C$1),NA())</f>
        <v>#N/A</v>
      </c>
      <c r="G63" s="48" t="e">
        <f ca="1">IF(G$47&gt;0,COUNTIFS(INDIRECT($D$43&amp;"!$t$4:$t$250"),"NO",INDIRECT($D$43&amp;"!$E$4:$E$250"),"&lt;="&amp;G$46,INDIRECT($D$43&amp;"!$E$4:$E$250"),"&gt;="&amp;G$45,INDIRECT($D$43&amp;"!$D$4:$D$250"),$C$1),NA())</f>
        <v>#N/A</v>
      </c>
      <c r="H63" s="48" t="e">
        <f ca="1">IF(H$47&gt;0,COUNTIFS(INDIRECT($D$43&amp;"!$t$4:$t$250"),"NO",INDIRECT($D$43&amp;"!$E$4:$E$250"),"&lt;="&amp;H$46,INDIRECT($D$43&amp;"!$E$4:$E$250"),"&gt;="&amp;H$45,INDIRECT($D$43&amp;"!$D$4:$D$250"),$C$1),NA())</f>
        <v>#N/A</v>
      </c>
      <c r="I63" s="48" t="e">
        <f ca="1">IF(I$47&gt;0,COUNTIFS(INDIRECT($I$43&amp;"!$t$4:$t$250"),"NO",INDIRECT($I$43&amp;"!$E$4:$E$250"),"&lt;="&amp;I$46,INDIRECT($I$43&amp;"!$E$4:$E$250"),"&gt;="&amp;I$45,INDIRECT($I$43&amp;"!$D$4:$D$250"),$C$1),NA())</f>
        <v>#N/A</v>
      </c>
      <c r="J63" s="48" t="e">
        <f ca="1">IF(J$47&gt;0,COUNTIFS(INDIRECT($I$43&amp;"!$t$4:$t$250"),"NO",INDIRECT($I$43&amp;"!$E$4:$E$250"),"&lt;="&amp;J$46,INDIRECT($I$43&amp;"!$E$4:$E$250"),"&gt;="&amp;J$45,INDIRECT($I$43&amp;"!$D$4:$D$250"),$C$1),NA())</f>
        <v>#N/A</v>
      </c>
      <c r="K63" s="48" t="e">
        <f ca="1">IF(K$47&gt;0,COUNTIFS(INDIRECT($I$43&amp;"!$t$4:$t$250"),"NO",INDIRECT($I$43&amp;"!$E$4:$E$250"),"&lt;="&amp;K$46,INDIRECT($I$43&amp;"!$E$4:$E$250"),"&gt;="&amp;K$45,INDIRECT($I$43&amp;"!$D$4:$D$250"),$C$1),NA())</f>
        <v>#N/A</v>
      </c>
      <c r="L63" s="48" t="e">
        <f ca="1">IF(L$47&gt;0,COUNTIFS(INDIRECT($I$43&amp;"!$t$4:$t$250"),"NO",INDIRECT($I$43&amp;"!$E$4:$E$250"),"&lt;="&amp;L$46,INDIRECT($I$43&amp;"!$E$4:$E$250"),"&gt;="&amp;L$45,INDIRECT($I$43&amp;"!$D$4:$D$250"),$C$1),NA())</f>
        <v>#N/A</v>
      </c>
      <c r="M63" s="48" t="e">
        <f ca="1">IF(M$47&gt;0,COUNTIFS(INDIRECT($I$43&amp;"!$t$4:$t$250"),"NO",INDIRECT($I$43&amp;"!$E$4:$E$250"),"&lt;="&amp;M$46,INDIRECT($I$43&amp;"!$E$4:$E$250"),"&gt;="&amp;M$45,INDIRECT($I$43&amp;"!$D$4:$D$250"),$C$1),NA())</f>
        <v>#N/A</v>
      </c>
    </row>
    <row r="64" spans="1:13" ht="15.75">
      <c r="A64" s="62" t="s">
        <v>49</v>
      </c>
      <c r="B64" s="63" t="s">
        <v>7</v>
      </c>
      <c r="C64" s="63"/>
      <c r="D64" s="27" t="e">
        <f ca="1">IF(D$47&gt;0,SUM(D$51:D$58),NA())</f>
        <v>#N/A</v>
      </c>
      <c r="E64" s="27" t="e">
        <f t="shared" ref="E64:M64" ca="1" si="22">IF(E$47&gt;0,SUM(E$51:E$58),NA())</f>
        <v>#N/A</v>
      </c>
      <c r="F64" s="27" t="e">
        <f t="shared" ca="1" si="22"/>
        <v>#N/A</v>
      </c>
      <c r="G64" s="27" t="e">
        <f t="shared" ca="1" si="22"/>
        <v>#N/A</v>
      </c>
      <c r="H64" s="27" t="e">
        <f t="shared" ca="1" si="22"/>
        <v>#N/A</v>
      </c>
      <c r="I64" s="27" t="e">
        <f t="shared" ca="1" si="22"/>
        <v>#N/A</v>
      </c>
      <c r="J64" s="27" t="e">
        <f t="shared" ca="1" si="22"/>
        <v>#N/A</v>
      </c>
      <c r="K64" s="27" t="e">
        <f t="shared" ca="1" si="22"/>
        <v>#N/A</v>
      </c>
      <c r="L64" s="27" t="e">
        <f t="shared" ca="1" si="22"/>
        <v>#N/A</v>
      </c>
      <c r="M64" s="27" t="e">
        <f t="shared" ca="1" si="22"/>
        <v>#N/A</v>
      </c>
    </row>
    <row r="65" spans="1:13" ht="15.75">
      <c r="A65" s="62"/>
      <c r="B65" s="63" t="s">
        <v>16</v>
      </c>
      <c r="C65" s="63"/>
      <c r="D65" s="27" t="e">
        <f ca="1">IF(D$47&gt;0,SUM(D$59:D$60),NA())</f>
        <v>#N/A</v>
      </c>
      <c r="E65" s="27" t="e">
        <f t="shared" ref="E65:M65" ca="1" si="23">IF(E$47&gt;0,SUM(E$59:E$60),NA())</f>
        <v>#N/A</v>
      </c>
      <c r="F65" s="27" t="e">
        <f t="shared" ca="1" si="23"/>
        <v>#N/A</v>
      </c>
      <c r="G65" s="27" t="e">
        <f t="shared" ca="1" si="23"/>
        <v>#N/A</v>
      </c>
      <c r="H65" s="27" t="e">
        <f t="shared" ca="1" si="23"/>
        <v>#N/A</v>
      </c>
      <c r="I65" s="27" t="e">
        <f t="shared" ca="1" si="23"/>
        <v>#N/A</v>
      </c>
      <c r="J65" s="27" t="e">
        <f t="shared" ca="1" si="23"/>
        <v>#N/A</v>
      </c>
      <c r="K65" s="27" t="e">
        <f t="shared" ca="1" si="23"/>
        <v>#N/A</v>
      </c>
      <c r="L65" s="27" t="e">
        <f t="shared" ca="1" si="23"/>
        <v>#N/A</v>
      </c>
      <c r="M65" s="27" t="e">
        <f t="shared" ca="1" si="23"/>
        <v>#N/A</v>
      </c>
    </row>
    <row r="66" spans="1:13" ht="15.75">
      <c r="A66" s="62"/>
      <c r="B66" s="63" t="s">
        <v>18</v>
      </c>
      <c r="C66" s="63"/>
      <c r="D66" s="27" t="e">
        <f ca="1">IF(D$47&gt;0,SUM(D$61:D$63),NA())</f>
        <v>#N/A</v>
      </c>
      <c r="E66" s="27" t="e">
        <f t="shared" ref="E66:M66" ca="1" si="24">IF(E$47&gt;0,SUM(E$61:E$63),NA())</f>
        <v>#N/A</v>
      </c>
      <c r="F66" s="27" t="e">
        <f t="shared" ca="1" si="24"/>
        <v>#N/A</v>
      </c>
      <c r="G66" s="27" t="e">
        <f t="shared" ca="1" si="24"/>
        <v>#N/A</v>
      </c>
      <c r="H66" s="27" t="e">
        <f t="shared" ca="1" si="24"/>
        <v>#N/A</v>
      </c>
      <c r="I66" s="27" t="e">
        <f t="shared" ca="1" si="24"/>
        <v>#N/A</v>
      </c>
      <c r="J66" s="27" t="e">
        <f t="shared" ca="1" si="24"/>
        <v>#N/A</v>
      </c>
      <c r="K66" s="27" t="e">
        <f t="shared" ca="1" si="24"/>
        <v>#N/A</v>
      </c>
      <c r="L66" s="27" t="e">
        <f t="shared" ca="1" si="24"/>
        <v>#N/A</v>
      </c>
      <c r="M66" s="27" t="e">
        <f t="shared" ca="1" si="24"/>
        <v>#N/A</v>
      </c>
    </row>
    <row r="68" spans="1:13">
      <c r="D68" s="43" t="str">
        <f>TEXT(D45,"mm/dd")&amp;" - "&amp;TEXT(D46,"mm/dd")</f>
        <v xml:space="preserve"> - </v>
      </c>
      <c r="E68" s="43" t="str">
        <f t="shared" ref="E68:M68" si="25">TEXT(E45,"mm/dd")&amp;" - "&amp;TEXT(E46,"mm/dd")</f>
        <v xml:space="preserve"> - </v>
      </c>
      <c r="F68" s="43" t="str">
        <f t="shared" si="25"/>
        <v xml:space="preserve"> - </v>
      </c>
      <c r="G68" s="43" t="str">
        <f t="shared" si="25"/>
        <v xml:space="preserve"> - </v>
      </c>
      <c r="H68" s="43" t="str">
        <f t="shared" si="25"/>
        <v xml:space="preserve"> - </v>
      </c>
      <c r="I68" s="43" t="str">
        <f t="shared" si="25"/>
        <v xml:space="preserve"> - </v>
      </c>
      <c r="J68" s="43" t="str">
        <f t="shared" si="25"/>
        <v xml:space="preserve"> - </v>
      </c>
      <c r="K68" s="43" t="str">
        <f t="shared" si="25"/>
        <v xml:space="preserve"> - </v>
      </c>
      <c r="L68" s="43" t="str">
        <f t="shared" si="25"/>
        <v xml:space="preserve"> - </v>
      </c>
      <c r="M68" s="43" t="str">
        <f t="shared" si="25"/>
        <v xml:space="preserve"> - </v>
      </c>
    </row>
  </sheetData>
  <sheetProtection sheet="1" objects="1" scenarios="1"/>
  <mergeCells count="27">
    <mergeCell ref="I43:M43"/>
    <mergeCell ref="A1:B1"/>
    <mergeCell ref="A2:M2"/>
    <mergeCell ref="A4:C5"/>
    <mergeCell ref="A6:B9"/>
    <mergeCell ref="A10:A22"/>
    <mergeCell ref="B10:B17"/>
    <mergeCell ref="B18:B19"/>
    <mergeCell ref="B20:B22"/>
    <mergeCell ref="A23:A25"/>
    <mergeCell ref="B23:C23"/>
    <mergeCell ref="B24:C24"/>
    <mergeCell ref="B25:C25"/>
    <mergeCell ref="D43:H43"/>
    <mergeCell ref="D44:H44"/>
    <mergeCell ref="I44:M44"/>
    <mergeCell ref="A45:B46"/>
    <mergeCell ref="A47:B50"/>
    <mergeCell ref="A51:A63"/>
    <mergeCell ref="B51:B58"/>
    <mergeCell ref="B59:B60"/>
    <mergeCell ref="B61:B63"/>
    <mergeCell ref="A64:A66"/>
    <mergeCell ref="B64:C64"/>
    <mergeCell ref="B65:C65"/>
    <mergeCell ref="B66:C66"/>
    <mergeCell ref="A44:C44"/>
  </mergeCells>
  <conditionalFormatting sqref="D47:M48">
    <cfRule type="expression" dxfId="26" priority="1">
      <formula>ISERROR(D47)</formula>
    </cfRule>
  </conditionalFormatting>
  <conditionalFormatting sqref="D49:M49">
    <cfRule type="expression" dxfId="25" priority="6">
      <formula>ISERROR(D49)</formula>
    </cfRule>
    <cfRule type="expression" dxfId="24" priority="7">
      <formula>ISERROR(D49)</formula>
    </cfRule>
  </conditionalFormatting>
  <conditionalFormatting sqref="D50:M50">
    <cfRule type="expression" dxfId="23" priority="4">
      <formula>ISERROR(D50)</formula>
    </cfRule>
  </conditionalFormatting>
  <conditionalFormatting sqref="D50:M63">
    <cfRule type="expression" dxfId="22" priority="5">
      <formula>ISERROR(D50)</formula>
    </cfRule>
  </conditionalFormatting>
  <conditionalFormatting sqref="D51:M63">
    <cfRule type="dataBar" priority="9">
      <dataBar>
        <cfvo type="min"/>
        <cfvo type="max"/>
        <color rgb="FFFFB628"/>
      </dataBar>
      <extLst>
        <ext xmlns:x14="http://schemas.microsoft.com/office/spreadsheetml/2009/9/main" uri="{B025F937-C7B1-47D3-B67F-A62EFF666E3E}">
          <x14:id>{4506F082-8FD2-474E-8AB0-4E140551D017}</x14:id>
        </ext>
      </extLst>
    </cfRule>
  </conditionalFormatting>
  <conditionalFormatting sqref="D64:M66">
    <cfRule type="dataBar" priority="2">
      <dataBar>
        <cfvo type="min"/>
        <cfvo type="max"/>
        <color theme="8" tint="0.39997558519241921"/>
      </dataBar>
      <extLst>
        <ext xmlns:x14="http://schemas.microsoft.com/office/spreadsheetml/2009/9/main" uri="{B025F937-C7B1-47D3-B67F-A62EFF666E3E}">
          <x14:id>{C39A99AF-2FE2-4412-8688-D133C73722B3}</x14:id>
        </ext>
      </extLst>
    </cfRule>
    <cfRule type="expression" dxfId="21" priority="3">
      <formula>ISERROR(D64)</formula>
    </cfRule>
  </conditionalFormatting>
  <conditionalFormatting sqref="D6:O25">
    <cfRule type="expression" dxfId="20" priority="15">
      <formula>ISERROR(D6)</formula>
    </cfRule>
  </conditionalFormatting>
  <conditionalFormatting sqref="D8:O8">
    <cfRule type="expression" dxfId="19" priority="13">
      <formula>ISERROR(D8)</formula>
    </cfRule>
  </conditionalFormatting>
  <conditionalFormatting sqref="D9:O9">
    <cfRule type="expression" dxfId="18" priority="12">
      <formula>ISERROR(D9)</formula>
    </cfRule>
  </conditionalFormatting>
  <conditionalFormatting sqref="D10:O22">
    <cfRule type="dataBar" priority="16">
      <dataBar>
        <cfvo type="min"/>
        <cfvo type="max"/>
        <color rgb="FFFFB628"/>
      </dataBar>
      <extLst>
        <ext xmlns:x14="http://schemas.microsoft.com/office/spreadsheetml/2009/9/main" uri="{B025F937-C7B1-47D3-B67F-A62EFF666E3E}">
          <x14:id>{BA04BF63-ED82-4AAA-B7B2-B4383B0BE8AE}</x14:id>
        </ext>
      </extLst>
    </cfRule>
  </conditionalFormatting>
  <conditionalFormatting sqref="D23:O25">
    <cfRule type="dataBar" priority="14">
      <dataBar>
        <cfvo type="min"/>
        <cfvo type="max"/>
        <color theme="8" tint="0.39997558519241921"/>
      </dataBar>
      <extLst>
        <ext xmlns:x14="http://schemas.microsoft.com/office/spreadsheetml/2009/9/main" uri="{B025F937-C7B1-47D3-B67F-A62EFF666E3E}">
          <x14:id>{017D4DA9-014B-4397-A40A-75F4E6F640C6}</x14:id>
        </ext>
      </extLst>
    </cfRule>
  </conditionalFormatting>
  <dataValidations count="2">
    <dataValidation type="list" allowBlank="1" showInputMessage="1" showErrorMessage="1" sqref="D44:M44" xr:uid="{D5636E16-23A4-46AE-8265-6D75BDD48759}">
      <formula1>month_list</formula1>
    </dataValidation>
    <dataValidation type="list" allowBlank="1" showInputMessage="1" showErrorMessage="1" sqref="C1" xr:uid="{55FC5AB6-F965-4967-9578-D110ED2BC605}">
      <formula1>LOC_LIST</formula1>
    </dataValidation>
  </dataValidations>
  <pageMargins left="0.7" right="0.7" top="0.5" bottom="0.5" header="0.3" footer="0.3"/>
  <pageSetup scale="64" fitToHeight="0" orientation="landscape" r:id="rId1"/>
  <ignoredErrors>
    <ignoredError sqref="D47:M48" evalError="1"/>
  </ignoredErrors>
  <drawing r:id="rId2"/>
  <extLst>
    <ext xmlns:x14="http://schemas.microsoft.com/office/spreadsheetml/2009/9/main" uri="{78C0D931-6437-407d-A8EE-F0AAD7539E65}">
      <x14:conditionalFormattings>
        <x14:conditionalFormatting xmlns:xm="http://schemas.microsoft.com/office/excel/2006/main">
          <x14:cfRule type="dataBar" id="{4506F082-8FD2-474E-8AB0-4E140551D017}">
            <x14:dataBar minLength="0" maxLength="100" gradient="0">
              <x14:cfvo type="autoMin"/>
              <x14:cfvo type="autoMax"/>
              <x14:negativeFillColor rgb="FFFF0000"/>
              <x14:axisColor rgb="FF000000"/>
            </x14:dataBar>
          </x14:cfRule>
          <xm:sqref>D51:M63</xm:sqref>
        </x14:conditionalFormatting>
        <x14:conditionalFormatting xmlns:xm="http://schemas.microsoft.com/office/excel/2006/main">
          <x14:cfRule type="dataBar" id="{C39A99AF-2FE2-4412-8688-D133C73722B3}">
            <x14:dataBar minLength="0" maxLength="100" gradient="0">
              <x14:cfvo type="autoMin"/>
              <x14:cfvo type="autoMax"/>
              <x14:negativeFillColor rgb="FFFF0000"/>
              <x14:axisColor rgb="FF000000"/>
            </x14:dataBar>
          </x14:cfRule>
          <xm:sqref>D64:M66</xm:sqref>
        </x14:conditionalFormatting>
        <x14:conditionalFormatting xmlns:xm="http://schemas.microsoft.com/office/excel/2006/main">
          <x14:cfRule type="dataBar" id="{BA04BF63-ED82-4AAA-B7B2-B4383B0BE8AE}">
            <x14:dataBar minLength="0" maxLength="100" gradient="0">
              <x14:cfvo type="autoMin"/>
              <x14:cfvo type="autoMax"/>
              <x14:negativeFillColor rgb="FFFF0000"/>
              <x14:axisColor rgb="FF000000"/>
            </x14:dataBar>
          </x14:cfRule>
          <xm:sqref>D10:O22</xm:sqref>
        </x14:conditionalFormatting>
        <x14:conditionalFormatting xmlns:xm="http://schemas.microsoft.com/office/excel/2006/main">
          <x14:cfRule type="dataBar" id="{017D4DA9-014B-4397-A40A-75F4E6F640C6}">
            <x14:dataBar minLength="0" maxLength="100" gradient="0">
              <x14:cfvo type="autoMin"/>
              <x14:cfvo type="autoMax"/>
              <x14:negativeFillColor rgb="FFFF0000"/>
              <x14:axisColor rgb="FF000000"/>
            </x14:dataBar>
          </x14:cfRule>
          <xm:sqref>D23:O25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8444E-7286-4921-8F1B-5FD937527891}">
  <sheetPr>
    <tabColor theme="8" tint="0.79998168889431442"/>
    <pageSetUpPr fitToPage="1"/>
  </sheetPr>
  <dimension ref="A1:O68"/>
  <sheetViews>
    <sheetView zoomScaleNormal="100" workbookViewId="0">
      <pane ySplit="2" topLeftCell="A29" activePane="bottomLeft" state="frozen"/>
      <selection sqref="A1:G1"/>
      <selection pane="bottomLeft" activeCell="C1" sqref="C1"/>
    </sheetView>
  </sheetViews>
  <sheetFormatPr defaultColWidth="8.85546875" defaultRowHeight="15"/>
  <cols>
    <col min="1" max="1" width="13.7109375" style="14" customWidth="1"/>
    <col min="2" max="2" width="14.140625" style="14" customWidth="1"/>
    <col min="3" max="3" width="33.5703125" style="15" customWidth="1"/>
    <col min="4" max="15" width="10.7109375" style="14" customWidth="1"/>
    <col min="16" max="16384" width="8.85546875" style="14"/>
  </cols>
  <sheetData>
    <row r="1" spans="1:15" s="35" customFormat="1" ht="16.5">
      <c r="A1" s="78" t="s">
        <v>2760</v>
      </c>
      <c r="B1" s="78"/>
      <c r="C1" s="38"/>
      <c r="D1" s="36"/>
      <c r="E1" s="36"/>
      <c r="F1" s="36"/>
      <c r="G1" s="36"/>
      <c r="H1" s="36"/>
      <c r="I1" s="36"/>
      <c r="J1" s="36"/>
      <c r="K1" s="36"/>
      <c r="L1" s="36"/>
      <c r="M1" s="36"/>
      <c r="N1" s="36"/>
      <c r="O1" s="36"/>
    </row>
    <row r="2" spans="1:15" ht="61.5" customHeight="1">
      <c r="A2" s="76" t="str">
        <f>"NURSING HOME MONTHLY SUMMARY for Employee: "&amp;C1</f>
        <v xml:space="preserve">NURSING HOME MONTHLY SUMMARY for Employee: </v>
      </c>
      <c r="B2" s="76"/>
      <c r="C2" s="76"/>
      <c r="D2" s="76"/>
      <c r="E2" s="76"/>
      <c r="F2" s="76"/>
      <c r="G2" s="76"/>
      <c r="H2" s="76"/>
      <c r="I2" s="76"/>
      <c r="J2" s="76"/>
      <c r="K2" s="76"/>
      <c r="L2" s="76"/>
      <c r="M2" s="76"/>
    </row>
    <row r="4" spans="1:15">
      <c r="A4" s="62" t="s">
        <v>32</v>
      </c>
      <c r="B4" s="62"/>
      <c r="C4" s="62"/>
      <c r="D4" s="21" t="s">
        <v>25</v>
      </c>
      <c r="E4" s="21" t="s">
        <v>36</v>
      </c>
      <c r="F4" s="21" t="s">
        <v>37</v>
      </c>
      <c r="G4" s="21" t="s">
        <v>38</v>
      </c>
      <c r="H4" s="21" t="s">
        <v>39</v>
      </c>
      <c r="I4" s="21" t="s">
        <v>40</v>
      </c>
      <c r="J4" s="21" t="s">
        <v>41</v>
      </c>
      <c r="K4" s="21" t="s">
        <v>42</v>
      </c>
      <c r="L4" s="21" t="s">
        <v>43</v>
      </c>
      <c r="M4" s="21" t="s">
        <v>44</v>
      </c>
      <c r="N4" s="21" t="s">
        <v>45</v>
      </c>
      <c r="O4" s="21" t="s">
        <v>46</v>
      </c>
    </row>
    <row r="5" spans="1:15" ht="18.600000000000001" customHeight="1">
      <c r="A5" s="62"/>
      <c r="B5" s="62"/>
      <c r="C5" s="62"/>
      <c r="D5" s="20" t="str">
        <f>IF(INSTRUCTIONS!B16="",D4,INSTRUCTIONS!B16)</f>
        <v>Month_1</v>
      </c>
      <c r="E5" s="20" t="str">
        <f>IF(D5=D4,E4,IF(MONTH(D5)=12,DATE(YEAR(D5)+1,1,1),DATE(YEAR(D5),MONTH(D5)+1,1)))</f>
        <v>Month_2</v>
      </c>
      <c r="F5" s="20" t="str">
        <f t="shared" ref="F5:O5" si="0">IF(E5=E4,F4,IF(MONTH(E5)=12,DATE(YEAR(E5)+1,1,1),DATE(YEAR(E5),MONTH(E5)+1,1)))</f>
        <v>Month_3</v>
      </c>
      <c r="G5" s="20" t="str">
        <f t="shared" si="0"/>
        <v>Month_4</v>
      </c>
      <c r="H5" s="20" t="str">
        <f t="shared" si="0"/>
        <v>Month_5</v>
      </c>
      <c r="I5" s="20" t="str">
        <f t="shared" si="0"/>
        <v>Month_6</v>
      </c>
      <c r="J5" s="20" t="str">
        <f t="shared" si="0"/>
        <v>Month_7</v>
      </c>
      <c r="K5" s="20" t="str">
        <f t="shared" si="0"/>
        <v>Month_8</v>
      </c>
      <c r="L5" s="20" t="str">
        <f t="shared" si="0"/>
        <v>Month_9</v>
      </c>
      <c r="M5" s="20" t="str">
        <f t="shared" si="0"/>
        <v>Month_10</v>
      </c>
      <c r="N5" s="20" t="str">
        <f t="shared" si="0"/>
        <v>Month_11</v>
      </c>
      <c r="O5" s="20" t="str">
        <f t="shared" si="0"/>
        <v>Month_12</v>
      </c>
    </row>
    <row r="6" spans="1:15">
      <c r="A6" s="66" t="s">
        <v>51</v>
      </c>
      <c r="B6" s="67"/>
      <c r="C6" s="19" t="s">
        <v>33</v>
      </c>
      <c r="D6" s="22">
        <f t="shared" ref="D6:O6" ca="1" si="1">COUNTIFS(INDIRECT(D$4&amp;"!$U$4:$U$250"),"&gt;=0",INDIRECT(D$4&amp;"!$B$4:$B$250"),$C$1)</f>
        <v>0</v>
      </c>
      <c r="E6" s="22">
        <f t="shared" ca="1" si="1"/>
        <v>0</v>
      </c>
      <c r="F6" s="22">
        <f t="shared" ca="1" si="1"/>
        <v>0</v>
      </c>
      <c r="G6" s="22">
        <f t="shared" ca="1" si="1"/>
        <v>0</v>
      </c>
      <c r="H6" s="22">
        <f t="shared" ca="1" si="1"/>
        <v>0</v>
      </c>
      <c r="I6" s="22">
        <f t="shared" ca="1" si="1"/>
        <v>0</v>
      </c>
      <c r="J6" s="22">
        <f t="shared" ca="1" si="1"/>
        <v>0</v>
      </c>
      <c r="K6" s="22">
        <f t="shared" ca="1" si="1"/>
        <v>0</v>
      </c>
      <c r="L6" s="22">
        <f t="shared" ca="1" si="1"/>
        <v>0</v>
      </c>
      <c r="M6" s="22">
        <f t="shared" ca="1" si="1"/>
        <v>0</v>
      </c>
      <c r="N6" s="22">
        <f t="shared" ca="1" si="1"/>
        <v>0</v>
      </c>
      <c r="O6" s="22">
        <f t="shared" ca="1" si="1"/>
        <v>0</v>
      </c>
    </row>
    <row r="7" spans="1:15">
      <c r="A7" s="67"/>
      <c r="B7" s="67"/>
      <c r="C7" s="19" t="s">
        <v>34</v>
      </c>
      <c r="D7" s="22">
        <f t="shared" ref="D7:O7" ca="1" si="2">COUNTIFS(INDIRECT(D$4&amp;"!$U$4:$U$250"),"=0",INDIRECT(D$4&amp;"!$B$4:$B$250"),$C$1)</f>
        <v>0</v>
      </c>
      <c r="E7" s="22">
        <f t="shared" ca="1" si="2"/>
        <v>0</v>
      </c>
      <c r="F7" s="22">
        <f t="shared" ca="1" si="2"/>
        <v>0</v>
      </c>
      <c r="G7" s="22">
        <f t="shared" ca="1" si="2"/>
        <v>0</v>
      </c>
      <c r="H7" s="22">
        <f t="shared" ca="1" si="2"/>
        <v>0</v>
      </c>
      <c r="I7" s="22">
        <f t="shared" ca="1" si="2"/>
        <v>0</v>
      </c>
      <c r="J7" s="22">
        <f t="shared" ca="1" si="2"/>
        <v>0</v>
      </c>
      <c r="K7" s="22">
        <f t="shared" ca="1" si="2"/>
        <v>0</v>
      </c>
      <c r="L7" s="22">
        <f t="shared" ca="1" si="2"/>
        <v>0</v>
      </c>
      <c r="M7" s="22">
        <f t="shared" ca="1" si="2"/>
        <v>0</v>
      </c>
      <c r="N7" s="22">
        <f t="shared" ca="1" si="2"/>
        <v>0</v>
      </c>
      <c r="O7" s="22">
        <f t="shared" ca="1" si="2"/>
        <v>0</v>
      </c>
    </row>
    <row r="8" spans="1:15" ht="15.75">
      <c r="A8" s="67"/>
      <c r="B8" s="67"/>
      <c r="C8" s="23" t="s">
        <v>35</v>
      </c>
      <c r="D8" s="24" t="e">
        <f ca="1">IFERROR(D7/D6,NA())</f>
        <v>#N/A</v>
      </c>
      <c r="E8" s="24" t="e">
        <f t="shared" ref="E8:O8" ca="1" si="3">IFERROR(E7/E6,NA())</f>
        <v>#N/A</v>
      </c>
      <c r="F8" s="24" t="e">
        <f t="shared" ca="1" si="3"/>
        <v>#N/A</v>
      </c>
      <c r="G8" s="24" t="e">
        <f t="shared" ca="1" si="3"/>
        <v>#N/A</v>
      </c>
      <c r="H8" s="24" t="e">
        <f t="shared" ca="1" si="3"/>
        <v>#N/A</v>
      </c>
      <c r="I8" s="24" t="e">
        <f t="shared" ca="1" si="3"/>
        <v>#N/A</v>
      </c>
      <c r="J8" s="24" t="e">
        <f t="shared" ca="1" si="3"/>
        <v>#N/A</v>
      </c>
      <c r="K8" s="24" t="e">
        <f t="shared" ca="1" si="3"/>
        <v>#N/A</v>
      </c>
      <c r="L8" s="24" t="e">
        <f t="shared" ca="1" si="3"/>
        <v>#N/A</v>
      </c>
      <c r="M8" s="24" t="e">
        <f t="shared" ca="1" si="3"/>
        <v>#N/A</v>
      </c>
      <c r="N8" s="24" t="e">
        <f t="shared" ca="1" si="3"/>
        <v>#N/A</v>
      </c>
      <c r="O8" s="24" t="e">
        <f t="shared" ca="1" si="3"/>
        <v>#N/A</v>
      </c>
    </row>
    <row r="9" spans="1:15" ht="31.5">
      <c r="A9" s="67"/>
      <c r="B9" s="67"/>
      <c r="C9" s="25" t="s">
        <v>48</v>
      </c>
      <c r="D9" s="26" t="e">
        <f t="shared" ref="D9:O9" ca="1" si="4">IFERROR(AVERAGEIF(INDIRECT(D$4&amp;"!$B$4:$B$250"),$C$1,INDIRECT(D$4&amp;"!$U$4:$U$250")),NA())</f>
        <v>#N/A</v>
      </c>
      <c r="E9" s="26" t="e">
        <f t="shared" ca="1" si="4"/>
        <v>#N/A</v>
      </c>
      <c r="F9" s="26" t="e">
        <f t="shared" ca="1" si="4"/>
        <v>#N/A</v>
      </c>
      <c r="G9" s="26" t="e">
        <f t="shared" ca="1" si="4"/>
        <v>#N/A</v>
      </c>
      <c r="H9" s="26" t="e">
        <f t="shared" ca="1" si="4"/>
        <v>#N/A</v>
      </c>
      <c r="I9" s="26" t="e">
        <f t="shared" ca="1" si="4"/>
        <v>#N/A</v>
      </c>
      <c r="J9" s="26" t="e">
        <f t="shared" ca="1" si="4"/>
        <v>#N/A</v>
      </c>
      <c r="K9" s="26" t="e">
        <f t="shared" ca="1" si="4"/>
        <v>#N/A</v>
      </c>
      <c r="L9" s="26" t="e">
        <f t="shared" ca="1" si="4"/>
        <v>#N/A</v>
      </c>
      <c r="M9" s="26" t="e">
        <f t="shared" ca="1" si="4"/>
        <v>#N/A</v>
      </c>
      <c r="N9" s="26" t="e">
        <f t="shared" ca="1" si="4"/>
        <v>#N/A</v>
      </c>
      <c r="O9" s="26" t="e">
        <f t="shared" ca="1" si="4"/>
        <v>#N/A</v>
      </c>
    </row>
    <row r="10" spans="1:15" ht="45">
      <c r="A10" s="77" t="s">
        <v>50</v>
      </c>
      <c r="B10" s="64" t="s">
        <v>7</v>
      </c>
      <c r="C10" s="19" t="s">
        <v>8</v>
      </c>
      <c r="D10" s="27" t="e">
        <f t="shared" ref="D10:O10" ca="1" si="5">IF(D$6&gt;0,COUNTIFS(INDIRECT(D$4&amp;"!$h$4:$h$250"),"NO",INDIRECT(D$4&amp;"!$B$4:$B$250"),$C$1),NA())</f>
        <v>#N/A</v>
      </c>
      <c r="E10" s="27" t="e">
        <f t="shared" ca="1" si="5"/>
        <v>#N/A</v>
      </c>
      <c r="F10" s="27" t="e">
        <f t="shared" ca="1" si="5"/>
        <v>#N/A</v>
      </c>
      <c r="G10" s="27" t="e">
        <f t="shared" ca="1" si="5"/>
        <v>#N/A</v>
      </c>
      <c r="H10" s="27" t="e">
        <f t="shared" ca="1" si="5"/>
        <v>#N/A</v>
      </c>
      <c r="I10" s="27" t="e">
        <f t="shared" ca="1" si="5"/>
        <v>#N/A</v>
      </c>
      <c r="J10" s="27" t="e">
        <f t="shared" ca="1" si="5"/>
        <v>#N/A</v>
      </c>
      <c r="K10" s="27" t="e">
        <f t="shared" ca="1" si="5"/>
        <v>#N/A</v>
      </c>
      <c r="L10" s="27" t="e">
        <f t="shared" ca="1" si="5"/>
        <v>#N/A</v>
      </c>
      <c r="M10" s="27" t="e">
        <f t="shared" ca="1" si="5"/>
        <v>#N/A</v>
      </c>
      <c r="N10" s="27" t="e">
        <f t="shared" ca="1" si="5"/>
        <v>#N/A</v>
      </c>
      <c r="O10" s="27" t="e">
        <f t="shared" ca="1" si="5"/>
        <v>#N/A</v>
      </c>
    </row>
    <row r="11" spans="1:15" ht="30">
      <c r="A11" s="77"/>
      <c r="B11" s="64"/>
      <c r="C11" s="19" t="s">
        <v>10</v>
      </c>
      <c r="D11" s="27" t="e">
        <f t="shared" ref="D11:O11" ca="1" si="6">IF(D$6&gt;0,COUNTIFS(INDIRECT(D$4&amp;"!$i$4:$i$250"),"NO",INDIRECT(D$4&amp;"!$B$4:$B$250"),$C$1),NA())</f>
        <v>#N/A</v>
      </c>
      <c r="E11" s="27" t="e">
        <f t="shared" ca="1" si="6"/>
        <v>#N/A</v>
      </c>
      <c r="F11" s="27" t="e">
        <f t="shared" ca="1" si="6"/>
        <v>#N/A</v>
      </c>
      <c r="G11" s="27" t="e">
        <f t="shared" ca="1" si="6"/>
        <v>#N/A</v>
      </c>
      <c r="H11" s="27" t="e">
        <f t="shared" ca="1" si="6"/>
        <v>#N/A</v>
      </c>
      <c r="I11" s="27" t="e">
        <f t="shared" ca="1" si="6"/>
        <v>#N/A</v>
      </c>
      <c r="J11" s="27" t="e">
        <f t="shared" ca="1" si="6"/>
        <v>#N/A</v>
      </c>
      <c r="K11" s="27" t="e">
        <f t="shared" ca="1" si="6"/>
        <v>#N/A</v>
      </c>
      <c r="L11" s="27" t="e">
        <f t="shared" ca="1" si="6"/>
        <v>#N/A</v>
      </c>
      <c r="M11" s="27" t="e">
        <f t="shared" ca="1" si="6"/>
        <v>#N/A</v>
      </c>
      <c r="N11" s="27" t="e">
        <f t="shared" ca="1" si="6"/>
        <v>#N/A</v>
      </c>
      <c r="O11" s="27" t="e">
        <f t="shared" ca="1" si="6"/>
        <v>#N/A</v>
      </c>
    </row>
    <row r="12" spans="1:15" ht="30">
      <c r="A12" s="77"/>
      <c r="B12" s="64"/>
      <c r="C12" s="19" t="s">
        <v>9</v>
      </c>
      <c r="D12" s="27" t="e">
        <f t="shared" ref="D12:O12" ca="1" si="7">IF(D$6&gt;0,COUNTIFS(INDIRECT(D$4&amp;"!$j$4:$j$250"),"NO",INDIRECT(D$4&amp;"!$B$4:$B$250"),$C$1),NA())</f>
        <v>#N/A</v>
      </c>
      <c r="E12" s="27" t="e">
        <f t="shared" ca="1" si="7"/>
        <v>#N/A</v>
      </c>
      <c r="F12" s="27" t="e">
        <f t="shared" ca="1" si="7"/>
        <v>#N/A</v>
      </c>
      <c r="G12" s="27" t="e">
        <f t="shared" ca="1" si="7"/>
        <v>#N/A</v>
      </c>
      <c r="H12" s="27" t="e">
        <f t="shared" ca="1" si="7"/>
        <v>#N/A</v>
      </c>
      <c r="I12" s="27" t="e">
        <f t="shared" ca="1" si="7"/>
        <v>#N/A</v>
      </c>
      <c r="J12" s="27" t="e">
        <f t="shared" ca="1" si="7"/>
        <v>#N/A</v>
      </c>
      <c r="K12" s="27" t="e">
        <f t="shared" ca="1" si="7"/>
        <v>#N/A</v>
      </c>
      <c r="L12" s="27" t="e">
        <f t="shared" ca="1" si="7"/>
        <v>#N/A</v>
      </c>
      <c r="M12" s="27" t="e">
        <f t="shared" ca="1" si="7"/>
        <v>#N/A</v>
      </c>
      <c r="N12" s="27" t="e">
        <f t="shared" ca="1" si="7"/>
        <v>#N/A</v>
      </c>
      <c r="O12" s="27" t="e">
        <f t="shared" ca="1" si="7"/>
        <v>#N/A</v>
      </c>
    </row>
    <row r="13" spans="1:15" ht="60">
      <c r="A13" s="77"/>
      <c r="B13" s="64"/>
      <c r="C13" s="19" t="s">
        <v>11</v>
      </c>
      <c r="D13" s="27" t="e">
        <f t="shared" ref="D13:O13" ca="1" si="8">IF(D$6&gt;0,COUNTIFS(INDIRECT(D$4&amp;"!$k$4:$k$250"),"NO",INDIRECT(D$4&amp;"!$B$4:$B$250"),$C$1),NA())</f>
        <v>#N/A</v>
      </c>
      <c r="E13" s="27" t="e">
        <f t="shared" ca="1" si="8"/>
        <v>#N/A</v>
      </c>
      <c r="F13" s="27" t="e">
        <f t="shared" ca="1" si="8"/>
        <v>#N/A</v>
      </c>
      <c r="G13" s="27" t="e">
        <f t="shared" ca="1" si="8"/>
        <v>#N/A</v>
      </c>
      <c r="H13" s="27" t="e">
        <f t="shared" ca="1" si="8"/>
        <v>#N/A</v>
      </c>
      <c r="I13" s="27" t="e">
        <f t="shared" ca="1" si="8"/>
        <v>#N/A</v>
      </c>
      <c r="J13" s="27" t="e">
        <f t="shared" ca="1" si="8"/>
        <v>#N/A</v>
      </c>
      <c r="K13" s="27" t="e">
        <f t="shared" ca="1" si="8"/>
        <v>#N/A</v>
      </c>
      <c r="L13" s="27" t="e">
        <f t="shared" ca="1" si="8"/>
        <v>#N/A</v>
      </c>
      <c r="M13" s="27" t="e">
        <f t="shared" ca="1" si="8"/>
        <v>#N/A</v>
      </c>
      <c r="N13" s="27" t="e">
        <f t="shared" ca="1" si="8"/>
        <v>#N/A</v>
      </c>
      <c r="O13" s="27" t="e">
        <f t="shared" ca="1" si="8"/>
        <v>#N/A</v>
      </c>
    </row>
    <row r="14" spans="1:15" ht="30">
      <c r="A14" s="77"/>
      <c r="B14" s="64"/>
      <c r="C14" s="19" t="s">
        <v>12</v>
      </c>
      <c r="D14" s="27" t="e">
        <f t="shared" ref="D14:O14" ca="1" si="9">IF(D$6&gt;0,COUNTIFS(INDIRECT(D$4&amp;"!$l$4:$l$250"),"NO",INDIRECT(D$4&amp;"!$B$4:$B$250"),$C$1),NA())</f>
        <v>#N/A</v>
      </c>
      <c r="E14" s="27" t="e">
        <f t="shared" ca="1" si="9"/>
        <v>#N/A</v>
      </c>
      <c r="F14" s="27" t="e">
        <f t="shared" ca="1" si="9"/>
        <v>#N/A</v>
      </c>
      <c r="G14" s="27" t="e">
        <f t="shared" ca="1" si="9"/>
        <v>#N/A</v>
      </c>
      <c r="H14" s="27" t="e">
        <f t="shared" ca="1" si="9"/>
        <v>#N/A</v>
      </c>
      <c r="I14" s="27" t="e">
        <f t="shared" ca="1" si="9"/>
        <v>#N/A</v>
      </c>
      <c r="J14" s="27" t="e">
        <f t="shared" ca="1" si="9"/>
        <v>#N/A</v>
      </c>
      <c r="K14" s="27" t="e">
        <f t="shared" ca="1" si="9"/>
        <v>#N/A</v>
      </c>
      <c r="L14" s="27" t="e">
        <f t="shared" ca="1" si="9"/>
        <v>#N/A</v>
      </c>
      <c r="M14" s="27" t="e">
        <f t="shared" ca="1" si="9"/>
        <v>#N/A</v>
      </c>
      <c r="N14" s="27" t="e">
        <f t="shared" ca="1" si="9"/>
        <v>#N/A</v>
      </c>
      <c r="O14" s="27" t="e">
        <f t="shared" ca="1" si="9"/>
        <v>#N/A</v>
      </c>
    </row>
    <row r="15" spans="1:15" ht="30">
      <c r="A15" s="77"/>
      <c r="B15" s="64"/>
      <c r="C15" s="19" t="s">
        <v>13</v>
      </c>
      <c r="D15" s="27" t="e">
        <f t="shared" ref="D15:O15" ca="1" si="10">IF(D$6&gt;0,COUNTIFS(INDIRECT(D$4&amp;"!$m$4:$m$250"),"NO",INDIRECT(D$4&amp;"!$B$4:$B$250"),$C$1),NA())</f>
        <v>#N/A</v>
      </c>
      <c r="E15" s="27" t="e">
        <f t="shared" ca="1" si="10"/>
        <v>#N/A</v>
      </c>
      <c r="F15" s="27" t="e">
        <f t="shared" ca="1" si="10"/>
        <v>#N/A</v>
      </c>
      <c r="G15" s="27" t="e">
        <f t="shared" ca="1" si="10"/>
        <v>#N/A</v>
      </c>
      <c r="H15" s="27" t="e">
        <f t="shared" ca="1" si="10"/>
        <v>#N/A</v>
      </c>
      <c r="I15" s="27" t="e">
        <f t="shared" ca="1" si="10"/>
        <v>#N/A</v>
      </c>
      <c r="J15" s="27" t="e">
        <f t="shared" ca="1" si="10"/>
        <v>#N/A</v>
      </c>
      <c r="K15" s="27" t="e">
        <f t="shared" ca="1" si="10"/>
        <v>#N/A</v>
      </c>
      <c r="L15" s="27" t="e">
        <f t="shared" ca="1" si="10"/>
        <v>#N/A</v>
      </c>
      <c r="M15" s="27" t="e">
        <f t="shared" ca="1" si="10"/>
        <v>#N/A</v>
      </c>
      <c r="N15" s="27" t="e">
        <f t="shared" ca="1" si="10"/>
        <v>#N/A</v>
      </c>
      <c r="O15" s="27" t="e">
        <f t="shared" ca="1" si="10"/>
        <v>#N/A</v>
      </c>
    </row>
    <row r="16" spans="1:15" ht="30">
      <c r="A16" s="77"/>
      <c r="B16" s="64"/>
      <c r="C16" s="19" t="s">
        <v>14</v>
      </c>
      <c r="D16" s="27" t="e">
        <f t="shared" ref="D16:O16" ca="1" si="11">IF(D$6&gt;0,COUNTIFS(INDIRECT(D$4&amp;"!$n$4:$n$250"),"NO",INDIRECT(D$4&amp;"!$B$4:$B$250"),$C$1),NA())</f>
        <v>#N/A</v>
      </c>
      <c r="E16" s="27" t="e">
        <f t="shared" ca="1" si="11"/>
        <v>#N/A</v>
      </c>
      <c r="F16" s="27" t="e">
        <f t="shared" ca="1" si="11"/>
        <v>#N/A</v>
      </c>
      <c r="G16" s="27" t="e">
        <f t="shared" ca="1" si="11"/>
        <v>#N/A</v>
      </c>
      <c r="H16" s="27" t="e">
        <f t="shared" ca="1" si="11"/>
        <v>#N/A</v>
      </c>
      <c r="I16" s="27" t="e">
        <f t="shared" ca="1" si="11"/>
        <v>#N/A</v>
      </c>
      <c r="J16" s="27" t="e">
        <f t="shared" ca="1" si="11"/>
        <v>#N/A</v>
      </c>
      <c r="K16" s="27" t="e">
        <f t="shared" ca="1" si="11"/>
        <v>#N/A</v>
      </c>
      <c r="L16" s="27" t="e">
        <f t="shared" ca="1" si="11"/>
        <v>#N/A</v>
      </c>
      <c r="M16" s="27" t="e">
        <f t="shared" ca="1" si="11"/>
        <v>#N/A</v>
      </c>
      <c r="N16" s="27" t="e">
        <f t="shared" ca="1" si="11"/>
        <v>#N/A</v>
      </c>
      <c r="O16" s="27" t="e">
        <f t="shared" ca="1" si="11"/>
        <v>#N/A</v>
      </c>
    </row>
    <row r="17" spans="1:15" ht="45">
      <c r="A17" s="77"/>
      <c r="B17" s="64"/>
      <c r="C17" s="19" t="s">
        <v>15</v>
      </c>
      <c r="D17" s="27" t="e">
        <f t="shared" ref="D17:O17" ca="1" si="12">IF(D$6&gt;0,COUNTIFS(INDIRECT(D$4&amp;"!$o$4:$o$250"),"NO",INDIRECT(D$4&amp;"!$B$4:$B$250"),$C$1),NA())</f>
        <v>#N/A</v>
      </c>
      <c r="E17" s="27" t="e">
        <f t="shared" ca="1" si="12"/>
        <v>#N/A</v>
      </c>
      <c r="F17" s="27" t="e">
        <f t="shared" ca="1" si="12"/>
        <v>#N/A</v>
      </c>
      <c r="G17" s="27" t="e">
        <f t="shared" ca="1" si="12"/>
        <v>#N/A</v>
      </c>
      <c r="H17" s="27" t="e">
        <f t="shared" ca="1" si="12"/>
        <v>#N/A</v>
      </c>
      <c r="I17" s="27" t="e">
        <f t="shared" ca="1" si="12"/>
        <v>#N/A</v>
      </c>
      <c r="J17" s="27" t="e">
        <f t="shared" ca="1" si="12"/>
        <v>#N/A</v>
      </c>
      <c r="K17" s="27" t="e">
        <f t="shared" ca="1" si="12"/>
        <v>#N/A</v>
      </c>
      <c r="L17" s="27" t="e">
        <f t="shared" ca="1" si="12"/>
        <v>#N/A</v>
      </c>
      <c r="M17" s="27" t="e">
        <f t="shared" ca="1" si="12"/>
        <v>#N/A</v>
      </c>
      <c r="N17" s="27" t="e">
        <f t="shared" ca="1" si="12"/>
        <v>#N/A</v>
      </c>
      <c r="O17" s="27" t="e">
        <f t="shared" ca="1" si="12"/>
        <v>#N/A</v>
      </c>
    </row>
    <row r="18" spans="1:15" ht="45">
      <c r="A18" s="77"/>
      <c r="B18" s="64" t="s">
        <v>16</v>
      </c>
      <c r="C18" s="19" t="s">
        <v>17</v>
      </c>
      <c r="D18" s="27" t="e">
        <f t="shared" ref="D18:O18" ca="1" si="13">IF(D$6&gt;0,COUNTIFS(INDIRECT(D$4&amp;"!$p$4:$p$250"),"NO",INDIRECT(D$4&amp;"!$B$4:$B$250"),$C$1),NA())</f>
        <v>#N/A</v>
      </c>
      <c r="E18" s="27" t="e">
        <f t="shared" ca="1" si="13"/>
        <v>#N/A</v>
      </c>
      <c r="F18" s="27" t="e">
        <f t="shared" ca="1" si="13"/>
        <v>#N/A</v>
      </c>
      <c r="G18" s="27" t="e">
        <f t="shared" ca="1" si="13"/>
        <v>#N/A</v>
      </c>
      <c r="H18" s="27" t="e">
        <f t="shared" ca="1" si="13"/>
        <v>#N/A</v>
      </c>
      <c r="I18" s="27" t="e">
        <f t="shared" ca="1" si="13"/>
        <v>#N/A</v>
      </c>
      <c r="J18" s="27" t="e">
        <f t="shared" ca="1" si="13"/>
        <v>#N/A</v>
      </c>
      <c r="K18" s="27" t="e">
        <f t="shared" ca="1" si="13"/>
        <v>#N/A</v>
      </c>
      <c r="L18" s="27" t="e">
        <f t="shared" ca="1" si="13"/>
        <v>#N/A</v>
      </c>
      <c r="M18" s="27" t="e">
        <f t="shared" ca="1" si="13"/>
        <v>#N/A</v>
      </c>
      <c r="N18" s="27" t="e">
        <f t="shared" ca="1" si="13"/>
        <v>#N/A</v>
      </c>
      <c r="O18" s="27" t="e">
        <f t="shared" ca="1" si="13"/>
        <v>#N/A</v>
      </c>
    </row>
    <row r="19" spans="1:15" ht="45">
      <c r="A19" s="77"/>
      <c r="B19" s="64"/>
      <c r="C19" s="19" t="s">
        <v>22</v>
      </c>
      <c r="D19" s="27" t="e">
        <f t="shared" ref="D19:O19" ca="1" si="14">IF(D$6&gt;0,COUNTIFS(INDIRECT(D$4&amp;"!$q$4:$q$250"),"NO",INDIRECT(D$4&amp;"!$B$4:$B$250"),$C$1),NA())</f>
        <v>#N/A</v>
      </c>
      <c r="E19" s="27" t="e">
        <f t="shared" ca="1" si="14"/>
        <v>#N/A</v>
      </c>
      <c r="F19" s="27" t="e">
        <f t="shared" ca="1" si="14"/>
        <v>#N/A</v>
      </c>
      <c r="G19" s="27" t="e">
        <f t="shared" ca="1" si="14"/>
        <v>#N/A</v>
      </c>
      <c r="H19" s="27" t="e">
        <f t="shared" ca="1" si="14"/>
        <v>#N/A</v>
      </c>
      <c r="I19" s="27" t="e">
        <f t="shared" ca="1" si="14"/>
        <v>#N/A</v>
      </c>
      <c r="J19" s="27" t="e">
        <f t="shared" ca="1" si="14"/>
        <v>#N/A</v>
      </c>
      <c r="K19" s="27" t="e">
        <f t="shared" ca="1" si="14"/>
        <v>#N/A</v>
      </c>
      <c r="L19" s="27" t="e">
        <f t="shared" ca="1" si="14"/>
        <v>#N/A</v>
      </c>
      <c r="M19" s="27" t="e">
        <f t="shared" ca="1" si="14"/>
        <v>#N/A</v>
      </c>
      <c r="N19" s="27" t="e">
        <f t="shared" ca="1" si="14"/>
        <v>#N/A</v>
      </c>
      <c r="O19" s="27" t="e">
        <f t="shared" ca="1" si="14"/>
        <v>#N/A</v>
      </c>
    </row>
    <row r="20" spans="1:15" ht="30">
      <c r="A20" s="77"/>
      <c r="B20" s="64" t="s">
        <v>18</v>
      </c>
      <c r="C20" s="19" t="s">
        <v>21</v>
      </c>
      <c r="D20" s="27" t="e">
        <f t="shared" ref="D20:O20" ca="1" si="15">IF(D$6&gt;0,COUNTIFS(INDIRECT(D$4&amp;"!$r$4:$r$250"),"NO",INDIRECT(D$4&amp;"!$B$4:$B$250"),$C$1),NA())</f>
        <v>#N/A</v>
      </c>
      <c r="E20" s="27" t="e">
        <f t="shared" ca="1" si="15"/>
        <v>#N/A</v>
      </c>
      <c r="F20" s="27" t="e">
        <f t="shared" ca="1" si="15"/>
        <v>#N/A</v>
      </c>
      <c r="G20" s="27" t="e">
        <f t="shared" ca="1" si="15"/>
        <v>#N/A</v>
      </c>
      <c r="H20" s="27" t="e">
        <f t="shared" ca="1" si="15"/>
        <v>#N/A</v>
      </c>
      <c r="I20" s="27" t="e">
        <f t="shared" ca="1" si="15"/>
        <v>#N/A</v>
      </c>
      <c r="J20" s="27" t="e">
        <f t="shared" ca="1" si="15"/>
        <v>#N/A</v>
      </c>
      <c r="K20" s="27" t="e">
        <f t="shared" ca="1" si="15"/>
        <v>#N/A</v>
      </c>
      <c r="L20" s="27" t="e">
        <f t="shared" ca="1" si="15"/>
        <v>#N/A</v>
      </c>
      <c r="M20" s="27" t="e">
        <f t="shared" ca="1" si="15"/>
        <v>#N/A</v>
      </c>
      <c r="N20" s="27" t="e">
        <f t="shared" ca="1" si="15"/>
        <v>#N/A</v>
      </c>
      <c r="O20" s="27" t="e">
        <f t="shared" ca="1" si="15"/>
        <v>#N/A</v>
      </c>
    </row>
    <row r="21" spans="1:15" ht="45">
      <c r="A21" s="77"/>
      <c r="B21" s="64"/>
      <c r="C21" s="19" t="s">
        <v>20</v>
      </c>
      <c r="D21" s="27" t="e">
        <f t="shared" ref="D21:O21" ca="1" si="16">IF(D$6&gt;0,COUNTIFS(INDIRECT(D$4&amp;"!$s$4:$s$250"),"NO",INDIRECT(D$4&amp;"!$B$4:$B$250"),$C$1),NA())</f>
        <v>#N/A</v>
      </c>
      <c r="E21" s="27" t="e">
        <f t="shared" ca="1" si="16"/>
        <v>#N/A</v>
      </c>
      <c r="F21" s="27" t="e">
        <f t="shared" ca="1" si="16"/>
        <v>#N/A</v>
      </c>
      <c r="G21" s="27" t="e">
        <f t="shared" ca="1" si="16"/>
        <v>#N/A</v>
      </c>
      <c r="H21" s="27" t="e">
        <f t="shared" ca="1" si="16"/>
        <v>#N/A</v>
      </c>
      <c r="I21" s="27" t="e">
        <f t="shared" ca="1" si="16"/>
        <v>#N/A</v>
      </c>
      <c r="J21" s="27" t="e">
        <f t="shared" ca="1" si="16"/>
        <v>#N/A</v>
      </c>
      <c r="K21" s="27" t="e">
        <f t="shared" ca="1" si="16"/>
        <v>#N/A</v>
      </c>
      <c r="L21" s="27" t="e">
        <f t="shared" ca="1" si="16"/>
        <v>#N/A</v>
      </c>
      <c r="M21" s="27" t="e">
        <f t="shared" ca="1" si="16"/>
        <v>#N/A</v>
      </c>
      <c r="N21" s="27" t="e">
        <f t="shared" ca="1" si="16"/>
        <v>#N/A</v>
      </c>
      <c r="O21" s="27" t="e">
        <f t="shared" ca="1" si="16"/>
        <v>#N/A</v>
      </c>
    </row>
    <row r="22" spans="1:15" ht="30">
      <c r="A22" s="77"/>
      <c r="B22" s="64"/>
      <c r="C22" s="19" t="s">
        <v>19</v>
      </c>
      <c r="D22" s="27" t="e">
        <f t="shared" ref="D22:O22" ca="1" si="17">IF(D$6&gt;0,COUNTIFS(INDIRECT(D$4&amp;"!$t$4:$t$250"),"NO",INDIRECT(D$4&amp;"!$B$4:$B$250"),$C$1),NA())</f>
        <v>#N/A</v>
      </c>
      <c r="E22" s="27" t="e">
        <f t="shared" ca="1" si="17"/>
        <v>#N/A</v>
      </c>
      <c r="F22" s="27" t="e">
        <f t="shared" ca="1" si="17"/>
        <v>#N/A</v>
      </c>
      <c r="G22" s="27" t="e">
        <f t="shared" ca="1" si="17"/>
        <v>#N/A</v>
      </c>
      <c r="H22" s="27" t="e">
        <f t="shared" ca="1" si="17"/>
        <v>#N/A</v>
      </c>
      <c r="I22" s="27" t="e">
        <f t="shared" ca="1" si="17"/>
        <v>#N/A</v>
      </c>
      <c r="J22" s="27" t="e">
        <f t="shared" ca="1" si="17"/>
        <v>#N/A</v>
      </c>
      <c r="K22" s="27" t="e">
        <f t="shared" ca="1" si="17"/>
        <v>#N/A</v>
      </c>
      <c r="L22" s="27" t="e">
        <f t="shared" ca="1" si="17"/>
        <v>#N/A</v>
      </c>
      <c r="M22" s="27" t="e">
        <f t="shared" ca="1" si="17"/>
        <v>#N/A</v>
      </c>
      <c r="N22" s="27" t="e">
        <f t="shared" ca="1" si="17"/>
        <v>#N/A</v>
      </c>
      <c r="O22" s="27" t="e">
        <f t="shared" ca="1" si="17"/>
        <v>#N/A</v>
      </c>
    </row>
    <row r="23" spans="1:15" ht="15.75">
      <c r="A23" s="75" t="s">
        <v>49</v>
      </c>
      <c r="B23" s="63" t="s">
        <v>7</v>
      </c>
      <c r="C23" s="63"/>
      <c r="D23" s="27" t="e">
        <f ca="1">IF(D$6&gt;0,SUM(D$10:D$17),NA())</f>
        <v>#N/A</v>
      </c>
      <c r="E23" s="27" t="e">
        <f t="shared" ref="E23:O23" ca="1" si="18">IF(E$6&gt;0,SUM(E$10:E$17),NA())</f>
        <v>#N/A</v>
      </c>
      <c r="F23" s="27" t="e">
        <f t="shared" ca="1" si="18"/>
        <v>#N/A</v>
      </c>
      <c r="G23" s="27" t="e">
        <f t="shared" ca="1" si="18"/>
        <v>#N/A</v>
      </c>
      <c r="H23" s="27" t="e">
        <f t="shared" ca="1" si="18"/>
        <v>#N/A</v>
      </c>
      <c r="I23" s="27" t="e">
        <f t="shared" ca="1" si="18"/>
        <v>#N/A</v>
      </c>
      <c r="J23" s="27" t="e">
        <f t="shared" ca="1" si="18"/>
        <v>#N/A</v>
      </c>
      <c r="K23" s="27" t="e">
        <f t="shared" ca="1" si="18"/>
        <v>#N/A</v>
      </c>
      <c r="L23" s="27" t="e">
        <f t="shared" ca="1" si="18"/>
        <v>#N/A</v>
      </c>
      <c r="M23" s="27" t="e">
        <f t="shared" ca="1" si="18"/>
        <v>#N/A</v>
      </c>
      <c r="N23" s="27" t="e">
        <f t="shared" ca="1" si="18"/>
        <v>#N/A</v>
      </c>
      <c r="O23" s="27" t="e">
        <f t="shared" ca="1" si="18"/>
        <v>#N/A</v>
      </c>
    </row>
    <row r="24" spans="1:15" ht="15.75">
      <c r="A24" s="75"/>
      <c r="B24" s="63" t="s">
        <v>16</v>
      </c>
      <c r="C24" s="63"/>
      <c r="D24" s="27" t="e">
        <f ca="1">IF(D$6&gt;0,SUM(D$18:D$19),NA())</f>
        <v>#N/A</v>
      </c>
      <c r="E24" s="27" t="e">
        <f t="shared" ref="E24:O24" ca="1" si="19">IF(E$6&gt;0,SUM(E$18:E$19),NA())</f>
        <v>#N/A</v>
      </c>
      <c r="F24" s="27" t="e">
        <f t="shared" ca="1" si="19"/>
        <v>#N/A</v>
      </c>
      <c r="G24" s="27" t="e">
        <f t="shared" ca="1" si="19"/>
        <v>#N/A</v>
      </c>
      <c r="H24" s="27" t="e">
        <f t="shared" ca="1" si="19"/>
        <v>#N/A</v>
      </c>
      <c r="I24" s="27" t="e">
        <f t="shared" ca="1" si="19"/>
        <v>#N/A</v>
      </c>
      <c r="J24" s="27" t="e">
        <f t="shared" ca="1" si="19"/>
        <v>#N/A</v>
      </c>
      <c r="K24" s="27" t="e">
        <f t="shared" ca="1" si="19"/>
        <v>#N/A</v>
      </c>
      <c r="L24" s="27" t="e">
        <f t="shared" ca="1" si="19"/>
        <v>#N/A</v>
      </c>
      <c r="M24" s="27" t="e">
        <f t="shared" ca="1" si="19"/>
        <v>#N/A</v>
      </c>
      <c r="N24" s="27" t="e">
        <f t="shared" ca="1" si="19"/>
        <v>#N/A</v>
      </c>
      <c r="O24" s="27" t="e">
        <f t="shared" ca="1" si="19"/>
        <v>#N/A</v>
      </c>
    </row>
    <row r="25" spans="1:15" ht="15.75">
      <c r="A25" s="75"/>
      <c r="B25" s="63" t="s">
        <v>18</v>
      </c>
      <c r="C25" s="63"/>
      <c r="D25" s="27" t="e">
        <f ca="1">IF(D$6&gt;0,SUM(D$20:D$22),NA())</f>
        <v>#N/A</v>
      </c>
      <c r="E25" s="27" t="e">
        <f t="shared" ref="E25:O25" ca="1" si="20">IF(E$6&gt;0,SUM(E$20:E$22),NA())</f>
        <v>#N/A</v>
      </c>
      <c r="F25" s="27" t="e">
        <f t="shared" ca="1" si="20"/>
        <v>#N/A</v>
      </c>
      <c r="G25" s="27" t="e">
        <f t="shared" ca="1" si="20"/>
        <v>#N/A</v>
      </c>
      <c r="H25" s="27" t="e">
        <f t="shared" ca="1" si="20"/>
        <v>#N/A</v>
      </c>
      <c r="I25" s="27" t="e">
        <f t="shared" ca="1" si="20"/>
        <v>#N/A</v>
      </c>
      <c r="J25" s="27" t="e">
        <f t="shared" ca="1" si="20"/>
        <v>#N/A</v>
      </c>
      <c r="K25" s="27" t="e">
        <f t="shared" ca="1" si="20"/>
        <v>#N/A</v>
      </c>
      <c r="L25" s="27" t="e">
        <f t="shared" ca="1" si="20"/>
        <v>#N/A</v>
      </c>
      <c r="M25" s="27" t="e">
        <f t="shared" ca="1" si="20"/>
        <v>#N/A</v>
      </c>
      <c r="N25" s="27" t="e">
        <f t="shared" ca="1" si="20"/>
        <v>#N/A</v>
      </c>
      <c r="O25" s="27" t="e">
        <f t="shared" ca="1" si="20"/>
        <v>#N/A</v>
      </c>
    </row>
    <row r="27" spans="1:15">
      <c r="A27" s="14" t="str">
        <f>"Hand Hygiene Compliance for Employee: "&amp;$C$1</f>
        <v xml:space="preserve">Hand Hygiene Compliance for Employee: </v>
      </c>
    </row>
    <row r="28" spans="1:15">
      <c r="A28" s="14" t="str">
        <f>"Average # Failures per Assessment for Employee: "&amp;$C$1</f>
        <v xml:space="preserve">Average # Failures per Assessment for Employee: </v>
      </c>
      <c r="C28" s="42" t="str">
        <f>IF(ISBLANK(INSTRUCTIONS!$B$18)=TRUE,"GOAL RATE: ","GOAL RATE: "&amp;TEXT(INSTRUCTIONS!$B$18,"0%"))</f>
        <v xml:space="preserve">GOAL RATE: </v>
      </c>
      <c r="D28" s="43" t="e">
        <f>IF(ISBLANK(INSTRUCTIONS!$B$18)=TRUE,NA(),INSTRUCTIONS!$B$18)</f>
        <v>#N/A</v>
      </c>
      <c r="E28" s="43" t="e">
        <f>IF(ISBLANK(INSTRUCTIONS!$B$18)=TRUE,NA(),INSTRUCTIONS!$B$18)</f>
        <v>#N/A</v>
      </c>
      <c r="F28" s="43" t="e">
        <f>IF(ISBLANK(INSTRUCTIONS!$B$18)=TRUE,NA(),INSTRUCTIONS!$B$18)</f>
        <v>#N/A</v>
      </c>
      <c r="G28" s="43" t="e">
        <f>IF(ISBLANK(INSTRUCTIONS!$B$18)=TRUE,NA(),INSTRUCTIONS!$B$18)</f>
        <v>#N/A</v>
      </c>
      <c r="H28" s="43" t="e">
        <f>IF(ISBLANK(INSTRUCTIONS!$B$18)=TRUE,NA(),INSTRUCTIONS!$B$18)</f>
        <v>#N/A</v>
      </c>
      <c r="I28" s="43" t="e">
        <f>IF(ISBLANK(INSTRUCTIONS!$B$18)=TRUE,NA(),INSTRUCTIONS!$B$18)</f>
        <v>#N/A</v>
      </c>
      <c r="J28" s="43" t="e">
        <f>IF(ISBLANK(INSTRUCTIONS!$B$18)=TRUE,NA(),INSTRUCTIONS!$B$18)</f>
        <v>#N/A</v>
      </c>
      <c r="K28" s="43" t="e">
        <f>IF(ISBLANK(INSTRUCTIONS!$B$18)=TRUE,NA(),INSTRUCTIONS!$B$18)</f>
        <v>#N/A</v>
      </c>
      <c r="L28" s="43" t="e">
        <f>IF(ISBLANK(INSTRUCTIONS!$B$18)=TRUE,NA(),INSTRUCTIONS!$B$18)</f>
        <v>#N/A</v>
      </c>
      <c r="M28" s="43" t="e">
        <f>IF(ISBLANK(INSTRUCTIONS!$B$18)=TRUE,NA(),INSTRUCTIONS!$B$18)</f>
        <v>#N/A</v>
      </c>
      <c r="N28" s="43" t="e">
        <f>IF(ISBLANK(INSTRUCTIONS!$B$18)=TRUE,NA(),INSTRUCTIONS!$B$18)</f>
        <v>#N/A</v>
      </c>
      <c r="O28" s="43" t="e">
        <f>IF(ISBLANK(INSTRUCTIONS!$B$18)=TRUE,NA(),INSTRUCTIONS!$B$18)</f>
        <v>#N/A</v>
      </c>
    </row>
    <row r="42" spans="1:13" ht="15.75" thickBot="1"/>
    <row r="43" spans="1:13" ht="15.75" hidden="1" thickBot="1">
      <c r="D43" s="70" t="e">
        <f>INDEX($D$4:$O$4,MATCH($D$44,month_list,0))</f>
        <v>#N/A</v>
      </c>
      <c r="E43" s="70"/>
      <c r="F43" s="70"/>
      <c r="G43" s="70"/>
      <c r="H43" s="70"/>
      <c r="I43" s="70" t="e">
        <f>INDEX($D$4:$O$4,MATCH($I$44,month_list,0))</f>
        <v>#N/A</v>
      </c>
      <c r="J43" s="70"/>
      <c r="K43" s="70"/>
      <c r="L43" s="70"/>
      <c r="M43" s="70"/>
    </row>
    <row r="44" spans="1:13" ht="24" thickBot="1">
      <c r="A44" s="71" t="s">
        <v>2756</v>
      </c>
      <c r="B44" s="71"/>
      <c r="C44" s="71"/>
      <c r="D44" s="72"/>
      <c r="E44" s="73"/>
      <c r="F44" s="73"/>
      <c r="G44" s="73"/>
      <c r="H44" s="74"/>
      <c r="I44" s="72"/>
      <c r="J44" s="73"/>
      <c r="K44" s="73"/>
      <c r="L44" s="73"/>
      <c r="M44" s="74"/>
    </row>
    <row r="45" spans="1:13">
      <c r="A45" s="65" t="s">
        <v>2757</v>
      </c>
      <c r="B45" s="65"/>
      <c r="C45" s="45" t="s">
        <v>2758</v>
      </c>
      <c r="D45" s="46" t="str">
        <f>IF($D$44="","",D44)</f>
        <v/>
      </c>
      <c r="E45" s="46" t="str">
        <f>IF($D$44="","",D46+1)</f>
        <v/>
      </c>
      <c r="F45" s="46" t="str">
        <f>IF($D$44="","",E46+1)</f>
        <v/>
      </c>
      <c r="G45" s="46" t="str">
        <f>IF($D$44="","",F46+1)</f>
        <v/>
      </c>
      <c r="H45" s="46" t="str">
        <f>IF($D$44="","",G46+1)</f>
        <v/>
      </c>
      <c r="I45" s="46" t="str">
        <f>IF($I$44="","",I44)</f>
        <v/>
      </c>
      <c r="J45" s="46" t="str">
        <f>IF($I$44="","",I46+1)</f>
        <v/>
      </c>
      <c r="K45" s="46" t="str">
        <f>IF($I$44="","",J46+1)</f>
        <v/>
      </c>
      <c r="L45" s="46" t="str">
        <f>IF($I$44="","",K46+1)</f>
        <v/>
      </c>
      <c r="M45" s="46" t="str">
        <f>IF($I$44="","",L46+1)</f>
        <v/>
      </c>
    </row>
    <row r="46" spans="1:13">
      <c r="A46" s="65"/>
      <c r="B46" s="65"/>
      <c r="C46" s="45" t="s">
        <v>2759</v>
      </c>
      <c r="D46" s="47" t="str">
        <f>IF($D$44="","",D44+(7-WEEKDAY(D44)))</f>
        <v/>
      </c>
      <c r="E46" s="47" t="str">
        <f>IF($D$44="","",D46+7)</f>
        <v/>
      </c>
      <c r="F46" s="47" t="str">
        <f>IF($D$44="","",E46+7)</f>
        <v/>
      </c>
      <c r="G46" s="47" t="str">
        <f>IF($D$44="","",F46+7)</f>
        <v/>
      </c>
      <c r="H46" s="47" t="str">
        <f>IF($D$44="","",EOMONTH(D45,0))</f>
        <v/>
      </c>
      <c r="I46" s="47" t="str">
        <f>IF($I$44="","",I44+(7-WEEKDAY(I44)))</f>
        <v/>
      </c>
      <c r="J46" s="47" t="str">
        <f>IF($I$44="","",I46+7)</f>
        <v/>
      </c>
      <c r="K46" s="47" t="str">
        <f>IF($I$44="","",J46+7)</f>
        <v/>
      </c>
      <c r="L46" s="47" t="str">
        <f>IF($I$44="","",K46+7)</f>
        <v/>
      </c>
      <c r="M46" s="47" t="str">
        <f>IF($I$44="","",EOMONTH(I45,0))</f>
        <v/>
      </c>
    </row>
    <row r="47" spans="1:13">
      <c r="A47" s="66" t="s">
        <v>51</v>
      </c>
      <c r="B47" s="67"/>
      <c r="C47" s="19" t="s">
        <v>33</v>
      </c>
      <c r="D47" s="22" t="e">
        <f ca="1">COUNTIFS(INDIRECT($D$43&amp;"!$U$4:$U$250"),"&gt;=0",INDIRECT($D$43&amp;"!$E$4:$E$250"),"&lt;="&amp;D$46,INDIRECT($D$43&amp;"!$E$4:$E$250"),"&gt;="&amp;D$45,INDIRECT($D$43&amp;"!$B$4:$B$250"),$C$1)</f>
        <v>#N/A</v>
      </c>
      <c r="E47" s="22" t="e">
        <f ca="1">COUNTIFS(INDIRECT($D$43&amp;"!$U$4:$U$250"),"&gt;=0",INDIRECT($D$43&amp;"!$E$4:$E$250"),"&lt;="&amp;E$46,INDIRECT($D$43&amp;"!$E$4:$E$250"),"&gt;="&amp;E$45,INDIRECT($D$43&amp;"!$B$4:$B$250"),$C$1)</f>
        <v>#N/A</v>
      </c>
      <c r="F47" s="22" t="e">
        <f ca="1">COUNTIFS(INDIRECT($D$43&amp;"!$U$4:$U$250"),"&gt;=0",INDIRECT($D$43&amp;"!$E$4:$E$250"),"&lt;="&amp;F$46,INDIRECT($D$43&amp;"!$E$4:$E$250"),"&gt;="&amp;F$45,INDIRECT($D$43&amp;"!$B$4:$B$250"),$C$1)</f>
        <v>#N/A</v>
      </c>
      <c r="G47" s="22" t="e">
        <f ca="1">COUNTIFS(INDIRECT($D$43&amp;"!$U$4:$U$250"),"&gt;=0",INDIRECT($D$43&amp;"!$E$4:$E$250"),"&lt;="&amp;G$46,INDIRECT($D$43&amp;"!$E$4:$E$250"),"&gt;="&amp;G$45,INDIRECT($D$43&amp;"!$B$4:$B$250"),$C$1)</f>
        <v>#N/A</v>
      </c>
      <c r="H47" s="22" t="e">
        <f ca="1">COUNTIFS(INDIRECT($D$43&amp;"!$U$4:$U$250"),"&gt;=0",INDIRECT($D$43&amp;"!$E$4:$E$250"),"&lt;="&amp;H$46,INDIRECT($D$43&amp;"!$E$4:$E$250"),"&gt;="&amp;H$45,INDIRECT($D$43&amp;"!$B$4:$B$250"),$C$1)</f>
        <v>#N/A</v>
      </c>
      <c r="I47" s="22" t="e">
        <f ca="1">COUNTIFS(INDIRECT($I$43&amp;"!$U$4:$U$250"),"&gt;=0",INDIRECT($I$43&amp;"!$E$4:$E$250"),"&lt;="&amp;I$46,INDIRECT($I$43&amp;"!$E$4:$E$250"),"&gt;="&amp;I$45,INDIRECT($I$43&amp;"!$B$4:$B$250"),$C$1)</f>
        <v>#N/A</v>
      </c>
      <c r="J47" s="22" t="e">
        <f ca="1">COUNTIFS(INDIRECT($I$43&amp;"!$U$4:$U$250"),"&gt;=0",INDIRECT($I$43&amp;"!$E$4:$E$250"),"&lt;="&amp;J$46,INDIRECT($I$43&amp;"!$E$4:$E$250"),"&gt;="&amp;J$45,INDIRECT($I$43&amp;"!$B$4:$B$250"),$C$1)</f>
        <v>#N/A</v>
      </c>
      <c r="K47" s="22" t="e">
        <f ca="1">COUNTIFS(INDIRECT($I$43&amp;"!$U$4:$U$250"),"&gt;=0",INDIRECT($I$43&amp;"!$E$4:$E$250"),"&lt;="&amp;K$46,INDIRECT($I$43&amp;"!$E$4:$E$250"),"&gt;="&amp;K$45,INDIRECT($I$43&amp;"!$B$4:$B$250"),$C$1)</f>
        <v>#N/A</v>
      </c>
      <c r="L47" s="22" t="e">
        <f ca="1">COUNTIFS(INDIRECT($I$43&amp;"!$U$4:$U$250"),"&gt;=0",INDIRECT($I$43&amp;"!$E$4:$E$250"),"&lt;="&amp;L$46,INDIRECT($I$43&amp;"!$E$4:$E$250"),"&gt;="&amp;L$45,INDIRECT($I$43&amp;"!$B$4:$B$250"),$C$1)</f>
        <v>#N/A</v>
      </c>
      <c r="M47" s="22" t="e">
        <f ca="1">COUNTIFS(INDIRECT($I$43&amp;"!$U$4:$U$250"),"&gt;=0",INDIRECT($I$43&amp;"!$E$4:$E$250"),"&lt;="&amp;M$46,INDIRECT($I$43&amp;"!$E$4:$E$250"),"&gt;="&amp;M$45,INDIRECT($I$43&amp;"!$B$4:$B$250"),$C$1)</f>
        <v>#N/A</v>
      </c>
    </row>
    <row r="48" spans="1:13">
      <c r="A48" s="67"/>
      <c r="B48" s="67"/>
      <c r="C48" s="19" t="s">
        <v>34</v>
      </c>
      <c r="D48" s="22" t="e">
        <f ca="1">COUNTIFS(INDIRECT($D$43&amp;"!$U$4:$U$250"),"=0",INDIRECT($D$43&amp;"!$E$4:$E$250"),"&lt;="&amp;D$46,INDIRECT($D$43&amp;"!$E$4:$E$250"),"&gt;="&amp;D$45,INDIRECT($D$43&amp;"!$B$4:$B$250"),$C$1)</f>
        <v>#N/A</v>
      </c>
      <c r="E48" s="22" t="e">
        <f ca="1">COUNTIFS(INDIRECT($D$43&amp;"!$U$4:$U$250"),"=0",INDIRECT($D$43&amp;"!$E$4:$E$250"),"&lt;="&amp;E$46,INDIRECT($D$43&amp;"!$E$4:$E$250"),"&gt;="&amp;E$45,INDIRECT($D$43&amp;"!$B$4:$B$250"),$C$1)</f>
        <v>#N/A</v>
      </c>
      <c r="F48" s="22" t="e">
        <f ca="1">COUNTIFS(INDIRECT($D$43&amp;"!$U$4:$U$250"),"=0",INDIRECT($D$43&amp;"!$E$4:$E$250"),"&lt;="&amp;F$46,INDIRECT($D$43&amp;"!$E$4:$E$250"),"&gt;="&amp;F$45,INDIRECT($D$43&amp;"!$B$4:$B$250"),$C$1)</f>
        <v>#N/A</v>
      </c>
      <c r="G48" s="22" t="e">
        <f ca="1">COUNTIFS(INDIRECT($D$43&amp;"!$U$4:$U$250"),"=0",INDIRECT($D$43&amp;"!$E$4:$E$250"),"&lt;="&amp;G$46,INDIRECT($D$43&amp;"!$E$4:$E$250"),"&gt;="&amp;G$45,INDIRECT($D$43&amp;"!$B$4:$B$250"),$C$1)</f>
        <v>#N/A</v>
      </c>
      <c r="H48" s="22" t="e">
        <f ca="1">COUNTIFS(INDIRECT($D$43&amp;"!$U$4:$U$250"),"=0",INDIRECT($D$43&amp;"!$E$4:$E$250"),"&lt;="&amp;H$46,INDIRECT($D$43&amp;"!$E$4:$E$250"),"&gt;="&amp;H$45,INDIRECT($D$43&amp;"!$B$4:$B$250"),$C$1)</f>
        <v>#N/A</v>
      </c>
      <c r="I48" s="22" t="e">
        <f ca="1">COUNTIFS(INDIRECT($I$43&amp;"!$U$4:$U$250"),"=0",INDIRECT($I$43&amp;"!$E$4:$E$250"),"&lt;="&amp;I$46,INDIRECT($I$43&amp;"!$E$4:$E$250"),"&gt;="&amp;I$45,INDIRECT($I$43&amp;"!$B$4:$B$250"),$C$1)</f>
        <v>#N/A</v>
      </c>
      <c r="J48" s="22" t="e">
        <f ca="1">COUNTIFS(INDIRECT($I$43&amp;"!$U$4:$U$250"),"=0",INDIRECT($I$43&amp;"!$E$4:$E$250"),"&lt;="&amp;J$46,INDIRECT($I$43&amp;"!$E$4:$E$250"),"&gt;="&amp;J$45,INDIRECT($I$43&amp;"!$B$4:$B$250"),$C$1)</f>
        <v>#N/A</v>
      </c>
      <c r="K48" s="22" t="e">
        <f ca="1">COUNTIFS(INDIRECT($I$43&amp;"!$U$4:$U$250"),"=0",INDIRECT($I$43&amp;"!$E$4:$E$250"),"&lt;="&amp;K$46,INDIRECT($I$43&amp;"!$E$4:$E$250"),"&gt;="&amp;K$45,INDIRECT($I$43&amp;"!$B$4:$B$250"),$C$1)</f>
        <v>#N/A</v>
      </c>
      <c r="L48" s="22" t="e">
        <f ca="1">COUNTIFS(INDIRECT($I$43&amp;"!$U$4:$U$250"),"=0",INDIRECT($I$43&amp;"!$E$4:$E$250"),"&lt;="&amp;L$46,INDIRECT($I$43&amp;"!$E$4:$E$250"),"&gt;="&amp;L$45,INDIRECT($I$43&amp;"!$B$4:$B$250"),$C$1)</f>
        <v>#N/A</v>
      </c>
      <c r="M48" s="22" t="e">
        <f ca="1">COUNTIFS(INDIRECT($I$43&amp;"!$U$4:$U$250"),"=0",INDIRECT($I$43&amp;"!$E$4:$E$250"),"&lt;="&amp;M$46,INDIRECT($I$43&amp;"!$E$4:$E$250"),"&gt;="&amp;M$45,INDIRECT($I$43&amp;"!$B$4:$B$250"),$C$1)</f>
        <v>#N/A</v>
      </c>
    </row>
    <row r="49" spans="1:13" ht="15.75">
      <c r="A49" s="67"/>
      <c r="B49" s="67"/>
      <c r="C49" s="23" t="s">
        <v>35</v>
      </c>
      <c r="D49" s="24" t="e">
        <f ca="1">IFERROR(D48/D47,NA())</f>
        <v>#N/A</v>
      </c>
      <c r="E49" s="24" t="e">
        <f t="shared" ref="E49:M49" ca="1" si="21">IFERROR(E48/E47,NA())</f>
        <v>#N/A</v>
      </c>
      <c r="F49" s="24" t="e">
        <f t="shared" ca="1" si="21"/>
        <v>#N/A</v>
      </c>
      <c r="G49" s="24" t="e">
        <f t="shared" ca="1" si="21"/>
        <v>#N/A</v>
      </c>
      <c r="H49" s="24" t="e">
        <f t="shared" ca="1" si="21"/>
        <v>#N/A</v>
      </c>
      <c r="I49" s="24" t="e">
        <f t="shared" ca="1" si="21"/>
        <v>#N/A</v>
      </c>
      <c r="J49" s="24" t="e">
        <f t="shared" ca="1" si="21"/>
        <v>#N/A</v>
      </c>
      <c r="K49" s="24" t="e">
        <f t="shared" ca="1" si="21"/>
        <v>#N/A</v>
      </c>
      <c r="L49" s="24" t="e">
        <f t="shared" ca="1" si="21"/>
        <v>#N/A</v>
      </c>
      <c r="M49" s="24" t="e">
        <f t="shared" ca="1" si="21"/>
        <v>#N/A</v>
      </c>
    </row>
    <row r="50" spans="1:13" ht="31.5">
      <c r="A50" s="67"/>
      <c r="B50" s="67"/>
      <c r="C50" s="25" t="s">
        <v>48</v>
      </c>
      <c r="D50" s="26" t="e">
        <f ca="1">IFERROR(AVERAGEIFS(INDIRECT($D$43&amp;"!$U$4:$U$250"),INDIRECT($D$43&amp;"!$E$4:$E$250"),"&lt;="&amp;D46,INDIRECT($D$43&amp;"!$E$4:$E$250"),"&gt;="&amp;D45,INDIRECT($D$43&amp;"!$B$4:$B$250"),$C$1),NA())</f>
        <v>#N/A</v>
      </c>
      <c r="E50" s="26" t="e">
        <f ca="1">IFERROR(AVERAGEIFS(INDIRECT($D$43&amp;"!$U$4:$U$250"),INDIRECT($D$43&amp;"!$E$4:$E$250"),"&lt;="&amp;E46,INDIRECT($D$43&amp;"!$E$4:$E$250"),"&gt;="&amp;E45,INDIRECT($D$43&amp;"!$B$4:$B$250"),$C$1),NA())</f>
        <v>#N/A</v>
      </c>
      <c r="F50" s="26" t="e">
        <f ca="1">IFERROR(AVERAGEIFS(INDIRECT($D$43&amp;"!$U$4:$U$250"),INDIRECT($D$43&amp;"!$E$4:$E$250"),"&lt;="&amp;F46,INDIRECT($D$43&amp;"!$E$4:$E$250"),"&gt;="&amp;F45,INDIRECT($D$43&amp;"!$B$4:$B$250"),$C$1),NA())</f>
        <v>#N/A</v>
      </c>
      <c r="G50" s="26" t="e">
        <f ca="1">IFERROR(AVERAGEIFS(INDIRECT($D$43&amp;"!$U$4:$U$250"),INDIRECT($D$43&amp;"!$E$4:$E$250"),"&lt;="&amp;G46,INDIRECT($D$43&amp;"!$E$4:$E$250"),"&gt;="&amp;G45,INDIRECT($D$43&amp;"!$B$4:$B$250"),$C$1),NA())</f>
        <v>#N/A</v>
      </c>
      <c r="H50" s="26" t="e">
        <f ca="1">IFERROR(AVERAGEIFS(INDIRECT($D$43&amp;"!$U$4:$U$250"),INDIRECT($D$43&amp;"!$E$4:$E$250"),"&lt;="&amp;H46,INDIRECT($D$43&amp;"!$E$4:$E$250"),"&gt;="&amp;H45,INDIRECT($D$43&amp;"!$B$4:$B$250"),$C$1),NA())</f>
        <v>#N/A</v>
      </c>
      <c r="I50" s="26" t="e">
        <f ca="1">IFERROR(AVERAGEIFS(INDIRECT($I$43&amp;"!$U$4:$U$250"),INDIRECT($I$43&amp;"!$E$4:$E$250"),"&lt;="&amp;I46,INDIRECT($I$43&amp;"!$E$4:$E$250"),"&gt;="&amp;I45,INDIRECT($I$43&amp;"!$B$4:$B$250"),$C$1),NA())</f>
        <v>#N/A</v>
      </c>
      <c r="J50" s="26" t="e">
        <f ca="1">IFERROR(AVERAGEIFS(INDIRECT($I$43&amp;"!$U$4:$U$250"),INDIRECT($I$43&amp;"!$E$4:$E$250"),"&lt;="&amp;J46,INDIRECT($I$43&amp;"!$E$4:$E$250"),"&gt;="&amp;J45,INDIRECT($I$43&amp;"!$B$4:$B$250"),$C$1),NA())</f>
        <v>#N/A</v>
      </c>
      <c r="K50" s="26" t="e">
        <f ca="1">IFERROR(AVERAGEIFS(INDIRECT($I$43&amp;"!$U$4:$U$250"),INDIRECT($I$43&amp;"!$E$4:$E$250"),"&lt;="&amp;K46,INDIRECT($I$43&amp;"!$E$4:$E$250"),"&gt;="&amp;K45,INDIRECT($I$43&amp;"!$B$4:$B$250"),$C$1),NA())</f>
        <v>#N/A</v>
      </c>
      <c r="L50" s="26" t="e">
        <f ca="1">IFERROR(AVERAGEIFS(INDIRECT($I$43&amp;"!$U$4:$U$250"),INDIRECT($I$43&amp;"!$E$4:$E$250"),"&lt;="&amp;L46,INDIRECT($I$43&amp;"!$E$4:$E$250"),"&gt;="&amp;L45,INDIRECT($I$43&amp;"!$B$4:$B$250"),$C$1),NA())</f>
        <v>#N/A</v>
      </c>
      <c r="M50" s="26" t="e">
        <f ca="1">IFERROR(AVERAGEIFS(INDIRECT($I$43&amp;"!$U$4:$U$250"),INDIRECT($I$43&amp;"!$E$4:$E$250"),"&lt;="&amp;M46,INDIRECT($I$43&amp;"!$E$4:$E$250"),"&gt;="&amp;M45,INDIRECT($I$43&amp;"!$B$4:$B$250"),$C$1),NA())</f>
        <v>#N/A</v>
      </c>
    </row>
    <row r="51" spans="1:13" ht="45">
      <c r="A51" s="68" t="s">
        <v>50</v>
      </c>
      <c r="B51" s="64" t="s">
        <v>7</v>
      </c>
      <c r="C51" s="19" t="s">
        <v>8</v>
      </c>
      <c r="D51" s="48" t="e">
        <f ca="1">IF(D$47&gt;0,COUNTIFS(INDIRECT($D$43&amp;"!$h$4:$h$250"),"NO",INDIRECT($D$43&amp;"!$E$4:$E$250"),"&lt;="&amp;D$46,INDIRECT($D$43&amp;"!$E$4:$E$250"),"&gt;="&amp;D$45,INDIRECT($D$43&amp;"!$B$4:$B$250"),$C$1),NA())</f>
        <v>#N/A</v>
      </c>
      <c r="E51" s="48" t="e">
        <f ca="1">IF(E$47&gt;0,COUNTIFS(INDIRECT($D$43&amp;"!$h$4:$h$250"),"NO",INDIRECT($D$43&amp;"!$E$4:$E$250"),"&lt;="&amp;E$46,INDIRECT($D$43&amp;"!$E$4:$E$250"),"&gt;="&amp;E$45,INDIRECT($D$43&amp;"!$B$4:$B$250"),$C$1),NA())</f>
        <v>#N/A</v>
      </c>
      <c r="F51" s="48" t="e">
        <f ca="1">IF(F$47&gt;0,COUNTIFS(INDIRECT($D$43&amp;"!$h$4:$h$250"),"NO",INDIRECT($D$43&amp;"!$E$4:$E$250"),"&lt;="&amp;F$46,INDIRECT($D$43&amp;"!$E$4:$E$250"),"&gt;="&amp;F$45,INDIRECT($D$43&amp;"!$B$4:$B$250"),$C$1),NA())</f>
        <v>#N/A</v>
      </c>
      <c r="G51" s="48" t="e">
        <f ca="1">IF(G$47&gt;0,COUNTIFS(INDIRECT($D$43&amp;"!$h$4:$h$250"),"NO",INDIRECT($D$43&amp;"!$E$4:$E$250"),"&lt;="&amp;G$46,INDIRECT($D$43&amp;"!$E$4:$E$250"),"&gt;="&amp;G$45,INDIRECT($D$43&amp;"!$B$4:$B$250"),$C$1),NA())</f>
        <v>#N/A</v>
      </c>
      <c r="H51" s="48" t="e">
        <f ca="1">IF(H$47&gt;0,COUNTIFS(INDIRECT($D$43&amp;"!$h$4:$h$250"),"NO",INDIRECT($D$43&amp;"!$E$4:$E$250"),"&lt;="&amp;H$46,INDIRECT($D$43&amp;"!$E$4:$E$250"),"&gt;="&amp;H$45,INDIRECT($D$43&amp;"!$B$4:$B$250"),$C$1),NA())</f>
        <v>#N/A</v>
      </c>
      <c r="I51" s="48" t="e">
        <f ca="1">IF(I$47&gt;0,COUNTIFS(INDIRECT($I$43&amp;"!$h$4:$h$250"),"NO",INDIRECT($I$43&amp;"!$E$4:$E$250"),"&lt;="&amp;I$46,INDIRECT($I$43&amp;"!$E$4:$E$250"),"&gt;="&amp;I$45,INDIRECT($I$43&amp;"!$B$4:$B$250"),$C$1),NA())</f>
        <v>#N/A</v>
      </c>
      <c r="J51" s="48" t="e">
        <f ca="1">IF(J$47&gt;0,COUNTIFS(INDIRECT($I$43&amp;"!$h$4:$h$250"),"NO",INDIRECT($I$43&amp;"!$E$4:$E$250"),"&lt;="&amp;J$46,INDIRECT($I$43&amp;"!$E$4:$E$250"),"&gt;="&amp;J$45,INDIRECT($I$43&amp;"!$B$4:$B$250"),$C$1),NA())</f>
        <v>#N/A</v>
      </c>
      <c r="K51" s="48" t="e">
        <f ca="1">IF(K$47&gt;0,COUNTIFS(INDIRECT($I$43&amp;"!$h$4:$h$250"),"NO",INDIRECT($I$43&amp;"!$E$4:$E$250"),"&lt;="&amp;K$46,INDIRECT($I$43&amp;"!$E$4:$E$250"),"&gt;="&amp;K$45,INDIRECT($I$43&amp;"!$B$4:$B$250"),$C$1),NA())</f>
        <v>#N/A</v>
      </c>
      <c r="L51" s="48" t="e">
        <f ca="1">IF(L$47&gt;0,COUNTIFS(INDIRECT($I$43&amp;"!$h$4:$h$250"),"NO",INDIRECT($I$43&amp;"!$E$4:$E$250"),"&lt;="&amp;L$46,INDIRECT($I$43&amp;"!$E$4:$E$250"),"&gt;="&amp;L$45,INDIRECT($I$43&amp;"!$B$4:$B$250"),$C$1),NA())</f>
        <v>#N/A</v>
      </c>
      <c r="M51" s="48" t="e">
        <f ca="1">IF(M$47&gt;0,COUNTIFS(INDIRECT($I$43&amp;"!$h$4:$h$250"),"NO",INDIRECT($I$43&amp;"!$E$4:$E$250"),"&lt;="&amp;M$46,INDIRECT($I$43&amp;"!$E$4:$E$250"),"&gt;="&amp;M$45,INDIRECT($I$43&amp;"!$B$4:$B$250"),$C$1),NA())</f>
        <v>#N/A</v>
      </c>
    </row>
    <row r="52" spans="1:13" ht="30">
      <c r="A52" s="69"/>
      <c r="B52" s="64"/>
      <c r="C52" s="19" t="s">
        <v>10</v>
      </c>
      <c r="D52" s="48" t="e">
        <f ca="1">IF(D$47&gt;0,COUNTIFS(INDIRECT($D$43&amp;"!$i$4:$i$250"),"NO",INDIRECT($D$43&amp;"!$E$4:$E$250"),"&lt;="&amp;D$46,INDIRECT($D$43&amp;"!$E$4:$E$250"),"&gt;="&amp;D$45,INDIRECT($D$43&amp;"!$B$4:$B$250"),$C$1),NA())</f>
        <v>#N/A</v>
      </c>
      <c r="E52" s="48" t="e">
        <f ca="1">IF(E$47&gt;0,COUNTIFS(INDIRECT($D$43&amp;"!$i$4:$i$250"),"NO",INDIRECT($D$43&amp;"!$E$4:$E$250"),"&lt;="&amp;E$46,INDIRECT($D$43&amp;"!$E$4:$E$250"),"&gt;="&amp;E$45,INDIRECT($D$43&amp;"!$B$4:$B$250"),$C$1),NA())</f>
        <v>#N/A</v>
      </c>
      <c r="F52" s="48" t="e">
        <f ca="1">IF(F$47&gt;0,COUNTIFS(INDIRECT($D$43&amp;"!$i$4:$i$250"),"NO",INDIRECT($D$43&amp;"!$E$4:$E$250"),"&lt;="&amp;F$46,INDIRECT($D$43&amp;"!$E$4:$E$250"),"&gt;="&amp;F$45,INDIRECT($D$43&amp;"!$B$4:$B$250"),$C$1),NA())</f>
        <v>#N/A</v>
      </c>
      <c r="G52" s="48" t="e">
        <f ca="1">IF(G$47&gt;0,COUNTIFS(INDIRECT($D$43&amp;"!$i$4:$i$250"),"NO",INDIRECT($D$43&amp;"!$E$4:$E$250"),"&lt;="&amp;G$46,INDIRECT($D$43&amp;"!$E$4:$E$250"),"&gt;="&amp;G$45,INDIRECT($D$43&amp;"!$B$4:$B$250"),$C$1),NA())</f>
        <v>#N/A</v>
      </c>
      <c r="H52" s="48" t="e">
        <f ca="1">IF(H$47&gt;0,COUNTIFS(INDIRECT($D$43&amp;"!$i$4:$i$250"),"NO",INDIRECT($D$43&amp;"!$E$4:$E$250"),"&lt;="&amp;H$46,INDIRECT($D$43&amp;"!$E$4:$E$250"),"&gt;="&amp;H$45,INDIRECT($D$43&amp;"!$B$4:$B$250"),$C$1),NA())</f>
        <v>#N/A</v>
      </c>
      <c r="I52" s="48" t="e">
        <f ca="1">IF(I$47&gt;0,COUNTIFS(INDIRECT($I$43&amp;"!$i$4:$i$250"),"NO",INDIRECT($I$43&amp;"!$E$4:$E$250"),"&lt;="&amp;I$46,INDIRECT($I$43&amp;"!$E$4:$E$250"),"&gt;="&amp;I$45,INDIRECT($I$43&amp;"!$B$4:$B$250"),$C$1),NA())</f>
        <v>#N/A</v>
      </c>
      <c r="J52" s="48" t="e">
        <f ca="1">IF(J$47&gt;0,COUNTIFS(INDIRECT($I$43&amp;"!$i$4:$i$250"),"NO",INDIRECT($I$43&amp;"!$E$4:$E$250"),"&lt;="&amp;J$46,INDIRECT($I$43&amp;"!$E$4:$E$250"),"&gt;="&amp;J$45,INDIRECT($I$43&amp;"!$B$4:$B$250"),$C$1),NA())</f>
        <v>#N/A</v>
      </c>
      <c r="K52" s="48" t="e">
        <f ca="1">IF(K$47&gt;0,COUNTIFS(INDIRECT($I$43&amp;"!$i$4:$i$250"),"NO",INDIRECT($I$43&amp;"!$E$4:$E$250"),"&lt;="&amp;K$46,INDIRECT($I$43&amp;"!$E$4:$E$250"),"&gt;="&amp;K$45,INDIRECT($I$43&amp;"!$B$4:$B$250"),$C$1),NA())</f>
        <v>#N/A</v>
      </c>
      <c r="L52" s="48" t="e">
        <f ca="1">IF(L$47&gt;0,COUNTIFS(INDIRECT($I$43&amp;"!$i$4:$i$250"),"NO",INDIRECT($I$43&amp;"!$E$4:$E$250"),"&lt;="&amp;L$46,INDIRECT($I$43&amp;"!$E$4:$E$250"),"&gt;="&amp;L$45,INDIRECT($I$43&amp;"!$B$4:$B$250"),$C$1),NA())</f>
        <v>#N/A</v>
      </c>
      <c r="M52" s="48" t="e">
        <f ca="1">IF(M$47&gt;0,COUNTIFS(INDIRECT($I$43&amp;"!$i$4:$i$250"),"NO",INDIRECT($I$43&amp;"!$E$4:$E$250"),"&lt;="&amp;M$46,INDIRECT($I$43&amp;"!$E$4:$E$250"),"&gt;="&amp;M$45,INDIRECT($I$43&amp;"!$B$4:$B$250"),$C$1),NA())</f>
        <v>#N/A</v>
      </c>
    </row>
    <row r="53" spans="1:13" ht="30">
      <c r="A53" s="69"/>
      <c r="B53" s="64"/>
      <c r="C53" s="19" t="s">
        <v>9</v>
      </c>
      <c r="D53" s="48" t="e">
        <f ca="1">IF(D$47&gt;0,COUNTIFS(INDIRECT($D$43&amp;"!$j$4:$j$250"),"NO",INDIRECT($D$43&amp;"!$E$4:$E$250"),"&lt;="&amp;D$46,INDIRECT($D$43&amp;"!$E$4:$E$250"),"&gt;="&amp;D$45,INDIRECT($D$43&amp;"!$B$4:$B$250"),$C$1),NA())</f>
        <v>#N/A</v>
      </c>
      <c r="E53" s="48" t="e">
        <f ca="1">IF(E$47&gt;0,COUNTIFS(INDIRECT($D$43&amp;"!$j$4:$j$250"),"NO",INDIRECT($D$43&amp;"!$E$4:$E$250"),"&lt;="&amp;E$46,INDIRECT($D$43&amp;"!$E$4:$E$250"),"&gt;="&amp;E$45,INDIRECT($D$43&amp;"!$B$4:$B$250"),$C$1),NA())</f>
        <v>#N/A</v>
      </c>
      <c r="F53" s="48" t="e">
        <f ca="1">IF(F$47&gt;0,COUNTIFS(INDIRECT($D$43&amp;"!$j$4:$j$250"),"NO",INDIRECT($D$43&amp;"!$E$4:$E$250"),"&lt;="&amp;F$46,INDIRECT($D$43&amp;"!$E$4:$E$250"),"&gt;="&amp;F$45,INDIRECT($D$43&amp;"!$B$4:$B$250"),$C$1),NA())</f>
        <v>#N/A</v>
      </c>
      <c r="G53" s="48" t="e">
        <f ca="1">IF(G$47&gt;0,COUNTIFS(INDIRECT($D$43&amp;"!$j$4:$j$250"),"NO",INDIRECT($D$43&amp;"!$E$4:$E$250"),"&lt;="&amp;G$46,INDIRECT($D$43&amp;"!$E$4:$E$250"),"&gt;="&amp;G$45,INDIRECT($D$43&amp;"!$B$4:$B$250"),$C$1),NA())</f>
        <v>#N/A</v>
      </c>
      <c r="H53" s="48" t="e">
        <f ca="1">IF(H$47&gt;0,COUNTIFS(INDIRECT($D$43&amp;"!$j$4:$j$250"),"NO",INDIRECT($D$43&amp;"!$E$4:$E$250"),"&lt;="&amp;H$46,INDIRECT($D$43&amp;"!$E$4:$E$250"),"&gt;="&amp;H$45,INDIRECT($D$43&amp;"!$B$4:$B$250"),$C$1),NA())</f>
        <v>#N/A</v>
      </c>
      <c r="I53" s="48" t="e">
        <f ca="1">IF(I$47&gt;0,COUNTIFS(INDIRECT($I$43&amp;"!$j$4:$j$250"),"NO",INDIRECT($I$43&amp;"!$E$4:$E$250"),"&lt;="&amp;I$46,INDIRECT($I$43&amp;"!$E$4:$E$250"),"&gt;="&amp;I$45,INDIRECT($I$43&amp;"!$B$4:$B$250"),$C$1),NA())</f>
        <v>#N/A</v>
      </c>
      <c r="J53" s="48" t="e">
        <f ca="1">IF(J$47&gt;0,COUNTIFS(INDIRECT($I$43&amp;"!$j$4:$j$250"),"NO",INDIRECT($I$43&amp;"!$E$4:$E$250"),"&lt;="&amp;J$46,INDIRECT($I$43&amp;"!$E$4:$E$250"),"&gt;="&amp;J$45,INDIRECT($I$43&amp;"!$B$4:$B$250"),$C$1),NA())</f>
        <v>#N/A</v>
      </c>
      <c r="K53" s="48" t="e">
        <f ca="1">IF(K$47&gt;0,COUNTIFS(INDIRECT($I$43&amp;"!$j$4:$j$250"),"NO",INDIRECT($I$43&amp;"!$E$4:$E$250"),"&lt;="&amp;K$46,INDIRECT($I$43&amp;"!$E$4:$E$250"),"&gt;="&amp;K$45,INDIRECT($I$43&amp;"!$B$4:$B$250"),$C$1),NA())</f>
        <v>#N/A</v>
      </c>
      <c r="L53" s="48" t="e">
        <f ca="1">IF(L$47&gt;0,COUNTIFS(INDIRECT($I$43&amp;"!$j$4:$j$250"),"NO",INDIRECT($I$43&amp;"!$E$4:$E$250"),"&lt;="&amp;L$46,INDIRECT($I$43&amp;"!$E$4:$E$250"),"&gt;="&amp;L$45,INDIRECT($I$43&amp;"!$B$4:$B$250"),$C$1),NA())</f>
        <v>#N/A</v>
      </c>
      <c r="M53" s="48" t="e">
        <f ca="1">IF(M$47&gt;0,COUNTIFS(INDIRECT($I$43&amp;"!$j$4:$j$250"),"NO",INDIRECT($I$43&amp;"!$E$4:$E$250"),"&lt;="&amp;M$46,INDIRECT($I$43&amp;"!$E$4:$E$250"),"&gt;="&amp;M$45,INDIRECT($I$43&amp;"!$B$4:$B$250"),$C$1),NA())</f>
        <v>#N/A</v>
      </c>
    </row>
    <row r="54" spans="1:13" ht="60">
      <c r="A54" s="69"/>
      <c r="B54" s="64"/>
      <c r="C54" s="19" t="s">
        <v>11</v>
      </c>
      <c r="D54" s="48" t="e">
        <f ca="1">IF(D$47&gt;0,COUNTIFS(INDIRECT($D$43&amp;"!$k$4:$k$250"),"NO",INDIRECT($D$43&amp;"!$E$4:$E$250"),"&lt;="&amp;D$46,INDIRECT($D$43&amp;"!$E$4:$E$250"),"&gt;="&amp;D$45,INDIRECT($D$43&amp;"!$B$4:$B$250"),$C$1),NA())</f>
        <v>#N/A</v>
      </c>
      <c r="E54" s="48" t="e">
        <f ca="1">IF(E$47&gt;0,COUNTIFS(INDIRECT($D$43&amp;"!$k$4:$k$250"),"NO",INDIRECT($D$43&amp;"!$E$4:$E$250"),"&lt;="&amp;E$46,INDIRECT($D$43&amp;"!$E$4:$E$250"),"&gt;="&amp;E$45,INDIRECT($D$43&amp;"!$B$4:$B$250"),$C$1),NA())</f>
        <v>#N/A</v>
      </c>
      <c r="F54" s="48" t="e">
        <f ca="1">IF(F$47&gt;0,COUNTIFS(INDIRECT($D$43&amp;"!$k$4:$k$250"),"NO",INDIRECT($D$43&amp;"!$E$4:$E$250"),"&lt;="&amp;F$46,INDIRECT($D$43&amp;"!$E$4:$E$250"),"&gt;="&amp;F$45,INDIRECT($D$43&amp;"!$B$4:$B$250"),$C$1),NA())</f>
        <v>#N/A</v>
      </c>
      <c r="G54" s="48" t="e">
        <f ca="1">IF(G$47&gt;0,COUNTIFS(INDIRECT($D$43&amp;"!$k$4:$k$250"),"NO",INDIRECT($D$43&amp;"!$E$4:$E$250"),"&lt;="&amp;G$46,INDIRECT($D$43&amp;"!$E$4:$E$250"),"&gt;="&amp;G$45,INDIRECT($D$43&amp;"!$B$4:$B$250"),$C$1),NA())</f>
        <v>#N/A</v>
      </c>
      <c r="H54" s="48" t="e">
        <f ca="1">IF(H$47&gt;0,COUNTIFS(INDIRECT($D$43&amp;"!$k$4:$k$250"),"NO",INDIRECT($D$43&amp;"!$E$4:$E$250"),"&lt;="&amp;H$46,INDIRECT($D$43&amp;"!$E$4:$E$250"),"&gt;="&amp;H$45,INDIRECT($D$43&amp;"!$B$4:$B$250"),$C$1),NA())</f>
        <v>#N/A</v>
      </c>
      <c r="I54" s="48" t="e">
        <f ca="1">IF(I$47&gt;0,COUNTIFS(INDIRECT($I$43&amp;"!$k$4:$k$250"),"NO",INDIRECT($I$43&amp;"!$E$4:$E$250"),"&lt;="&amp;I$46,INDIRECT($I$43&amp;"!$E$4:$E$250"),"&gt;="&amp;I$45,INDIRECT($I$43&amp;"!$B$4:$B$250"),$C$1),NA())</f>
        <v>#N/A</v>
      </c>
      <c r="J54" s="48" t="e">
        <f ca="1">IF(J$47&gt;0,COUNTIFS(INDIRECT($I$43&amp;"!$k$4:$k$250"),"NO",INDIRECT($I$43&amp;"!$E$4:$E$250"),"&lt;="&amp;J$46,INDIRECT($I$43&amp;"!$E$4:$E$250"),"&gt;="&amp;J$45,INDIRECT($I$43&amp;"!$B$4:$B$250"),$C$1),NA())</f>
        <v>#N/A</v>
      </c>
      <c r="K54" s="48" t="e">
        <f ca="1">IF(K$47&gt;0,COUNTIFS(INDIRECT($I$43&amp;"!$k$4:$k$250"),"NO",INDIRECT($I$43&amp;"!$E$4:$E$250"),"&lt;="&amp;K$46,INDIRECT($I$43&amp;"!$E$4:$E$250"),"&gt;="&amp;K$45,INDIRECT($I$43&amp;"!$B$4:$B$250"),$C$1),NA())</f>
        <v>#N/A</v>
      </c>
      <c r="L54" s="48" t="e">
        <f ca="1">IF(L$47&gt;0,COUNTIFS(INDIRECT($I$43&amp;"!$k$4:$k$250"),"NO",INDIRECT($I$43&amp;"!$E$4:$E$250"),"&lt;="&amp;L$46,INDIRECT($I$43&amp;"!$E$4:$E$250"),"&gt;="&amp;L$45,INDIRECT($I$43&amp;"!$B$4:$B$250"),$C$1),NA())</f>
        <v>#N/A</v>
      </c>
      <c r="M54" s="48" t="e">
        <f ca="1">IF(M$47&gt;0,COUNTIFS(INDIRECT($I$43&amp;"!$k$4:$k$250"),"NO",INDIRECT($I$43&amp;"!$E$4:$E$250"),"&lt;="&amp;M$46,INDIRECT($I$43&amp;"!$E$4:$E$250"),"&gt;="&amp;M$45,INDIRECT($I$43&amp;"!$B$4:$B$250"),$C$1),NA())</f>
        <v>#N/A</v>
      </c>
    </row>
    <row r="55" spans="1:13" ht="30">
      <c r="A55" s="69"/>
      <c r="B55" s="64"/>
      <c r="C55" s="19" t="s">
        <v>12</v>
      </c>
      <c r="D55" s="48" t="e">
        <f ca="1">IF(D$47&gt;0,COUNTIFS(INDIRECT($D$43&amp;"!$l$4:$l$250"),"NO",INDIRECT($D$43&amp;"!$E$4:$E$250"),"&lt;="&amp;D$46,INDIRECT($D$43&amp;"!$E$4:$E$250"),"&gt;="&amp;D$45,INDIRECT($D$43&amp;"!$B$4:$B$250"),$C$1),NA())</f>
        <v>#N/A</v>
      </c>
      <c r="E55" s="48" t="e">
        <f ca="1">IF(E$47&gt;0,COUNTIFS(INDIRECT($D$43&amp;"!$l$4:$l$250"),"NO",INDIRECT($D$43&amp;"!$E$4:$E$250"),"&lt;="&amp;E$46,INDIRECT($D$43&amp;"!$E$4:$E$250"),"&gt;="&amp;E$45,INDIRECT($D$43&amp;"!$B$4:$B$250"),$C$1),NA())</f>
        <v>#N/A</v>
      </c>
      <c r="F55" s="48" t="e">
        <f ca="1">IF(F$47&gt;0,COUNTIFS(INDIRECT($D$43&amp;"!$l$4:$l$250"),"NO",INDIRECT($D$43&amp;"!$E$4:$E$250"),"&lt;="&amp;F$46,INDIRECT($D$43&amp;"!$E$4:$E$250"),"&gt;="&amp;F$45,INDIRECT($D$43&amp;"!$B$4:$B$250"),$C$1),NA())</f>
        <v>#N/A</v>
      </c>
      <c r="G55" s="48" t="e">
        <f ca="1">IF(G$47&gt;0,COUNTIFS(INDIRECT($D$43&amp;"!$l$4:$l$250"),"NO",INDIRECT($D$43&amp;"!$E$4:$E$250"),"&lt;="&amp;G$46,INDIRECT($D$43&amp;"!$E$4:$E$250"),"&gt;="&amp;G$45,INDIRECT($D$43&amp;"!$B$4:$B$250"),$C$1),NA())</f>
        <v>#N/A</v>
      </c>
      <c r="H55" s="48" t="e">
        <f ca="1">IF(H$47&gt;0,COUNTIFS(INDIRECT($D$43&amp;"!$l$4:$l$250"),"NO",INDIRECT($D$43&amp;"!$E$4:$E$250"),"&lt;="&amp;H$46,INDIRECT($D$43&amp;"!$E$4:$E$250"),"&gt;="&amp;H$45,INDIRECT($D$43&amp;"!$B$4:$B$250"),$C$1),NA())</f>
        <v>#N/A</v>
      </c>
      <c r="I55" s="48" t="e">
        <f ca="1">IF(I$47&gt;0,COUNTIFS(INDIRECT($I$43&amp;"!$l$4:$l$250"),"NO",INDIRECT($I$43&amp;"!$E$4:$E$250"),"&lt;="&amp;I$46,INDIRECT($I$43&amp;"!$E$4:$E$250"),"&gt;="&amp;I$45,INDIRECT($I$43&amp;"!$B$4:$B$250"),$C$1),NA())</f>
        <v>#N/A</v>
      </c>
      <c r="J55" s="48" t="e">
        <f ca="1">IF(J$47&gt;0,COUNTIFS(INDIRECT($I$43&amp;"!$l$4:$l$250"),"NO",INDIRECT($I$43&amp;"!$E$4:$E$250"),"&lt;="&amp;J$46,INDIRECT($I$43&amp;"!$E$4:$E$250"),"&gt;="&amp;J$45,INDIRECT($I$43&amp;"!$B$4:$B$250"),$C$1),NA())</f>
        <v>#N/A</v>
      </c>
      <c r="K55" s="48" t="e">
        <f ca="1">IF(K$47&gt;0,COUNTIFS(INDIRECT($I$43&amp;"!$l$4:$l$250"),"NO",INDIRECT($I$43&amp;"!$E$4:$E$250"),"&lt;="&amp;K$46,INDIRECT($I$43&amp;"!$E$4:$E$250"),"&gt;="&amp;K$45,INDIRECT($I$43&amp;"!$B$4:$B$250"),$C$1),NA())</f>
        <v>#N/A</v>
      </c>
      <c r="L55" s="48" t="e">
        <f ca="1">IF(L$47&gt;0,COUNTIFS(INDIRECT($I$43&amp;"!$l$4:$l$250"),"NO",INDIRECT($I$43&amp;"!$E$4:$E$250"),"&lt;="&amp;L$46,INDIRECT($I$43&amp;"!$E$4:$E$250"),"&gt;="&amp;L$45,INDIRECT($I$43&amp;"!$B$4:$B$250"),$C$1),NA())</f>
        <v>#N/A</v>
      </c>
      <c r="M55" s="48" t="e">
        <f ca="1">IF(M$47&gt;0,COUNTIFS(INDIRECT($I$43&amp;"!$l$4:$l$250"),"NO",INDIRECT($I$43&amp;"!$E$4:$E$250"),"&lt;="&amp;M$46,INDIRECT($I$43&amp;"!$E$4:$E$250"),"&gt;="&amp;M$45,INDIRECT($I$43&amp;"!$B$4:$B$250"),$C$1),NA())</f>
        <v>#N/A</v>
      </c>
    </row>
    <row r="56" spans="1:13" ht="30">
      <c r="A56" s="69"/>
      <c r="B56" s="64"/>
      <c r="C56" s="19" t="s">
        <v>13</v>
      </c>
      <c r="D56" s="48" t="e">
        <f ca="1">IF(D$47&gt;0,COUNTIFS(INDIRECT($D$43&amp;"!$m$4:$m$250"),"NO",INDIRECT($D$43&amp;"!$E$4:$E$250"),"&lt;="&amp;D$46,INDIRECT($D$43&amp;"!$E$4:$E$250"),"&gt;="&amp;D$45,INDIRECT($D$43&amp;"!$B$4:$B$250"),$C$1),NA())</f>
        <v>#N/A</v>
      </c>
      <c r="E56" s="48" t="e">
        <f ca="1">IF(E$47&gt;0,COUNTIFS(INDIRECT($D$43&amp;"!$m$4:$m$250"),"NO",INDIRECT($D$43&amp;"!$E$4:$E$250"),"&lt;="&amp;E$46,INDIRECT($D$43&amp;"!$E$4:$E$250"),"&gt;="&amp;E$45,INDIRECT($D$43&amp;"!$B$4:$B$250"),$C$1),NA())</f>
        <v>#N/A</v>
      </c>
      <c r="F56" s="48" t="e">
        <f ca="1">IF(F$47&gt;0,COUNTIFS(INDIRECT($D$43&amp;"!$m$4:$m$250"),"NO",INDIRECT($D$43&amp;"!$E$4:$E$250"),"&lt;="&amp;F$46,INDIRECT($D$43&amp;"!$E$4:$E$250"),"&gt;="&amp;F$45,INDIRECT($D$43&amp;"!$B$4:$B$250"),$C$1),NA())</f>
        <v>#N/A</v>
      </c>
      <c r="G56" s="48" t="e">
        <f ca="1">IF(G$47&gt;0,COUNTIFS(INDIRECT($D$43&amp;"!$m$4:$m$250"),"NO",INDIRECT($D$43&amp;"!$E$4:$E$250"),"&lt;="&amp;G$46,INDIRECT($D$43&amp;"!$E$4:$E$250"),"&gt;="&amp;G$45,INDIRECT($D$43&amp;"!$B$4:$B$250"),$C$1),NA())</f>
        <v>#N/A</v>
      </c>
      <c r="H56" s="48" t="e">
        <f ca="1">IF(H$47&gt;0,COUNTIFS(INDIRECT($D$43&amp;"!$m$4:$m$250"),"NO",INDIRECT($D$43&amp;"!$E$4:$E$250"),"&lt;="&amp;H$46,INDIRECT($D$43&amp;"!$E$4:$E$250"),"&gt;="&amp;H$45,INDIRECT($D$43&amp;"!$B$4:$B$250"),$C$1),NA())</f>
        <v>#N/A</v>
      </c>
      <c r="I56" s="48" t="e">
        <f ca="1">IF(I$47&gt;0,COUNTIFS(INDIRECT($I$43&amp;"!$m$4:$m$250"),"NO",INDIRECT($I$43&amp;"!$E$4:$E$250"),"&lt;="&amp;I$46,INDIRECT($I$43&amp;"!$E$4:$E$250"),"&gt;="&amp;I$45,INDIRECT($I$43&amp;"!$B$4:$B$250"),$C$1),NA())</f>
        <v>#N/A</v>
      </c>
      <c r="J56" s="48" t="e">
        <f ca="1">IF(J$47&gt;0,COUNTIFS(INDIRECT($I$43&amp;"!$m$4:$m$250"),"NO",INDIRECT($I$43&amp;"!$E$4:$E$250"),"&lt;="&amp;J$46,INDIRECT($I$43&amp;"!$E$4:$E$250"),"&gt;="&amp;J$45,INDIRECT($I$43&amp;"!$B$4:$B$250"),$C$1),NA())</f>
        <v>#N/A</v>
      </c>
      <c r="K56" s="48" t="e">
        <f ca="1">IF(K$47&gt;0,COUNTIFS(INDIRECT($I$43&amp;"!$m$4:$m$250"),"NO",INDIRECT($I$43&amp;"!$E$4:$E$250"),"&lt;="&amp;K$46,INDIRECT($I$43&amp;"!$E$4:$E$250"),"&gt;="&amp;K$45,INDIRECT($I$43&amp;"!$B$4:$B$250"),$C$1),NA())</f>
        <v>#N/A</v>
      </c>
      <c r="L56" s="48" t="e">
        <f ca="1">IF(L$47&gt;0,COUNTIFS(INDIRECT($I$43&amp;"!$m$4:$m$250"),"NO",INDIRECT($I$43&amp;"!$E$4:$E$250"),"&lt;="&amp;L$46,INDIRECT($I$43&amp;"!$E$4:$E$250"),"&gt;="&amp;L$45,INDIRECT($I$43&amp;"!$B$4:$B$250"),$C$1),NA())</f>
        <v>#N/A</v>
      </c>
      <c r="M56" s="48" t="e">
        <f ca="1">IF(M$47&gt;0,COUNTIFS(INDIRECT($I$43&amp;"!$m$4:$m$250"),"NO",INDIRECT($I$43&amp;"!$E$4:$E$250"),"&lt;="&amp;M$46,INDIRECT($I$43&amp;"!$E$4:$E$250"),"&gt;="&amp;M$45,INDIRECT($I$43&amp;"!$B$4:$B$250"),$C$1),NA())</f>
        <v>#N/A</v>
      </c>
    </row>
    <row r="57" spans="1:13" ht="30">
      <c r="A57" s="69"/>
      <c r="B57" s="64"/>
      <c r="C57" s="19" t="s">
        <v>14</v>
      </c>
      <c r="D57" s="48" t="e">
        <f ca="1">IF(D$47&gt;0,COUNTIFS(INDIRECT($D$43&amp;"!$n$4:$n$250"),"NO",INDIRECT($D$43&amp;"!$E$4:$E$250"),"&lt;="&amp;D$46,INDIRECT($D$43&amp;"!$E$4:$E$250"),"&gt;="&amp;D$45,INDIRECT($D$43&amp;"!$B$4:$B$250"),$C$1),NA())</f>
        <v>#N/A</v>
      </c>
      <c r="E57" s="48" t="e">
        <f ca="1">IF(E$47&gt;0,COUNTIFS(INDIRECT($D$43&amp;"!$n$4:$n$250"),"NO",INDIRECT($D$43&amp;"!$E$4:$E$250"),"&lt;="&amp;E$46,INDIRECT($D$43&amp;"!$E$4:$E$250"),"&gt;="&amp;E$45,INDIRECT($D$43&amp;"!$B$4:$B$250"),$C$1),NA())</f>
        <v>#N/A</v>
      </c>
      <c r="F57" s="48" t="e">
        <f ca="1">IF(F$47&gt;0,COUNTIFS(INDIRECT($D$43&amp;"!$n$4:$n$250"),"NO",INDIRECT($D$43&amp;"!$E$4:$E$250"),"&lt;="&amp;F$46,INDIRECT($D$43&amp;"!$E$4:$E$250"),"&gt;="&amp;F$45,INDIRECT($D$43&amp;"!$B$4:$B$250"),$C$1),NA())</f>
        <v>#N/A</v>
      </c>
      <c r="G57" s="48" t="e">
        <f ca="1">IF(G$47&gt;0,COUNTIFS(INDIRECT($D$43&amp;"!$n$4:$n$250"),"NO",INDIRECT($D$43&amp;"!$E$4:$E$250"),"&lt;="&amp;G$46,INDIRECT($D$43&amp;"!$E$4:$E$250"),"&gt;="&amp;G$45,INDIRECT($D$43&amp;"!$B$4:$B$250"),$C$1),NA())</f>
        <v>#N/A</v>
      </c>
      <c r="H57" s="48" t="e">
        <f ca="1">IF(H$47&gt;0,COUNTIFS(INDIRECT($D$43&amp;"!$n$4:$n$250"),"NO",INDIRECT($D$43&amp;"!$E$4:$E$250"),"&lt;="&amp;H$46,INDIRECT($D$43&amp;"!$E$4:$E$250"),"&gt;="&amp;H$45,INDIRECT($D$43&amp;"!$B$4:$B$250"),$C$1),NA())</f>
        <v>#N/A</v>
      </c>
      <c r="I57" s="48" t="e">
        <f ca="1">IF(I$47&gt;0,COUNTIFS(INDIRECT($I$43&amp;"!$n$4:$n$250"),"NO",INDIRECT($I$43&amp;"!$E$4:$E$250"),"&lt;="&amp;I$46,INDIRECT($I$43&amp;"!$E$4:$E$250"),"&gt;="&amp;I$45,INDIRECT($I$43&amp;"!$B$4:$B$250"),$C$1),NA())</f>
        <v>#N/A</v>
      </c>
      <c r="J57" s="48" t="e">
        <f ca="1">IF(J$47&gt;0,COUNTIFS(INDIRECT($I$43&amp;"!$n$4:$n$250"),"NO",INDIRECT($I$43&amp;"!$E$4:$E$250"),"&lt;="&amp;J$46,INDIRECT($I$43&amp;"!$E$4:$E$250"),"&gt;="&amp;J$45,INDIRECT($I$43&amp;"!$B$4:$B$250"),$C$1),NA())</f>
        <v>#N/A</v>
      </c>
      <c r="K57" s="48" t="e">
        <f ca="1">IF(K$47&gt;0,COUNTIFS(INDIRECT($I$43&amp;"!$n$4:$n$250"),"NO",INDIRECT($I$43&amp;"!$E$4:$E$250"),"&lt;="&amp;K$46,INDIRECT($I$43&amp;"!$E$4:$E$250"),"&gt;="&amp;K$45,INDIRECT($I$43&amp;"!$B$4:$B$250"),$C$1),NA())</f>
        <v>#N/A</v>
      </c>
      <c r="L57" s="48" t="e">
        <f ca="1">IF(L$47&gt;0,COUNTIFS(INDIRECT($I$43&amp;"!$n$4:$n$250"),"NO",INDIRECT($I$43&amp;"!$E$4:$E$250"),"&lt;="&amp;L$46,INDIRECT($I$43&amp;"!$E$4:$E$250"),"&gt;="&amp;L$45,INDIRECT($I$43&amp;"!$B$4:$B$250"),$C$1),NA())</f>
        <v>#N/A</v>
      </c>
      <c r="M57" s="48" t="e">
        <f ca="1">IF(M$47&gt;0,COUNTIFS(INDIRECT($I$43&amp;"!$n$4:$n$250"),"NO",INDIRECT($I$43&amp;"!$E$4:$E$250"),"&lt;="&amp;M$46,INDIRECT($I$43&amp;"!$E$4:$E$250"),"&gt;="&amp;M$45,INDIRECT($I$43&amp;"!$B$4:$B$250"),$C$1),NA())</f>
        <v>#N/A</v>
      </c>
    </row>
    <row r="58" spans="1:13" ht="45">
      <c r="A58" s="69"/>
      <c r="B58" s="64"/>
      <c r="C58" s="19" t="s">
        <v>15</v>
      </c>
      <c r="D58" s="48" t="e">
        <f ca="1">IF(D$47&gt;0,COUNTIFS(INDIRECT($D$43&amp;"!$o$4:$o$250"),"NO",INDIRECT($D$43&amp;"!$E$4:$E$250"),"&lt;="&amp;D$46,INDIRECT($D$43&amp;"!$E$4:$E$250"),"&gt;="&amp;D$45,INDIRECT($D$43&amp;"!$B$4:$B$250"),$C$1),NA())</f>
        <v>#N/A</v>
      </c>
      <c r="E58" s="48" t="e">
        <f ca="1">IF(E$47&gt;0,COUNTIFS(INDIRECT($D$43&amp;"!$o$4:$o$250"),"NO",INDIRECT($D$43&amp;"!$E$4:$E$250"),"&lt;="&amp;E$46,INDIRECT($D$43&amp;"!$E$4:$E$250"),"&gt;="&amp;E$45,INDIRECT($D$43&amp;"!$B$4:$B$250"),$C$1),NA())</f>
        <v>#N/A</v>
      </c>
      <c r="F58" s="48" t="e">
        <f ca="1">IF(F$47&gt;0,COUNTIFS(INDIRECT($D$43&amp;"!$o$4:$o$250"),"NO",INDIRECT($D$43&amp;"!$E$4:$E$250"),"&lt;="&amp;F$46,INDIRECT($D$43&amp;"!$E$4:$E$250"),"&gt;="&amp;F$45,INDIRECT($D$43&amp;"!$B$4:$B$250"),$C$1),NA())</f>
        <v>#N/A</v>
      </c>
      <c r="G58" s="48" t="e">
        <f ca="1">IF(G$47&gt;0,COUNTIFS(INDIRECT($D$43&amp;"!$o$4:$o$250"),"NO",INDIRECT($D$43&amp;"!$E$4:$E$250"),"&lt;="&amp;G$46,INDIRECT($D$43&amp;"!$E$4:$E$250"),"&gt;="&amp;G$45,INDIRECT($D$43&amp;"!$B$4:$B$250"),$C$1),NA())</f>
        <v>#N/A</v>
      </c>
      <c r="H58" s="48" t="e">
        <f ca="1">IF(H$47&gt;0,COUNTIFS(INDIRECT($D$43&amp;"!$o$4:$o$250"),"NO",INDIRECT($D$43&amp;"!$E$4:$E$250"),"&lt;="&amp;H$46,INDIRECT($D$43&amp;"!$E$4:$E$250"),"&gt;="&amp;H$45,INDIRECT($D$43&amp;"!$B$4:$B$250"),$C$1),NA())</f>
        <v>#N/A</v>
      </c>
      <c r="I58" s="48" t="e">
        <f ca="1">IF(I$47&gt;0,COUNTIFS(INDIRECT($I$43&amp;"!$o$4:$o$250"),"NO",INDIRECT($I$43&amp;"!$E$4:$E$250"),"&lt;="&amp;I$46,INDIRECT($I$43&amp;"!$E$4:$E$250"),"&gt;="&amp;I$45,INDIRECT($I$43&amp;"!$B$4:$B$250"),$C$1),NA())</f>
        <v>#N/A</v>
      </c>
      <c r="J58" s="48" t="e">
        <f ca="1">IF(J$47&gt;0,COUNTIFS(INDIRECT($I$43&amp;"!$o$4:$o$250"),"NO",INDIRECT($I$43&amp;"!$E$4:$E$250"),"&lt;="&amp;J$46,INDIRECT($I$43&amp;"!$E$4:$E$250"),"&gt;="&amp;J$45,INDIRECT($I$43&amp;"!$B$4:$B$250"),$C$1),NA())</f>
        <v>#N/A</v>
      </c>
      <c r="K58" s="48" t="e">
        <f ca="1">IF(K$47&gt;0,COUNTIFS(INDIRECT($I$43&amp;"!$o$4:$o$250"),"NO",INDIRECT($I$43&amp;"!$E$4:$E$250"),"&lt;="&amp;K$46,INDIRECT($I$43&amp;"!$E$4:$E$250"),"&gt;="&amp;K$45,INDIRECT($I$43&amp;"!$B$4:$B$250"),$C$1),NA())</f>
        <v>#N/A</v>
      </c>
      <c r="L58" s="48" t="e">
        <f ca="1">IF(L$47&gt;0,COUNTIFS(INDIRECT($I$43&amp;"!$o$4:$o$250"),"NO",INDIRECT($I$43&amp;"!$E$4:$E$250"),"&lt;="&amp;L$46,INDIRECT($I$43&amp;"!$E$4:$E$250"),"&gt;="&amp;L$45,INDIRECT($I$43&amp;"!$B$4:$B$250"),$C$1),NA())</f>
        <v>#N/A</v>
      </c>
      <c r="M58" s="48" t="e">
        <f ca="1">IF(M$47&gt;0,COUNTIFS(INDIRECT($I$43&amp;"!$o$4:$o$250"),"NO",INDIRECT($I$43&amp;"!$E$4:$E$250"),"&lt;="&amp;M$46,INDIRECT($I$43&amp;"!$E$4:$E$250"),"&gt;="&amp;M$45,INDIRECT($I$43&amp;"!$B$4:$B$250"),$C$1),NA())</f>
        <v>#N/A</v>
      </c>
    </row>
    <row r="59" spans="1:13" ht="45">
      <c r="A59" s="69"/>
      <c r="B59" s="64" t="s">
        <v>16</v>
      </c>
      <c r="C59" s="19" t="s">
        <v>17</v>
      </c>
      <c r="D59" s="48" t="e">
        <f ca="1">IF(D$47&gt;0,COUNTIFS(INDIRECT($D$43&amp;"!$p$4:$p$250"),"NO",INDIRECT($D$43&amp;"!$E$4:$E$250"),"&lt;="&amp;D$46,INDIRECT($D$43&amp;"!$E$4:$E$250"),"&gt;="&amp;D$45,INDIRECT($D$43&amp;"!$B$4:$B$250"),$C$1),NA())</f>
        <v>#N/A</v>
      </c>
      <c r="E59" s="48" t="e">
        <f ca="1">IF(E$47&gt;0,COUNTIFS(INDIRECT($D$43&amp;"!$p$4:$p$250"),"NO",INDIRECT($D$43&amp;"!$E$4:$E$250"),"&lt;="&amp;E$46,INDIRECT($D$43&amp;"!$E$4:$E$250"),"&gt;="&amp;E$45,INDIRECT($D$43&amp;"!$B$4:$B$250"),$C$1),NA())</f>
        <v>#N/A</v>
      </c>
      <c r="F59" s="48" t="e">
        <f ca="1">IF(F$47&gt;0,COUNTIFS(INDIRECT($D$43&amp;"!$p$4:$p$250"),"NO",INDIRECT($D$43&amp;"!$E$4:$E$250"),"&lt;="&amp;F$46,INDIRECT($D$43&amp;"!$E$4:$E$250"),"&gt;="&amp;F$45,INDIRECT($D$43&amp;"!$B$4:$B$250"),$C$1),NA())</f>
        <v>#N/A</v>
      </c>
      <c r="G59" s="48" t="e">
        <f ca="1">IF(G$47&gt;0,COUNTIFS(INDIRECT($D$43&amp;"!$p$4:$p$250"),"NO",INDIRECT($D$43&amp;"!$E$4:$E$250"),"&lt;="&amp;G$46,INDIRECT($D$43&amp;"!$E$4:$E$250"),"&gt;="&amp;G$45,INDIRECT($D$43&amp;"!$B$4:$B$250"),$C$1),NA())</f>
        <v>#N/A</v>
      </c>
      <c r="H59" s="48" t="e">
        <f ca="1">IF(H$47&gt;0,COUNTIFS(INDIRECT($D$43&amp;"!$p$4:$p$250"),"NO",INDIRECT($D$43&amp;"!$E$4:$E$250"),"&lt;="&amp;H$46,INDIRECT($D$43&amp;"!$E$4:$E$250"),"&gt;="&amp;H$45,INDIRECT($D$43&amp;"!$B$4:$B$250"),$C$1),NA())</f>
        <v>#N/A</v>
      </c>
      <c r="I59" s="48" t="e">
        <f ca="1">IF(I$47&gt;0,COUNTIFS(INDIRECT($I$43&amp;"!$p$4:$p$250"),"NO",INDIRECT($I$43&amp;"!$E$4:$E$250"),"&lt;="&amp;I$46,INDIRECT($I$43&amp;"!$E$4:$E$250"),"&gt;="&amp;I$45,INDIRECT($I$43&amp;"!$B$4:$B$250"),$C$1),NA())</f>
        <v>#N/A</v>
      </c>
      <c r="J59" s="48" t="e">
        <f ca="1">IF(J$47&gt;0,COUNTIFS(INDIRECT($I$43&amp;"!$p$4:$p$250"),"NO",INDIRECT($I$43&amp;"!$E$4:$E$250"),"&lt;="&amp;J$46,INDIRECT($I$43&amp;"!$E$4:$E$250"),"&gt;="&amp;J$45,INDIRECT($I$43&amp;"!$B$4:$B$250"),$C$1),NA())</f>
        <v>#N/A</v>
      </c>
      <c r="K59" s="48" t="e">
        <f ca="1">IF(K$47&gt;0,COUNTIFS(INDIRECT($I$43&amp;"!$p$4:$p$250"),"NO",INDIRECT($I$43&amp;"!$E$4:$E$250"),"&lt;="&amp;K$46,INDIRECT($I$43&amp;"!$E$4:$E$250"),"&gt;="&amp;K$45,INDIRECT($I$43&amp;"!$B$4:$B$250"),$C$1),NA())</f>
        <v>#N/A</v>
      </c>
      <c r="L59" s="48" t="e">
        <f ca="1">IF(L$47&gt;0,COUNTIFS(INDIRECT($I$43&amp;"!$p$4:$p$250"),"NO",INDIRECT($I$43&amp;"!$E$4:$E$250"),"&lt;="&amp;L$46,INDIRECT($I$43&amp;"!$E$4:$E$250"),"&gt;="&amp;L$45,INDIRECT($I$43&amp;"!$B$4:$B$250"),$C$1),NA())</f>
        <v>#N/A</v>
      </c>
      <c r="M59" s="48" t="e">
        <f ca="1">IF(M$47&gt;0,COUNTIFS(INDIRECT($I$43&amp;"!$p$4:$p$250"),"NO",INDIRECT($I$43&amp;"!$E$4:$E$250"),"&lt;="&amp;M$46,INDIRECT($I$43&amp;"!$E$4:$E$250"),"&gt;="&amp;M$45,INDIRECT($I$43&amp;"!$B$4:$B$250"),$C$1),NA())</f>
        <v>#N/A</v>
      </c>
    </row>
    <row r="60" spans="1:13" ht="45">
      <c r="A60" s="69"/>
      <c r="B60" s="64"/>
      <c r="C60" s="19" t="s">
        <v>22</v>
      </c>
      <c r="D60" s="48" t="e">
        <f ca="1">IF(D$47&gt;0,COUNTIFS(INDIRECT($D$43&amp;"!$q$4:$q$250"),"NO",INDIRECT($D$43&amp;"!$E$4:$E$250"),"&lt;="&amp;D$46,INDIRECT($D$43&amp;"!$E$4:$E$250"),"&gt;="&amp;D$45,INDIRECT($D$43&amp;"!$B$4:$B$250"),$C$1),NA())</f>
        <v>#N/A</v>
      </c>
      <c r="E60" s="48" t="e">
        <f ca="1">IF(E$47&gt;0,COUNTIFS(INDIRECT($D$43&amp;"!$q$4:$q$250"),"NO",INDIRECT($D$43&amp;"!$E$4:$E$250"),"&lt;="&amp;E$46,INDIRECT($D$43&amp;"!$E$4:$E$250"),"&gt;="&amp;E$45,INDIRECT($D$43&amp;"!$B$4:$B$250"),$C$1),NA())</f>
        <v>#N/A</v>
      </c>
      <c r="F60" s="48" t="e">
        <f ca="1">IF(F$47&gt;0,COUNTIFS(INDIRECT($D$43&amp;"!$q$4:$q$250"),"NO",INDIRECT($D$43&amp;"!$E$4:$E$250"),"&lt;="&amp;F$46,INDIRECT($D$43&amp;"!$E$4:$E$250"),"&gt;="&amp;F$45,INDIRECT($D$43&amp;"!$B$4:$B$250"),$C$1),NA())</f>
        <v>#N/A</v>
      </c>
      <c r="G60" s="48" t="e">
        <f ca="1">IF(G$47&gt;0,COUNTIFS(INDIRECT($D$43&amp;"!$q$4:$q$250"),"NO",INDIRECT($D$43&amp;"!$E$4:$E$250"),"&lt;="&amp;G$46,INDIRECT($D$43&amp;"!$E$4:$E$250"),"&gt;="&amp;G$45,INDIRECT($D$43&amp;"!$B$4:$B$250"),$C$1),NA())</f>
        <v>#N/A</v>
      </c>
      <c r="H60" s="48" t="e">
        <f ca="1">IF(H$47&gt;0,COUNTIFS(INDIRECT($D$43&amp;"!$q$4:$q$250"),"NO",INDIRECT($D$43&amp;"!$E$4:$E$250"),"&lt;="&amp;H$46,INDIRECT($D$43&amp;"!$E$4:$E$250"),"&gt;="&amp;H$45,INDIRECT($D$43&amp;"!$B$4:$B$250"),$C$1),NA())</f>
        <v>#N/A</v>
      </c>
      <c r="I60" s="48" t="e">
        <f ca="1">IF(I$47&gt;0,COUNTIFS(INDIRECT($I$43&amp;"!$q$4:$q$250"),"NO",INDIRECT($I$43&amp;"!$E$4:$E$250"),"&lt;="&amp;I$46,INDIRECT($I$43&amp;"!$E$4:$E$250"),"&gt;="&amp;I$45,INDIRECT($I$43&amp;"!$B$4:$B$250"),$C$1),NA())</f>
        <v>#N/A</v>
      </c>
      <c r="J60" s="48" t="e">
        <f ca="1">IF(J$47&gt;0,COUNTIFS(INDIRECT($I$43&amp;"!$q$4:$q$250"),"NO",INDIRECT($I$43&amp;"!$E$4:$E$250"),"&lt;="&amp;J$46,INDIRECT($I$43&amp;"!$E$4:$E$250"),"&gt;="&amp;J$45,INDIRECT($I$43&amp;"!$B$4:$B$250"),$C$1),NA())</f>
        <v>#N/A</v>
      </c>
      <c r="K60" s="48" t="e">
        <f ca="1">IF(K$47&gt;0,COUNTIFS(INDIRECT($I$43&amp;"!$q$4:$q$250"),"NO",INDIRECT($I$43&amp;"!$E$4:$E$250"),"&lt;="&amp;K$46,INDIRECT($I$43&amp;"!$E$4:$E$250"),"&gt;="&amp;K$45,INDIRECT($I$43&amp;"!$B$4:$B$250"),$C$1),NA())</f>
        <v>#N/A</v>
      </c>
      <c r="L60" s="48" t="e">
        <f ca="1">IF(L$47&gt;0,COUNTIFS(INDIRECT($I$43&amp;"!$q$4:$q$250"),"NO",INDIRECT($I$43&amp;"!$E$4:$E$250"),"&lt;="&amp;L$46,INDIRECT($I$43&amp;"!$E$4:$E$250"),"&gt;="&amp;L$45,INDIRECT($I$43&amp;"!$B$4:$B$250"),$C$1),NA())</f>
        <v>#N/A</v>
      </c>
      <c r="M60" s="48" t="e">
        <f ca="1">IF(M$47&gt;0,COUNTIFS(INDIRECT($I$43&amp;"!$q$4:$q$250"),"NO",INDIRECT($I$43&amp;"!$E$4:$E$250"),"&lt;="&amp;M$46,INDIRECT($I$43&amp;"!$E$4:$E$250"),"&gt;="&amp;M$45,INDIRECT($I$43&amp;"!$B$4:$B$250"),$C$1),NA())</f>
        <v>#N/A</v>
      </c>
    </row>
    <row r="61" spans="1:13" ht="30">
      <c r="A61" s="69"/>
      <c r="B61" s="64" t="s">
        <v>18</v>
      </c>
      <c r="C61" s="19" t="s">
        <v>21</v>
      </c>
      <c r="D61" s="48" t="e">
        <f ca="1">IF(D$47&gt;0,COUNTIFS(INDIRECT($D$43&amp;"!$r$4:$r$250"),"NO",INDIRECT($D$43&amp;"!$E$4:$E$250"),"&lt;="&amp;D$46,INDIRECT($D$43&amp;"!$E$4:$E$250"),"&gt;="&amp;D$45,INDIRECT($D$43&amp;"!$B$4:$B$250"),$C$1),NA())</f>
        <v>#N/A</v>
      </c>
      <c r="E61" s="48" t="e">
        <f ca="1">IF(E$47&gt;0,COUNTIFS(INDIRECT($D$43&amp;"!$r$4:$r$250"),"NO",INDIRECT($D$43&amp;"!$E$4:$E$250"),"&lt;="&amp;E$46,INDIRECT($D$43&amp;"!$E$4:$E$250"),"&gt;="&amp;E$45,INDIRECT($D$43&amp;"!$B$4:$B$250"),$C$1),NA())</f>
        <v>#N/A</v>
      </c>
      <c r="F61" s="48" t="e">
        <f ca="1">IF(F$47&gt;0,COUNTIFS(INDIRECT($D$43&amp;"!$r$4:$r$250"),"NO",INDIRECT($D$43&amp;"!$E$4:$E$250"),"&lt;="&amp;F$46,INDIRECT($D$43&amp;"!$E$4:$E$250"),"&gt;="&amp;F$45,INDIRECT($D$43&amp;"!$B$4:$B$250"),$C$1),NA())</f>
        <v>#N/A</v>
      </c>
      <c r="G61" s="48" t="e">
        <f ca="1">IF(G$47&gt;0,COUNTIFS(INDIRECT($D$43&amp;"!$r$4:$r$250"),"NO",INDIRECT($D$43&amp;"!$E$4:$E$250"),"&lt;="&amp;G$46,INDIRECT($D$43&amp;"!$E$4:$E$250"),"&gt;="&amp;G$45,INDIRECT($D$43&amp;"!$B$4:$B$250"),$C$1),NA())</f>
        <v>#N/A</v>
      </c>
      <c r="H61" s="48" t="e">
        <f ca="1">IF(H$47&gt;0,COUNTIFS(INDIRECT($D$43&amp;"!$r$4:$r$250"),"NO",INDIRECT($D$43&amp;"!$E$4:$E$250"),"&lt;="&amp;H$46,INDIRECT($D$43&amp;"!$E$4:$E$250"),"&gt;="&amp;H$45,INDIRECT($D$43&amp;"!$B$4:$B$250"),$C$1),NA())</f>
        <v>#N/A</v>
      </c>
      <c r="I61" s="48" t="e">
        <f ca="1">IF(I$47&gt;0,COUNTIFS(INDIRECT($I$43&amp;"!$r$4:$r$250"),"NO",INDIRECT($I$43&amp;"!$E$4:$E$250"),"&lt;="&amp;I$46,INDIRECT($I$43&amp;"!$E$4:$E$250"),"&gt;="&amp;I$45,INDIRECT($I$43&amp;"!$B$4:$B$250"),$C$1),NA())</f>
        <v>#N/A</v>
      </c>
      <c r="J61" s="48" t="e">
        <f ca="1">IF(J$47&gt;0,COUNTIFS(INDIRECT($I$43&amp;"!$r$4:$r$250"),"NO",INDIRECT($I$43&amp;"!$E$4:$E$250"),"&lt;="&amp;J$46,INDIRECT($I$43&amp;"!$E$4:$E$250"),"&gt;="&amp;J$45,INDIRECT($I$43&amp;"!$B$4:$B$250"),$C$1),NA())</f>
        <v>#N/A</v>
      </c>
      <c r="K61" s="48" t="e">
        <f ca="1">IF(K$47&gt;0,COUNTIFS(INDIRECT($I$43&amp;"!$r$4:$r$250"),"NO",INDIRECT($I$43&amp;"!$E$4:$E$250"),"&lt;="&amp;K$46,INDIRECT($I$43&amp;"!$E$4:$E$250"),"&gt;="&amp;K$45,INDIRECT($I$43&amp;"!$B$4:$B$250"),$C$1),NA())</f>
        <v>#N/A</v>
      </c>
      <c r="L61" s="48" t="e">
        <f ca="1">IF(L$47&gt;0,COUNTIFS(INDIRECT($I$43&amp;"!$r$4:$r$250"),"NO",INDIRECT($I$43&amp;"!$E$4:$E$250"),"&lt;="&amp;L$46,INDIRECT($I$43&amp;"!$E$4:$E$250"),"&gt;="&amp;L$45,INDIRECT($I$43&amp;"!$B$4:$B$250"),$C$1),NA())</f>
        <v>#N/A</v>
      </c>
      <c r="M61" s="48" t="e">
        <f ca="1">IF(M$47&gt;0,COUNTIFS(INDIRECT($I$43&amp;"!$r$4:$r$250"),"NO",INDIRECT($I$43&amp;"!$E$4:$E$250"),"&lt;="&amp;M$46,INDIRECT($I$43&amp;"!$E$4:$E$250"),"&gt;="&amp;M$45,INDIRECT($I$43&amp;"!$B$4:$B$250"),$C$1),NA())</f>
        <v>#N/A</v>
      </c>
    </row>
    <row r="62" spans="1:13" ht="45">
      <c r="A62" s="69"/>
      <c r="B62" s="64"/>
      <c r="C62" s="19" t="s">
        <v>20</v>
      </c>
      <c r="D62" s="48" t="e">
        <f ca="1">IF(D$47&gt;0,COUNTIFS(INDIRECT($D$43&amp;"!$s$4:$s$250"),"NO",INDIRECT($D$43&amp;"!$E$4:$E$250"),"&lt;="&amp;D$46,INDIRECT($D$43&amp;"!$E$4:$E$250"),"&gt;="&amp;D$45,INDIRECT($D$43&amp;"!$B$4:$B$250"),$C$1),NA())</f>
        <v>#N/A</v>
      </c>
      <c r="E62" s="48" t="e">
        <f ca="1">IF(E$47&gt;0,COUNTIFS(INDIRECT($D$43&amp;"!$s$4:$s$250"),"NO",INDIRECT($D$43&amp;"!$E$4:$E$250"),"&lt;="&amp;E$46,INDIRECT($D$43&amp;"!$E$4:$E$250"),"&gt;="&amp;E$45,INDIRECT($D$43&amp;"!$B$4:$B$250"),$C$1),NA())</f>
        <v>#N/A</v>
      </c>
      <c r="F62" s="48" t="e">
        <f ca="1">IF(F$47&gt;0,COUNTIFS(INDIRECT($D$43&amp;"!$s$4:$s$250"),"NO",INDIRECT($D$43&amp;"!$E$4:$E$250"),"&lt;="&amp;F$46,INDIRECT($D$43&amp;"!$E$4:$E$250"),"&gt;="&amp;F$45,INDIRECT($D$43&amp;"!$B$4:$B$250"),$C$1),NA())</f>
        <v>#N/A</v>
      </c>
      <c r="G62" s="48" t="e">
        <f ca="1">IF(G$47&gt;0,COUNTIFS(INDIRECT($D$43&amp;"!$s$4:$s$250"),"NO",INDIRECT($D$43&amp;"!$E$4:$E$250"),"&lt;="&amp;G$46,INDIRECT($D$43&amp;"!$E$4:$E$250"),"&gt;="&amp;G$45,INDIRECT($D$43&amp;"!$B$4:$B$250"),$C$1),NA())</f>
        <v>#N/A</v>
      </c>
      <c r="H62" s="48" t="e">
        <f ca="1">IF(H$47&gt;0,COUNTIFS(INDIRECT($D$43&amp;"!$s$4:$s$250"),"NO",INDIRECT($D$43&amp;"!$E$4:$E$250"),"&lt;="&amp;H$46,INDIRECT($D$43&amp;"!$E$4:$E$250"),"&gt;="&amp;H$45,INDIRECT($D$43&amp;"!$B$4:$B$250"),$C$1),NA())</f>
        <v>#N/A</v>
      </c>
      <c r="I62" s="48" t="e">
        <f ca="1">IF(I$47&gt;0,COUNTIFS(INDIRECT($I$43&amp;"!$s$4:$s$250"),"NO",INDIRECT($I$43&amp;"!$E$4:$E$250"),"&lt;="&amp;I$46,INDIRECT($I$43&amp;"!$E$4:$E$250"),"&gt;="&amp;I$45,INDIRECT($I$43&amp;"!$B$4:$B$250"),$C$1),NA())</f>
        <v>#N/A</v>
      </c>
      <c r="J62" s="48" t="e">
        <f ca="1">IF(J$47&gt;0,COUNTIFS(INDIRECT($I$43&amp;"!$s$4:$s$250"),"NO",INDIRECT($I$43&amp;"!$E$4:$E$250"),"&lt;="&amp;J$46,INDIRECT($I$43&amp;"!$E$4:$E$250"),"&gt;="&amp;J$45,INDIRECT($I$43&amp;"!$B$4:$B$250"),$C$1),NA())</f>
        <v>#N/A</v>
      </c>
      <c r="K62" s="48" t="e">
        <f ca="1">IF(K$47&gt;0,COUNTIFS(INDIRECT($I$43&amp;"!$s$4:$s$250"),"NO",INDIRECT($I$43&amp;"!$E$4:$E$250"),"&lt;="&amp;K$46,INDIRECT($I$43&amp;"!$E$4:$E$250"),"&gt;="&amp;K$45,INDIRECT($I$43&amp;"!$B$4:$B$250"),$C$1),NA())</f>
        <v>#N/A</v>
      </c>
      <c r="L62" s="48" t="e">
        <f ca="1">IF(L$47&gt;0,COUNTIFS(INDIRECT($I$43&amp;"!$s$4:$s$250"),"NO",INDIRECT($I$43&amp;"!$E$4:$E$250"),"&lt;="&amp;L$46,INDIRECT($I$43&amp;"!$E$4:$E$250"),"&gt;="&amp;L$45,INDIRECT($I$43&amp;"!$B$4:$B$250"),$C$1),NA())</f>
        <v>#N/A</v>
      </c>
      <c r="M62" s="48" t="e">
        <f ca="1">IF(M$47&gt;0,COUNTIFS(INDIRECT($I$43&amp;"!$s$4:$s$250"),"NO",INDIRECT($I$43&amp;"!$E$4:$E$250"),"&lt;="&amp;M$46,INDIRECT($I$43&amp;"!$E$4:$E$250"),"&gt;="&amp;M$45,INDIRECT($I$43&amp;"!$B$4:$B$250"),$C$1),NA())</f>
        <v>#N/A</v>
      </c>
    </row>
    <row r="63" spans="1:13" ht="30">
      <c r="A63" s="69"/>
      <c r="B63" s="64"/>
      <c r="C63" s="19" t="s">
        <v>19</v>
      </c>
      <c r="D63" s="48" t="e">
        <f ca="1">IF(D$47&gt;0,COUNTIFS(INDIRECT($D$43&amp;"!$t$4:$t$250"),"NO",INDIRECT($D$43&amp;"!$E$4:$E$250"),"&lt;="&amp;D$46,INDIRECT($D$43&amp;"!$E$4:$E$250"),"&gt;="&amp;D$45,INDIRECT($D$43&amp;"!$B$4:$B$250"),$C$1),NA())</f>
        <v>#N/A</v>
      </c>
      <c r="E63" s="48" t="e">
        <f ca="1">IF(E$47&gt;0,COUNTIFS(INDIRECT($D$43&amp;"!$t$4:$t$250"),"NO",INDIRECT($D$43&amp;"!$E$4:$E$250"),"&lt;="&amp;E$46,INDIRECT($D$43&amp;"!$E$4:$E$250"),"&gt;="&amp;E$45,INDIRECT($D$43&amp;"!$B$4:$B$250"),$C$1),NA())</f>
        <v>#N/A</v>
      </c>
      <c r="F63" s="48" t="e">
        <f ca="1">IF(F$47&gt;0,COUNTIFS(INDIRECT($D$43&amp;"!$t$4:$t$250"),"NO",INDIRECT($D$43&amp;"!$E$4:$E$250"),"&lt;="&amp;F$46,INDIRECT($D$43&amp;"!$E$4:$E$250"),"&gt;="&amp;F$45,INDIRECT($D$43&amp;"!$B$4:$B$250"),$C$1),NA())</f>
        <v>#N/A</v>
      </c>
      <c r="G63" s="48" t="e">
        <f ca="1">IF(G$47&gt;0,COUNTIFS(INDIRECT($D$43&amp;"!$t$4:$t$250"),"NO",INDIRECT($D$43&amp;"!$E$4:$E$250"),"&lt;="&amp;G$46,INDIRECT($D$43&amp;"!$E$4:$E$250"),"&gt;="&amp;G$45,INDIRECT($D$43&amp;"!$B$4:$B$250"),$C$1),NA())</f>
        <v>#N/A</v>
      </c>
      <c r="H63" s="48" t="e">
        <f ca="1">IF(H$47&gt;0,COUNTIFS(INDIRECT($D$43&amp;"!$t$4:$t$250"),"NO",INDIRECT($D$43&amp;"!$E$4:$E$250"),"&lt;="&amp;H$46,INDIRECT($D$43&amp;"!$E$4:$E$250"),"&gt;="&amp;H$45,INDIRECT($D$43&amp;"!$B$4:$B$250"),$C$1),NA())</f>
        <v>#N/A</v>
      </c>
      <c r="I63" s="48" t="e">
        <f ca="1">IF(I$47&gt;0,COUNTIFS(INDIRECT($I$43&amp;"!$t$4:$t$250"),"NO",INDIRECT($I$43&amp;"!$E$4:$E$250"),"&lt;="&amp;I$46,INDIRECT($I$43&amp;"!$E$4:$E$250"),"&gt;="&amp;I$45,INDIRECT($I$43&amp;"!$B$4:$B$250"),$C$1),NA())</f>
        <v>#N/A</v>
      </c>
      <c r="J63" s="48" t="e">
        <f ca="1">IF(J$47&gt;0,COUNTIFS(INDIRECT($I$43&amp;"!$t$4:$t$250"),"NO",INDIRECT($I$43&amp;"!$E$4:$E$250"),"&lt;="&amp;J$46,INDIRECT($I$43&amp;"!$E$4:$E$250"),"&gt;="&amp;J$45,INDIRECT($I$43&amp;"!$B$4:$B$250"),$C$1),NA())</f>
        <v>#N/A</v>
      </c>
      <c r="K63" s="48" t="e">
        <f ca="1">IF(K$47&gt;0,COUNTIFS(INDIRECT($I$43&amp;"!$t$4:$t$250"),"NO",INDIRECT($I$43&amp;"!$E$4:$E$250"),"&lt;="&amp;K$46,INDIRECT($I$43&amp;"!$E$4:$E$250"),"&gt;="&amp;K$45,INDIRECT($I$43&amp;"!$B$4:$B$250"),$C$1),NA())</f>
        <v>#N/A</v>
      </c>
      <c r="L63" s="48" t="e">
        <f ca="1">IF(L$47&gt;0,COUNTIFS(INDIRECT($I$43&amp;"!$t$4:$t$250"),"NO",INDIRECT($I$43&amp;"!$E$4:$E$250"),"&lt;="&amp;L$46,INDIRECT($I$43&amp;"!$E$4:$E$250"),"&gt;="&amp;L$45,INDIRECT($I$43&amp;"!$B$4:$B$250"),$C$1),NA())</f>
        <v>#N/A</v>
      </c>
      <c r="M63" s="48" t="e">
        <f ca="1">IF(M$47&gt;0,COUNTIFS(INDIRECT($I$43&amp;"!$t$4:$t$250"),"NO",INDIRECT($I$43&amp;"!$E$4:$E$250"),"&lt;="&amp;M$46,INDIRECT($I$43&amp;"!$E$4:$E$250"),"&gt;="&amp;M$45,INDIRECT($I$43&amp;"!$B$4:$B$250"),$C$1),NA())</f>
        <v>#N/A</v>
      </c>
    </row>
    <row r="64" spans="1:13" ht="15.75">
      <c r="A64" s="62" t="s">
        <v>49</v>
      </c>
      <c r="B64" s="63" t="s">
        <v>7</v>
      </c>
      <c r="C64" s="63"/>
      <c r="D64" s="27" t="e">
        <f ca="1">IF(D$47&gt;0,SUM(D$51:D$58),NA())</f>
        <v>#N/A</v>
      </c>
      <c r="E64" s="27" t="e">
        <f t="shared" ref="E64:M64" ca="1" si="22">IF(E$47&gt;0,SUM(E$51:E$58),NA())</f>
        <v>#N/A</v>
      </c>
      <c r="F64" s="27" t="e">
        <f t="shared" ca="1" si="22"/>
        <v>#N/A</v>
      </c>
      <c r="G64" s="27" t="e">
        <f t="shared" ca="1" si="22"/>
        <v>#N/A</v>
      </c>
      <c r="H64" s="27" t="e">
        <f t="shared" ca="1" si="22"/>
        <v>#N/A</v>
      </c>
      <c r="I64" s="27" t="e">
        <f t="shared" ca="1" si="22"/>
        <v>#N/A</v>
      </c>
      <c r="J64" s="27" t="e">
        <f t="shared" ca="1" si="22"/>
        <v>#N/A</v>
      </c>
      <c r="K64" s="27" t="e">
        <f t="shared" ca="1" si="22"/>
        <v>#N/A</v>
      </c>
      <c r="L64" s="27" t="e">
        <f t="shared" ca="1" si="22"/>
        <v>#N/A</v>
      </c>
      <c r="M64" s="27" t="e">
        <f t="shared" ca="1" si="22"/>
        <v>#N/A</v>
      </c>
    </row>
    <row r="65" spans="1:13" ht="15.75">
      <c r="A65" s="62"/>
      <c r="B65" s="63" t="s">
        <v>16</v>
      </c>
      <c r="C65" s="63"/>
      <c r="D65" s="27" t="e">
        <f ca="1">IF(D$47&gt;0,SUM(D$59:D$60),NA())</f>
        <v>#N/A</v>
      </c>
      <c r="E65" s="27" t="e">
        <f t="shared" ref="E65:M65" ca="1" si="23">IF(E$47&gt;0,SUM(E$59:E$60),NA())</f>
        <v>#N/A</v>
      </c>
      <c r="F65" s="27" t="e">
        <f t="shared" ca="1" si="23"/>
        <v>#N/A</v>
      </c>
      <c r="G65" s="27" t="e">
        <f t="shared" ca="1" si="23"/>
        <v>#N/A</v>
      </c>
      <c r="H65" s="27" t="e">
        <f t="shared" ca="1" si="23"/>
        <v>#N/A</v>
      </c>
      <c r="I65" s="27" t="e">
        <f t="shared" ca="1" si="23"/>
        <v>#N/A</v>
      </c>
      <c r="J65" s="27" t="e">
        <f t="shared" ca="1" si="23"/>
        <v>#N/A</v>
      </c>
      <c r="K65" s="27" t="e">
        <f t="shared" ca="1" si="23"/>
        <v>#N/A</v>
      </c>
      <c r="L65" s="27" t="e">
        <f t="shared" ca="1" si="23"/>
        <v>#N/A</v>
      </c>
      <c r="M65" s="27" t="e">
        <f t="shared" ca="1" si="23"/>
        <v>#N/A</v>
      </c>
    </row>
    <row r="66" spans="1:13" ht="15.75">
      <c r="A66" s="62"/>
      <c r="B66" s="63" t="s">
        <v>18</v>
      </c>
      <c r="C66" s="63"/>
      <c r="D66" s="27" t="e">
        <f ca="1">IF(D$47&gt;0,SUM(D$61:D$63),NA())</f>
        <v>#N/A</v>
      </c>
      <c r="E66" s="27" t="e">
        <f t="shared" ref="E66:M66" ca="1" si="24">IF(E$47&gt;0,SUM(E$61:E$63),NA())</f>
        <v>#N/A</v>
      </c>
      <c r="F66" s="27" t="e">
        <f t="shared" ca="1" si="24"/>
        <v>#N/A</v>
      </c>
      <c r="G66" s="27" t="e">
        <f t="shared" ca="1" si="24"/>
        <v>#N/A</v>
      </c>
      <c r="H66" s="27" t="e">
        <f t="shared" ca="1" si="24"/>
        <v>#N/A</v>
      </c>
      <c r="I66" s="27" t="e">
        <f t="shared" ca="1" si="24"/>
        <v>#N/A</v>
      </c>
      <c r="J66" s="27" t="e">
        <f t="shared" ca="1" si="24"/>
        <v>#N/A</v>
      </c>
      <c r="K66" s="27" t="e">
        <f t="shared" ca="1" si="24"/>
        <v>#N/A</v>
      </c>
      <c r="L66" s="27" t="e">
        <f t="shared" ca="1" si="24"/>
        <v>#N/A</v>
      </c>
      <c r="M66" s="27" t="e">
        <f t="shared" ca="1" si="24"/>
        <v>#N/A</v>
      </c>
    </row>
    <row r="68" spans="1:13">
      <c r="D68" s="43" t="str">
        <f>TEXT(D45,"mm/dd")&amp;" - "&amp;TEXT(D46,"mm/dd")</f>
        <v xml:space="preserve"> - </v>
      </c>
      <c r="E68" s="43" t="str">
        <f t="shared" ref="E68:M68" si="25">TEXT(E45,"mm/dd")&amp;" - "&amp;TEXT(E46,"mm/dd")</f>
        <v xml:space="preserve"> - </v>
      </c>
      <c r="F68" s="43" t="str">
        <f t="shared" si="25"/>
        <v xml:space="preserve"> - </v>
      </c>
      <c r="G68" s="43" t="str">
        <f t="shared" si="25"/>
        <v xml:space="preserve"> - </v>
      </c>
      <c r="H68" s="43" t="str">
        <f t="shared" si="25"/>
        <v xml:space="preserve"> - </v>
      </c>
      <c r="I68" s="43" t="str">
        <f t="shared" si="25"/>
        <v xml:space="preserve"> - </v>
      </c>
      <c r="J68" s="43" t="str">
        <f t="shared" si="25"/>
        <v xml:space="preserve"> - </v>
      </c>
      <c r="K68" s="43" t="str">
        <f t="shared" si="25"/>
        <v xml:space="preserve"> - </v>
      </c>
      <c r="L68" s="43" t="str">
        <f t="shared" si="25"/>
        <v xml:space="preserve"> - </v>
      </c>
      <c r="M68" s="43" t="str">
        <f t="shared" si="25"/>
        <v xml:space="preserve"> - </v>
      </c>
    </row>
  </sheetData>
  <sheetProtection sheet="1" objects="1" scenarios="1"/>
  <mergeCells count="27">
    <mergeCell ref="I43:M43"/>
    <mergeCell ref="A1:B1"/>
    <mergeCell ref="A2:M2"/>
    <mergeCell ref="A4:C5"/>
    <mergeCell ref="A6:B9"/>
    <mergeCell ref="A10:A22"/>
    <mergeCell ref="B10:B17"/>
    <mergeCell ref="B18:B19"/>
    <mergeCell ref="B20:B22"/>
    <mergeCell ref="A23:A25"/>
    <mergeCell ref="B23:C23"/>
    <mergeCell ref="B24:C24"/>
    <mergeCell ref="B25:C25"/>
    <mergeCell ref="D43:H43"/>
    <mergeCell ref="D44:H44"/>
    <mergeCell ref="I44:M44"/>
    <mergeCell ref="A45:B46"/>
    <mergeCell ref="A47:B50"/>
    <mergeCell ref="A51:A63"/>
    <mergeCell ref="B51:B58"/>
    <mergeCell ref="B59:B60"/>
    <mergeCell ref="B61:B63"/>
    <mergeCell ref="A64:A66"/>
    <mergeCell ref="B64:C64"/>
    <mergeCell ref="B65:C65"/>
    <mergeCell ref="B66:C66"/>
    <mergeCell ref="A44:C44"/>
  </mergeCells>
  <conditionalFormatting sqref="D47:M48">
    <cfRule type="expression" dxfId="17" priority="1">
      <formula>ISERROR(D47)</formula>
    </cfRule>
  </conditionalFormatting>
  <conditionalFormatting sqref="D49:M49">
    <cfRule type="expression" dxfId="16" priority="6">
      <formula>ISERROR(D49)</formula>
    </cfRule>
    <cfRule type="expression" dxfId="15" priority="7">
      <formula>ISERROR(D49)</formula>
    </cfRule>
  </conditionalFormatting>
  <conditionalFormatting sqref="D50:M50">
    <cfRule type="expression" dxfId="14" priority="4">
      <formula>ISERROR(D50)</formula>
    </cfRule>
  </conditionalFormatting>
  <conditionalFormatting sqref="D50:M63">
    <cfRule type="expression" dxfId="13" priority="5">
      <formula>ISERROR(D50)</formula>
    </cfRule>
  </conditionalFormatting>
  <conditionalFormatting sqref="D51:M63">
    <cfRule type="dataBar" priority="9">
      <dataBar>
        <cfvo type="min"/>
        <cfvo type="max"/>
        <color rgb="FFFFB628"/>
      </dataBar>
      <extLst>
        <ext xmlns:x14="http://schemas.microsoft.com/office/spreadsheetml/2009/9/main" uri="{B025F937-C7B1-47D3-B67F-A62EFF666E3E}">
          <x14:id>{4A5F0A76-BD36-4F40-80EC-4ABF8C0D3415}</x14:id>
        </ext>
      </extLst>
    </cfRule>
  </conditionalFormatting>
  <conditionalFormatting sqref="D64:M66">
    <cfRule type="dataBar" priority="2">
      <dataBar>
        <cfvo type="min"/>
        <cfvo type="max"/>
        <color theme="8" tint="0.39997558519241921"/>
      </dataBar>
      <extLst>
        <ext xmlns:x14="http://schemas.microsoft.com/office/spreadsheetml/2009/9/main" uri="{B025F937-C7B1-47D3-B67F-A62EFF666E3E}">
          <x14:id>{0996A5D6-B846-4C56-899C-ED8E67371247}</x14:id>
        </ext>
      </extLst>
    </cfRule>
    <cfRule type="expression" dxfId="12" priority="3">
      <formula>ISERROR(D64)</formula>
    </cfRule>
  </conditionalFormatting>
  <conditionalFormatting sqref="D6:O25">
    <cfRule type="expression" dxfId="11" priority="15">
      <formula>ISERROR(D6)</formula>
    </cfRule>
  </conditionalFormatting>
  <conditionalFormatting sqref="D8:O8">
    <cfRule type="expression" dxfId="10" priority="13">
      <formula>ISERROR(D8)</formula>
    </cfRule>
  </conditionalFormatting>
  <conditionalFormatting sqref="D9:O9">
    <cfRule type="expression" dxfId="9" priority="12">
      <formula>ISERROR(D9)</formula>
    </cfRule>
  </conditionalFormatting>
  <conditionalFormatting sqref="D10:O22">
    <cfRule type="dataBar" priority="16">
      <dataBar>
        <cfvo type="min"/>
        <cfvo type="max"/>
        <color rgb="FFFFB628"/>
      </dataBar>
      <extLst>
        <ext xmlns:x14="http://schemas.microsoft.com/office/spreadsheetml/2009/9/main" uri="{B025F937-C7B1-47D3-B67F-A62EFF666E3E}">
          <x14:id>{16C44E3C-1454-455C-B3E6-F878C7A922FE}</x14:id>
        </ext>
      </extLst>
    </cfRule>
  </conditionalFormatting>
  <conditionalFormatting sqref="D23:O25">
    <cfRule type="dataBar" priority="14">
      <dataBar>
        <cfvo type="min"/>
        <cfvo type="max"/>
        <color theme="8" tint="0.39997558519241921"/>
      </dataBar>
      <extLst>
        <ext xmlns:x14="http://schemas.microsoft.com/office/spreadsheetml/2009/9/main" uri="{B025F937-C7B1-47D3-B67F-A62EFF666E3E}">
          <x14:id>{FF2A0610-AFD9-402D-8141-FE200581EA50}</x14:id>
        </ext>
      </extLst>
    </cfRule>
  </conditionalFormatting>
  <dataValidations count="2">
    <dataValidation type="list" allowBlank="1" showInputMessage="1" showErrorMessage="1" sqref="C1" xr:uid="{B49C7D68-447D-4DBA-9873-3B0BFB50C23E}">
      <formula1>employee_list</formula1>
    </dataValidation>
    <dataValidation type="list" allowBlank="1" showInputMessage="1" showErrorMessage="1" sqref="D44:M44" xr:uid="{827BE15B-E07C-4FD0-B3E9-F201A9A5AD01}">
      <formula1>month_list</formula1>
    </dataValidation>
  </dataValidations>
  <pageMargins left="0.7" right="0.7" top="0.5" bottom="0.5" header="0.3" footer="0.3"/>
  <pageSetup scale="64" fitToHeight="0" orientation="landscape" r:id="rId1"/>
  <ignoredErrors>
    <ignoredError sqref="D47:M48" evalError="1"/>
  </ignoredErrors>
  <drawing r:id="rId2"/>
  <extLst>
    <ext xmlns:x14="http://schemas.microsoft.com/office/spreadsheetml/2009/9/main" uri="{78C0D931-6437-407d-A8EE-F0AAD7539E65}">
      <x14:conditionalFormattings>
        <x14:conditionalFormatting xmlns:xm="http://schemas.microsoft.com/office/excel/2006/main">
          <x14:cfRule type="dataBar" id="{4A5F0A76-BD36-4F40-80EC-4ABF8C0D3415}">
            <x14:dataBar minLength="0" maxLength="100" gradient="0">
              <x14:cfvo type="autoMin"/>
              <x14:cfvo type="autoMax"/>
              <x14:negativeFillColor rgb="FFFF0000"/>
              <x14:axisColor rgb="FF000000"/>
            </x14:dataBar>
          </x14:cfRule>
          <xm:sqref>D51:M63</xm:sqref>
        </x14:conditionalFormatting>
        <x14:conditionalFormatting xmlns:xm="http://schemas.microsoft.com/office/excel/2006/main">
          <x14:cfRule type="dataBar" id="{0996A5D6-B846-4C56-899C-ED8E67371247}">
            <x14:dataBar minLength="0" maxLength="100" gradient="0">
              <x14:cfvo type="autoMin"/>
              <x14:cfvo type="autoMax"/>
              <x14:negativeFillColor rgb="FFFF0000"/>
              <x14:axisColor rgb="FF000000"/>
            </x14:dataBar>
          </x14:cfRule>
          <xm:sqref>D64:M66</xm:sqref>
        </x14:conditionalFormatting>
        <x14:conditionalFormatting xmlns:xm="http://schemas.microsoft.com/office/excel/2006/main">
          <x14:cfRule type="dataBar" id="{16C44E3C-1454-455C-B3E6-F878C7A922FE}">
            <x14:dataBar minLength="0" maxLength="100" gradient="0">
              <x14:cfvo type="autoMin"/>
              <x14:cfvo type="autoMax"/>
              <x14:negativeFillColor rgb="FFFF0000"/>
              <x14:axisColor rgb="FF000000"/>
            </x14:dataBar>
          </x14:cfRule>
          <xm:sqref>D10:O22</xm:sqref>
        </x14:conditionalFormatting>
        <x14:conditionalFormatting xmlns:xm="http://schemas.microsoft.com/office/excel/2006/main">
          <x14:cfRule type="dataBar" id="{FF2A0610-AFD9-402D-8141-FE200581EA50}">
            <x14:dataBar minLength="0" maxLength="100" gradient="0">
              <x14:cfvo type="autoMin"/>
              <x14:cfvo type="autoMax"/>
              <x14:negativeFillColor rgb="FFFF0000"/>
              <x14:axisColor rgb="FF000000"/>
            </x14:dataBar>
          </x14:cfRule>
          <xm:sqref>D23:O25</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216FE-57AF-42FE-8FE2-1156A648E8E9}">
  <sheetPr>
    <tabColor theme="8" tint="0.79998168889431442"/>
    <pageSetUpPr fitToPage="1"/>
  </sheetPr>
  <dimension ref="A1:O68"/>
  <sheetViews>
    <sheetView zoomScaleNormal="100" workbookViewId="0">
      <pane ySplit="2" topLeftCell="A3" activePane="bottomLeft" state="frozen"/>
      <selection sqref="A1:G1"/>
      <selection pane="bottomLeft" activeCell="Q2" sqref="Q2"/>
    </sheetView>
  </sheetViews>
  <sheetFormatPr defaultColWidth="8.85546875" defaultRowHeight="15"/>
  <cols>
    <col min="1" max="1" width="13.7109375" style="14" customWidth="1"/>
    <col min="2" max="2" width="14.140625" style="14" customWidth="1"/>
    <col min="3" max="3" width="33.5703125" style="15" customWidth="1"/>
    <col min="4" max="15" width="10.7109375" style="14" customWidth="1"/>
    <col min="16" max="16384" width="8.85546875" style="14"/>
  </cols>
  <sheetData>
    <row r="1" spans="1:15" s="35" customFormat="1" ht="16.5">
      <c r="A1" s="78" t="s">
        <v>2761</v>
      </c>
      <c r="B1" s="78"/>
      <c r="C1" s="38"/>
      <c r="D1" s="36"/>
      <c r="E1" s="36"/>
      <c r="F1" s="36"/>
      <c r="G1" s="36"/>
      <c r="H1" s="36"/>
      <c r="I1" s="36"/>
      <c r="J1" s="36"/>
      <c r="K1" s="36"/>
      <c r="L1" s="36"/>
      <c r="M1" s="36"/>
      <c r="N1" s="36"/>
      <c r="O1" s="36"/>
    </row>
    <row r="2" spans="1:15" ht="60" customHeight="1">
      <c r="A2" s="76" t="str">
        <f>"NURSING HOME MONTHLY SUMMARY for Time Block: "&amp;C1</f>
        <v xml:space="preserve">NURSING HOME MONTHLY SUMMARY for Time Block: </v>
      </c>
      <c r="B2" s="76"/>
      <c r="C2" s="76"/>
      <c r="D2" s="76"/>
      <c r="E2" s="76"/>
      <c r="F2" s="76"/>
      <c r="G2" s="76"/>
      <c r="H2" s="76"/>
      <c r="I2" s="76"/>
      <c r="J2" s="76"/>
      <c r="K2" s="76"/>
      <c r="L2" s="76"/>
      <c r="M2" s="76"/>
    </row>
    <row r="4" spans="1:15">
      <c r="A4" s="62" t="s">
        <v>32</v>
      </c>
      <c r="B4" s="62"/>
      <c r="C4" s="62"/>
      <c r="D4" s="21" t="s">
        <v>25</v>
      </c>
      <c r="E4" s="21" t="s">
        <v>36</v>
      </c>
      <c r="F4" s="21" t="s">
        <v>37</v>
      </c>
      <c r="G4" s="21" t="s">
        <v>38</v>
      </c>
      <c r="H4" s="21" t="s">
        <v>39</v>
      </c>
      <c r="I4" s="21" t="s">
        <v>40</v>
      </c>
      <c r="J4" s="21" t="s">
        <v>41</v>
      </c>
      <c r="K4" s="21" t="s">
        <v>42</v>
      </c>
      <c r="L4" s="21" t="s">
        <v>43</v>
      </c>
      <c r="M4" s="21" t="s">
        <v>44</v>
      </c>
      <c r="N4" s="21" t="s">
        <v>45</v>
      </c>
      <c r="O4" s="21" t="s">
        <v>46</v>
      </c>
    </row>
    <row r="5" spans="1:15" ht="18.600000000000001" customHeight="1">
      <c r="A5" s="62"/>
      <c r="B5" s="62"/>
      <c r="C5" s="62"/>
      <c r="D5" s="20" t="str">
        <f>IF(INSTRUCTIONS!B16="",D4,INSTRUCTIONS!B16)</f>
        <v>Month_1</v>
      </c>
      <c r="E5" s="20" t="str">
        <f>IF(D5=D4,E4,IF(MONTH(D5)=12,DATE(YEAR(D5)+1,1,1),DATE(YEAR(D5),MONTH(D5)+1,1)))</f>
        <v>Month_2</v>
      </c>
      <c r="F5" s="20" t="str">
        <f t="shared" ref="F5:O5" si="0">IF(E5=E4,F4,IF(MONTH(E5)=12,DATE(YEAR(E5)+1,1,1),DATE(YEAR(E5),MONTH(E5)+1,1)))</f>
        <v>Month_3</v>
      </c>
      <c r="G5" s="20" t="str">
        <f t="shared" si="0"/>
        <v>Month_4</v>
      </c>
      <c r="H5" s="20" t="str">
        <f t="shared" si="0"/>
        <v>Month_5</v>
      </c>
      <c r="I5" s="20" t="str">
        <f t="shared" si="0"/>
        <v>Month_6</v>
      </c>
      <c r="J5" s="20" t="str">
        <f t="shared" si="0"/>
        <v>Month_7</v>
      </c>
      <c r="K5" s="20" t="str">
        <f t="shared" si="0"/>
        <v>Month_8</v>
      </c>
      <c r="L5" s="20" t="str">
        <f t="shared" si="0"/>
        <v>Month_9</v>
      </c>
      <c r="M5" s="20" t="str">
        <f t="shared" si="0"/>
        <v>Month_10</v>
      </c>
      <c r="N5" s="20" t="str">
        <f t="shared" si="0"/>
        <v>Month_11</v>
      </c>
      <c r="O5" s="20" t="str">
        <f t="shared" si="0"/>
        <v>Month_12</v>
      </c>
    </row>
    <row r="6" spans="1:15">
      <c r="A6" s="66" t="s">
        <v>51</v>
      </c>
      <c r="B6" s="67"/>
      <c r="C6" s="19" t="s">
        <v>33</v>
      </c>
      <c r="D6" s="22">
        <f t="shared" ref="D6:O6" ca="1" si="1">COUNTIFS(INDIRECT(D$4&amp;"!$U$4:$U$250"),"&gt;=0",INDIRECT(D$4&amp;"!$F$4:$F$250"),$C$1)</f>
        <v>0</v>
      </c>
      <c r="E6" s="22">
        <f t="shared" ca="1" si="1"/>
        <v>0</v>
      </c>
      <c r="F6" s="22">
        <f t="shared" ca="1" si="1"/>
        <v>0</v>
      </c>
      <c r="G6" s="22">
        <f t="shared" ca="1" si="1"/>
        <v>0</v>
      </c>
      <c r="H6" s="22">
        <f t="shared" ca="1" si="1"/>
        <v>0</v>
      </c>
      <c r="I6" s="22">
        <f t="shared" ca="1" si="1"/>
        <v>0</v>
      </c>
      <c r="J6" s="22">
        <f t="shared" ca="1" si="1"/>
        <v>0</v>
      </c>
      <c r="K6" s="22">
        <f t="shared" ca="1" si="1"/>
        <v>0</v>
      </c>
      <c r="L6" s="22">
        <f t="shared" ca="1" si="1"/>
        <v>0</v>
      </c>
      <c r="M6" s="22">
        <f t="shared" ca="1" si="1"/>
        <v>0</v>
      </c>
      <c r="N6" s="22">
        <f t="shared" ca="1" si="1"/>
        <v>0</v>
      </c>
      <c r="O6" s="22">
        <f t="shared" ca="1" si="1"/>
        <v>0</v>
      </c>
    </row>
    <row r="7" spans="1:15">
      <c r="A7" s="67"/>
      <c r="B7" s="67"/>
      <c r="C7" s="19" t="s">
        <v>34</v>
      </c>
      <c r="D7" s="22">
        <f t="shared" ref="D7:O7" ca="1" si="2">COUNTIFS(INDIRECT(D$4&amp;"!$U$4:$U$250"),"=0",INDIRECT(D$4&amp;"!$F$4:$F$250"),$C$1)</f>
        <v>0</v>
      </c>
      <c r="E7" s="22">
        <f t="shared" ca="1" si="2"/>
        <v>0</v>
      </c>
      <c r="F7" s="22">
        <f t="shared" ca="1" si="2"/>
        <v>0</v>
      </c>
      <c r="G7" s="22">
        <f t="shared" ca="1" si="2"/>
        <v>0</v>
      </c>
      <c r="H7" s="22">
        <f t="shared" ca="1" si="2"/>
        <v>0</v>
      </c>
      <c r="I7" s="22">
        <f t="shared" ca="1" si="2"/>
        <v>0</v>
      </c>
      <c r="J7" s="22">
        <f t="shared" ca="1" si="2"/>
        <v>0</v>
      </c>
      <c r="K7" s="22">
        <f t="shared" ca="1" si="2"/>
        <v>0</v>
      </c>
      <c r="L7" s="22">
        <f t="shared" ca="1" si="2"/>
        <v>0</v>
      </c>
      <c r="M7" s="22">
        <f t="shared" ca="1" si="2"/>
        <v>0</v>
      </c>
      <c r="N7" s="22">
        <f t="shared" ca="1" si="2"/>
        <v>0</v>
      </c>
      <c r="O7" s="22">
        <f t="shared" ca="1" si="2"/>
        <v>0</v>
      </c>
    </row>
    <row r="8" spans="1:15" ht="15.75">
      <c r="A8" s="67"/>
      <c r="B8" s="67"/>
      <c r="C8" s="23" t="s">
        <v>35</v>
      </c>
      <c r="D8" s="24" t="e">
        <f ca="1">IFERROR(D7/D6,NA())</f>
        <v>#N/A</v>
      </c>
      <c r="E8" s="24" t="e">
        <f t="shared" ref="E8:O8" ca="1" si="3">IFERROR(E7/E6,NA())</f>
        <v>#N/A</v>
      </c>
      <c r="F8" s="24" t="e">
        <f t="shared" ca="1" si="3"/>
        <v>#N/A</v>
      </c>
      <c r="G8" s="24" t="e">
        <f t="shared" ca="1" si="3"/>
        <v>#N/A</v>
      </c>
      <c r="H8" s="24" t="e">
        <f t="shared" ca="1" si="3"/>
        <v>#N/A</v>
      </c>
      <c r="I8" s="24" t="e">
        <f t="shared" ca="1" si="3"/>
        <v>#N/A</v>
      </c>
      <c r="J8" s="24" t="e">
        <f t="shared" ca="1" si="3"/>
        <v>#N/A</v>
      </c>
      <c r="K8" s="24" t="e">
        <f t="shared" ca="1" si="3"/>
        <v>#N/A</v>
      </c>
      <c r="L8" s="24" t="e">
        <f t="shared" ca="1" si="3"/>
        <v>#N/A</v>
      </c>
      <c r="M8" s="24" t="e">
        <f t="shared" ca="1" si="3"/>
        <v>#N/A</v>
      </c>
      <c r="N8" s="24" t="e">
        <f t="shared" ca="1" si="3"/>
        <v>#N/A</v>
      </c>
      <c r="O8" s="24" t="e">
        <f t="shared" ca="1" si="3"/>
        <v>#N/A</v>
      </c>
    </row>
    <row r="9" spans="1:15" ht="31.5">
      <c r="A9" s="67"/>
      <c r="B9" s="67"/>
      <c r="C9" s="25" t="s">
        <v>48</v>
      </c>
      <c r="D9" s="26" t="e">
        <f t="shared" ref="D9:O9" ca="1" si="4">IFERROR(AVERAGEIF(INDIRECT(D$4&amp;"!$F$4:$F$250"),$C$1,INDIRECT(D$4&amp;"!$U$4:$U$250")),NA())</f>
        <v>#N/A</v>
      </c>
      <c r="E9" s="26" t="e">
        <f t="shared" ca="1" si="4"/>
        <v>#N/A</v>
      </c>
      <c r="F9" s="26" t="e">
        <f t="shared" ca="1" si="4"/>
        <v>#N/A</v>
      </c>
      <c r="G9" s="26" t="e">
        <f t="shared" ca="1" si="4"/>
        <v>#N/A</v>
      </c>
      <c r="H9" s="26" t="e">
        <f t="shared" ca="1" si="4"/>
        <v>#N/A</v>
      </c>
      <c r="I9" s="26" t="e">
        <f t="shared" ca="1" si="4"/>
        <v>#N/A</v>
      </c>
      <c r="J9" s="26" t="e">
        <f t="shared" ca="1" si="4"/>
        <v>#N/A</v>
      </c>
      <c r="K9" s="26" t="e">
        <f t="shared" ca="1" si="4"/>
        <v>#N/A</v>
      </c>
      <c r="L9" s="26" t="e">
        <f t="shared" ca="1" si="4"/>
        <v>#N/A</v>
      </c>
      <c r="M9" s="26" t="e">
        <f t="shared" ca="1" si="4"/>
        <v>#N/A</v>
      </c>
      <c r="N9" s="26" t="e">
        <f t="shared" ca="1" si="4"/>
        <v>#N/A</v>
      </c>
      <c r="O9" s="26" t="e">
        <f t="shared" ca="1" si="4"/>
        <v>#N/A</v>
      </c>
    </row>
    <row r="10" spans="1:15" ht="45">
      <c r="A10" s="77" t="s">
        <v>50</v>
      </c>
      <c r="B10" s="64" t="s">
        <v>7</v>
      </c>
      <c r="C10" s="19" t="s">
        <v>8</v>
      </c>
      <c r="D10" s="27" t="e">
        <f t="shared" ref="D10:O10" ca="1" si="5">IF(D$6&gt;0,COUNTIFS(INDIRECT(D$4&amp;"!$h$4:$h$250"),"NO",INDIRECT(D$4&amp;"!$F$4:$F$250"),$C$1),NA())</f>
        <v>#N/A</v>
      </c>
      <c r="E10" s="27" t="e">
        <f t="shared" ca="1" si="5"/>
        <v>#N/A</v>
      </c>
      <c r="F10" s="27" t="e">
        <f t="shared" ca="1" si="5"/>
        <v>#N/A</v>
      </c>
      <c r="G10" s="27" t="e">
        <f t="shared" ca="1" si="5"/>
        <v>#N/A</v>
      </c>
      <c r="H10" s="27" t="e">
        <f t="shared" ca="1" si="5"/>
        <v>#N/A</v>
      </c>
      <c r="I10" s="27" t="e">
        <f t="shared" ca="1" si="5"/>
        <v>#N/A</v>
      </c>
      <c r="J10" s="27" t="e">
        <f t="shared" ca="1" si="5"/>
        <v>#N/A</v>
      </c>
      <c r="K10" s="27" t="e">
        <f t="shared" ca="1" si="5"/>
        <v>#N/A</v>
      </c>
      <c r="L10" s="27" t="e">
        <f t="shared" ca="1" si="5"/>
        <v>#N/A</v>
      </c>
      <c r="M10" s="27" t="e">
        <f t="shared" ca="1" si="5"/>
        <v>#N/A</v>
      </c>
      <c r="N10" s="27" t="e">
        <f t="shared" ca="1" si="5"/>
        <v>#N/A</v>
      </c>
      <c r="O10" s="27" t="e">
        <f t="shared" ca="1" si="5"/>
        <v>#N/A</v>
      </c>
    </row>
    <row r="11" spans="1:15" ht="30">
      <c r="A11" s="77"/>
      <c r="B11" s="64"/>
      <c r="C11" s="19" t="s">
        <v>10</v>
      </c>
      <c r="D11" s="27" t="e">
        <f t="shared" ref="D11:O11" ca="1" si="6">IF(D$6&gt;0,COUNTIFS(INDIRECT(D$4&amp;"!$i$4:$i$250"),"NO",INDIRECT(D$4&amp;"!$F$4:$F$250"),$C$1),NA())</f>
        <v>#N/A</v>
      </c>
      <c r="E11" s="27" t="e">
        <f t="shared" ca="1" si="6"/>
        <v>#N/A</v>
      </c>
      <c r="F11" s="27" t="e">
        <f t="shared" ca="1" si="6"/>
        <v>#N/A</v>
      </c>
      <c r="G11" s="27" t="e">
        <f t="shared" ca="1" si="6"/>
        <v>#N/A</v>
      </c>
      <c r="H11" s="27" t="e">
        <f t="shared" ca="1" si="6"/>
        <v>#N/A</v>
      </c>
      <c r="I11" s="27" t="e">
        <f t="shared" ca="1" si="6"/>
        <v>#N/A</v>
      </c>
      <c r="J11" s="27" t="e">
        <f t="shared" ca="1" si="6"/>
        <v>#N/A</v>
      </c>
      <c r="K11" s="27" t="e">
        <f t="shared" ca="1" si="6"/>
        <v>#N/A</v>
      </c>
      <c r="L11" s="27" t="e">
        <f t="shared" ca="1" si="6"/>
        <v>#N/A</v>
      </c>
      <c r="M11" s="27" t="e">
        <f t="shared" ca="1" si="6"/>
        <v>#N/A</v>
      </c>
      <c r="N11" s="27" t="e">
        <f t="shared" ca="1" si="6"/>
        <v>#N/A</v>
      </c>
      <c r="O11" s="27" t="e">
        <f t="shared" ca="1" si="6"/>
        <v>#N/A</v>
      </c>
    </row>
    <row r="12" spans="1:15" ht="30">
      <c r="A12" s="77"/>
      <c r="B12" s="64"/>
      <c r="C12" s="19" t="s">
        <v>9</v>
      </c>
      <c r="D12" s="27" t="e">
        <f t="shared" ref="D12:O12" ca="1" si="7">IF(D$6&gt;0,COUNTIFS(INDIRECT(D$4&amp;"!$j$4:$j$250"),"NO",INDIRECT(D$4&amp;"!$F$4:$F$250"),$C$1),NA())</f>
        <v>#N/A</v>
      </c>
      <c r="E12" s="27" t="e">
        <f t="shared" ca="1" si="7"/>
        <v>#N/A</v>
      </c>
      <c r="F12" s="27" t="e">
        <f t="shared" ca="1" si="7"/>
        <v>#N/A</v>
      </c>
      <c r="G12" s="27" t="e">
        <f t="shared" ca="1" si="7"/>
        <v>#N/A</v>
      </c>
      <c r="H12" s="27" t="e">
        <f t="shared" ca="1" si="7"/>
        <v>#N/A</v>
      </c>
      <c r="I12" s="27" t="e">
        <f t="shared" ca="1" si="7"/>
        <v>#N/A</v>
      </c>
      <c r="J12" s="27" t="e">
        <f t="shared" ca="1" si="7"/>
        <v>#N/A</v>
      </c>
      <c r="K12" s="27" t="e">
        <f t="shared" ca="1" si="7"/>
        <v>#N/A</v>
      </c>
      <c r="L12" s="27" t="e">
        <f t="shared" ca="1" si="7"/>
        <v>#N/A</v>
      </c>
      <c r="M12" s="27" t="e">
        <f t="shared" ca="1" si="7"/>
        <v>#N/A</v>
      </c>
      <c r="N12" s="27" t="e">
        <f t="shared" ca="1" si="7"/>
        <v>#N/A</v>
      </c>
      <c r="O12" s="27" t="e">
        <f t="shared" ca="1" si="7"/>
        <v>#N/A</v>
      </c>
    </row>
    <row r="13" spans="1:15" ht="60">
      <c r="A13" s="77"/>
      <c r="B13" s="64"/>
      <c r="C13" s="19" t="s">
        <v>11</v>
      </c>
      <c r="D13" s="27" t="e">
        <f t="shared" ref="D13:O13" ca="1" si="8">IF(D$6&gt;0,COUNTIFS(INDIRECT(D$4&amp;"!$k$4:$k$250"),"NO",INDIRECT(D$4&amp;"!$F$4:$F$250"),$C$1),NA())</f>
        <v>#N/A</v>
      </c>
      <c r="E13" s="27" t="e">
        <f t="shared" ca="1" si="8"/>
        <v>#N/A</v>
      </c>
      <c r="F13" s="27" t="e">
        <f t="shared" ca="1" si="8"/>
        <v>#N/A</v>
      </c>
      <c r="G13" s="27" t="e">
        <f t="shared" ca="1" si="8"/>
        <v>#N/A</v>
      </c>
      <c r="H13" s="27" t="e">
        <f t="shared" ca="1" si="8"/>
        <v>#N/A</v>
      </c>
      <c r="I13" s="27" t="e">
        <f t="shared" ca="1" si="8"/>
        <v>#N/A</v>
      </c>
      <c r="J13" s="27" t="e">
        <f t="shared" ca="1" si="8"/>
        <v>#N/A</v>
      </c>
      <c r="K13" s="27" t="e">
        <f t="shared" ca="1" si="8"/>
        <v>#N/A</v>
      </c>
      <c r="L13" s="27" t="e">
        <f t="shared" ca="1" si="8"/>
        <v>#N/A</v>
      </c>
      <c r="M13" s="27" t="e">
        <f t="shared" ca="1" si="8"/>
        <v>#N/A</v>
      </c>
      <c r="N13" s="27" t="e">
        <f t="shared" ca="1" si="8"/>
        <v>#N/A</v>
      </c>
      <c r="O13" s="27" t="e">
        <f t="shared" ca="1" si="8"/>
        <v>#N/A</v>
      </c>
    </row>
    <row r="14" spans="1:15" ht="30">
      <c r="A14" s="77"/>
      <c r="B14" s="64"/>
      <c r="C14" s="19" t="s">
        <v>12</v>
      </c>
      <c r="D14" s="27" t="e">
        <f t="shared" ref="D14:O14" ca="1" si="9">IF(D$6&gt;0,COUNTIFS(INDIRECT(D$4&amp;"!$l$4:$l$250"),"NO",INDIRECT(D$4&amp;"!$F$4:$F$250"),$C$1),NA())</f>
        <v>#N/A</v>
      </c>
      <c r="E14" s="27" t="e">
        <f t="shared" ca="1" si="9"/>
        <v>#N/A</v>
      </c>
      <c r="F14" s="27" t="e">
        <f t="shared" ca="1" si="9"/>
        <v>#N/A</v>
      </c>
      <c r="G14" s="27" t="e">
        <f t="shared" ca="1" si="9"/>
        <v>#N/A</v>
      </c>
      <c r="H14" s="27" t="e">
        <f t="shared" ca="1" si="9"/>
        <v>#N/A</v>
      </c>
      <c r="I14" s="27" t="e">
        <f t="shared" ca="1" si="9"/>
        <v>#N/A</v>
      </c>
      <c r="J14" s="27" t="e">
        <f t="shared" ca="1" si="9"/>
        <v>#N/A</v>
      </c>
      <c r="K14" s="27" t="e">
        <f t="shared" ca="1" si="9"/>
        <v>#N/A</v>
      </c>
      <c r="L14" s="27" t="e">
        <f t="shared" ca="1" si="9"/>
        <v>#N/A</v>
      </c>
      <c r="M14" s="27" t="e">
        <f t="shared" ca="1" si="9"/>
        <v>#N/A</v>
      </c>
      <c r="N14" s="27" t="e">
        <f t="shared" ca="1" si="9"/>
        <v>#N/A</v>
      </c>
      <c r="O14" s="27" t="e">
        <f t="shared" ca="1" si="9"/>
        <v>#N/A</v>
      </c>
    </row>
    <row r="15" spans="1:15" ht="30">
      <c r="A15" s="77"/>
      <c r="B15" s="64"/>
      <c r="C15" s="19" t="s">
        <v>13</v>
      </c>
      <c r="D15" s="27" t="e">
        <f t="shared" ref="D15:O15" ca="1" si="10">IF(D$6&gt;0,COUNTIFS(INDIRECT(D$4&amp;"!$m$4:$m$250"),"NO",INDIRECT(D$4&amp;"!$F$4:$F$250"),$C$1),NA())</f>
        <v>#N/A</v>
      </c>
      <c r="E15" s="27" t="e">
        <f t="shared" ca="1" si="10"/>
        <v>#N/A</v>
      </c>
      <c r="F15" s="27" t="e">
        <f t="shared" ca="1" si="10"/>
        <v>#N/A</v>
      </c>
      <c r="G15" s="27" t="e">
        <f t="shared" ca="1" si="10"/>
        <v>#N/A</v>
      </c>
      <c r="H15" s="27" t="e">
        <f t="shared" ca="1" si="10"/>
        <v>#N/A</v>
      </c>
      <c r="I15" s="27" t="e">
        <f t="shared" ca="1" si="10"/>
        <v>#N/A</v>
      </c>
      <c r="J15" s="27" t="e">
        <f t="shared" ca="1" si="10"/>
        <v>#N/A</v>
      </c>
      <c r="K15" s="27" t="e">
        <f t="shared" ca="1" si="10"/>
        <v>#N/A</v>
      </c>
      <c r="L15" s="27" t="e">
        <f t="shared" ca="1" si="10"/>
        <v>#N/A</v>
      </c>
      <c r="M15" s="27" t="e">
        <f t="shared" ca="1" si="10"/>
        <v>#N/A</v>
      </c>
      <c r="N15" s="27" t="e">
        <f t="shared" ca="1" si="10"/>
        <v>#N/A</v>
      </c>
      <c r="O15" s="27" t="e">
        <f t="shared" ca="1" si="10"/>
        <v>#N/A</v>
      </c>
    </row>
    <row r="16" spans="1:15" ht="30">
      <c r="A16" s="77"/>
      <c r="B16" s="64"/>
      <c r="C16" s="19" t="s">
        <v>14</v>
      </c>
      <c r="D16" s="27" t="e">
        <f t="shared" ref="D16:O16" ca="1" si="11">IF(D$6&gt;0,COUNTIFS(INDIRECT(D$4&amp;"!$n$4:$n$250"),"NO",INDIRECT(D$4&amp;"!$F$4:$F$250"),$C$1),NA())</f>
        <v>#N/A</v>
      </c>
      <c r="E16" s="27" t="e">
        <f t="shared" ca="1" si="11"/>
        <v>#N/A</v>
      </c>
      <c r="F16" s="27" t="e">
        <f t="shared" ca="1" si="11"/>
        <v>#N/A</v>
      </c>
      <c r="G16" s="27" t="e">
        <f t="shared" ca="1" si="11"/>
        <v>#N/A</v>
      </c>
      <c r="H16" s="27" t="e">
        <f t="shared" ca="1" si="11"/>
        <v>#N/A</v>
      </c>
      <c r="I16" s="27" t="e">
        <f t="shared" ca="1" si="11"/>
        <v>#N/A</v>
      </c>
      <c r="J16" s="27" t="e">
        <f t="shared" ca="1" si="11"/>
        <v>#N/A</v>
      </c>
      <c r="K16" s="27" t="e">
        <f t="shared" ca="1" si="11"/>
        <v>#N/A</v>
      </c>
      <c r="L16" s="27" t="e">
        <f t="shared" ca="1" si="11"/>
        <v>#N/A</v>
      </c>
      <c r="M16" s="27" t="e">
        <f t="shared" ca="1" si="11"/>
        <v>#N/A</v>
      </c>
      <c r="N16" s="27" t="e">
        <f t="shared" ca="1" si="11"/>
        <v>#N/A</v>
      </c>
      <c r="O16" s="27" t="e">
        <f t="shared" ca="1" si="11"/>
        <v>#N/A</v>
      </c>
    </row>
    <row r="17" spans="1:15" ht="45">
      <c r="A17" s="77"/>
      <c r="B17" s="64"/>
      <c r="C17" s="19" t="s">
        <v>15</v>
      </c>
      <c r="D17" s="27" t="e">
        <f t="shared" ref="D17:O17" ca="1" si="12">IF(D$6&gt;0,COUNTIFS(INDIRECT(D$4&amp;"!$o$4:$o$250"),"NO",INDIRECT(D$4&amp;"!$F$4:$F$250"),$C$1),NA())</f>
        <v>#N/A</v>
      </c>
      <c r="E17" s="27" t="e">
        <f t="shared" ca="1" si="12"/>
        <v>#N/A</v>
      </c>
      <c r="F17" s="27" t="e">
        <f t="shared" ca="1" si="12"/>
        <v>#N/A</v>
      </c>
      <c r="G17" s="27" t="e">
        <f t="shared" ca="1" si="12"/>
        <v>#N/A</v>
      </c>
      <c r="H17" s="27" t="e">
        <f t="shared" ca="1" si="12"/>
        <v>#N/A</v>
      </c>
      <c r="I17" s="27" t="e">
        <f t="shared" ca="1" si="12"/>
        <v>#N/A</v>
      </c>
      <c r="J17" s="27" t="e">
        <f t="shared" ca="1" si="12"/>
        <v>#N/A</v>
      </c>
      <c r="K17" s="27" t="e">
        <f t="shared" ca="1" si="12"/>
        <v>#N/A</v>
      </c>
      <c r="L17" s="27" t="e">
        <f t="shared" ca="1" si="12"/>
        <v>#N/A</v>
      </c>
      <c r="M17" s="27" t="e">
        <f t="shared" ca="1" si="12"/>
        <v>#N/A</v>
      </c>
      <c r="N17" s="27" t="e">
        <f t="shared" ca="1" si="12"/>
        <v>#N/A</v>
      </c>
      <c r="O17" s="27" t="e">
        <f t="shared" ca="1" si="12"/>
        <v>#N/A</v>
      </c>
    </row>
    <row r="18" spans="1:15" ht="45">
      <c r="A18" s="77"/>
      <c r="B18" s="64" t="s">
        <v>16</v>
      </c>
      <c r="C18" s="19" t="s">
        <v>17</v>
      </c>
      <c r="D18" s="27" t="e">
        <f t="shared" ref="D18:O18" ca="1" si="13">IF(D$6&gt;0,COUNTIFS(INDIRECT(D$4&amp;"!$p$4:$p$250"),"NO",INDIRECT(D$4&amp;"!$F$4:$F$250"),$C$1),NA())</f>
        <v>#N/A</v>
      </c>
      <c r="E18" s="27" t="e">
        <f t="shared" ca="1" si="13"/>
        <v>#N/A</v>
      </c>
      <c r="F18" s="27" t="e">
        <f t="shared" ca="1" si="13"/>
        <v>#N/A</v>
      </c>
      <c r="G18" s="27" t="e">
        <f t="shared" ca="1" si="13"/>
        <v>#N/A</v>
      </c>
      <c r="H18" s="27" t="e">
        <f t="shared" ca="1" si="13"/>
        <v>#N/A</v>
      </c>
      <c r="I18" s="27" t="e">
        <f t="shared" ca="1" si="13"/>
        <v>#N/A</v>
      </c>
      <c r="J18" s="27" t="e">
        <f t="shared" ca="1" si="13"/>
        <v>#N/A</v>
      </c>
      <c r="K18" s="27" t="e">
        <f t="shared" ca="1" si="13"/>
        <v>#N/A</v>
      </c>
      <c r="L18" s="27" t="e">
        <f t="shared" ca="1" si="13"/>
        <v>#N/A</v>
      </c>
      <c r="M18" s="27" t="e">
        <f t="shared" ca="1" si="13"/>
        <v>#N/A</v>
      </c>
      <c r="N18" s="27" t="e">
        <f t="shared" ca="1" si="13"/>
        <v>#N/A</v>
      </c>
      <c r="O18" s="27" t="e">
        <f t="shared" ca="1" si="13"/>
        <v>#N/A</v>
      </c>
    </row>
    <row r="19" spans="1:15" ht="45">
      <c r="A19" s="77"/>
      <c r="B19" s="64"/>
      <c r="C19" s="19" t="s">
        <v>22</v>
      </c>
      <c r="D19" s="27" t="e">
        <f t="shared" ref="D19:O19" ca="1" si="14">IF(D$6&gt;0,COUNTIFS(INDIRECT(D$4&amp;"!$q$4:$q$250"),"NO",INDIRECT(D$4&amp;"!$F$4:$F$250"),$C$1),NA())</f>
        <v>#N/A</v>
      </c>
      <c r="E19" s="27" t="e">
        <f t="shared" ca="1" si="14"/>
        <v>#N/A</v>
      </c>
      <c r="F19" s="27" t="e">
        <f t="shared" ca="1" si="14"/>
        <v>#N/A</v>
      </c>
      <c r="G19" s="27" t="e">
        <f t="shared" ca="1" si="14"/>
        <v>#N/A</v>
      </c>
      <c r="H19" s="27" t="e">
        <f t="shared" ca="1" si="14"/>
        <v>#N/A</v>
      </c>
      <c r="I19" s="27" t="e">
        <f t="shared" ca="1" si="14"/>
        <v>#N/A</v>
      </c>
      <c r="J19" s="27" t="e">
        <f t="shared" ca="1" si="14"/>
        <v>#N/A</v>
      </c>
      <c r="K19" s="27" t="e">
        <f t="shared" ca="1" si="14"/>
        <v>#N/A</v>
      </c>
      <c r="L19" s="27" t="e">
        <f t="shared" ca="1" si="14"/>
        <v>#N/A</v>
      </c>
      <c r="M19" s="27" t="e">
        <f t="shared" ca="1" si="14"/>
        <v>#N/A</v>
      </c>
      <c r="N19" s="27" t="e">
        <f t="shared" ca="1" si="14"/>
        <v>#N/A</v>
      </c>
      <c r="O19" s="27" t="e">
        <f t="shared" ca="1" si="14"/>
        <v>#N/A</v>
      </c>
    </row>
    <row r="20" spans="1:15" ht="30">
      <c r="A20" s="77"/>
      <c r="B20" s="64" t="s">
        <v>18</v>
      </c>
      <c r="C20" s="19" t="s">
        <v>21</v>
      </c>
      <c r="D20" s="27" t="e">
        <f t="shared" ref="D20:O20" ca="1" si="15">IF(D$6&gt;0,COUNTIFS(INDIRECT(D$4&amp;"!$r$4:$r$250"),"NO",INDIRECT(D$4&amp;"!$F$4:$F$250"),$C$1),NA())</f>
        <v>#N/A</v>
      </c>
      <c r="E20" s="27" t="e">
        <f t="shared" ca="1" si="15"/>
        <v>#N/A</v>
      </c>
      <c r="F20" s="27" t="e">
        <f t="shared" ca="1" si="15"/>
        <v>#N/A</v>
      </c>
      <c r="G20" s="27" t="e">
        <f t="shared" ca="1" si="15"/>
        <v>#N/A</v>
      </c>
      <c r="H20" s="27" t="e">
        <f t="shared" ca="1" si="15"/>
        <v>#N/A</v>
      </c>
      <c r="I20" s="27" t="e">
        <f t="shared" ca="1" si="15"/>
        <v>#N/A</v>
      </c>
      <c r="J20" s="27" t="e">
        <f t="shared" ca="1" si="15"/>
        <v>#N/A</v>
      </c>
      <c r="K20" s="27" t="e">
        <f t="shared" ca="1" si="15"/>
        <v>#N/A</v>
      </c>
      <c r="L20" s="27" t="e">
        <f t="shared" ca="1" si="15"/>
        <v>#N/A</v>
      </c>
      <c r="M20" s="27" t="e">
        <f t="shared" ca="1" si="15"/>
        <v>#N/A</v>
      </c>
      <c r="N20" s="27" t="e">
        <f t="shared" ca="1" si="15"/>
        <v>#N/A</v>
      </c>
      <c r="O20" s="27" t="e">
        <f t="shared" ca="1" si="15"/>
        <v>#N/A</v>
      </c>
    </row>
    <row r="21" spans="1:15" ht="45">
      <c r="A21" s="77"/>
      <c r="B21" s="64"/>
      <c r="C21" s="19" t="s">
        <v>20</v>
      </c>
      <c r="D21" s="27" t="e">
        <f t="shared" ref="D21:O21" ca="1" si="16">IF(D$6&gt;0,COUNTIFS(INDIRECT(D$4&amp;"!$s$4:$s$250"),"NO",INDIRECT(D$4&amp;"!$F$4:$F$250"),$C$1),NA())</f>
        <v>#N/A</v>
      </c>
      <c r="E21" s="27" t="e">
        <f t="shared" ca="1" si="16"/>
        <v>#N/A</v>
      </c>
      <c r="F21" s="27" t="e">
        <f t="shared" ca="1" si="16"/>
        <v>#N/A</v>
      </c>
      <c r="G21" s="27" t="e">
        <f t="shared" ca="1" si="16"/>
        <v>#N/A</v>
      </c>
      <c r="H21" s="27" t="e">
        <f t="shared" ca="1" si="16"/>
        <v>#N/A</v>
      </c>
      <c r="I21" s="27" t="e">
        <f t="shared" ca="1" si="16"/>
        <v>#N/A</v>
      </c>
      <c r="J21" s="27" t="e">
        <f t="shared" ca="1" si="16"/>
        <v>#N/A</v>
      </c>
      <c r="K21" s="27" t="e">
        <f t="shared" ca="1" si="16"/>
        <v>#N/A</v>
      </c>
      <c r="L21" s="27" t="e">
        <f t="shared" ca="1" si="16"/>
        <v>#N/A</v>
      </c>
      <c r="M21" s="27" t="e">
        <f t="shared" ca="1" si="16"/>
        <v>#N/A</v>
      </c>
      <c r="N21" s="27" t="e">
        <f t="shared" ca="1" si="16"/>
        <v>#N/A</v>
      </c>
      <c r="O21" s="27" t="e">
        <f t="shared" ca="1" si="16"/>
        <v>#N/A</v>
      </c>
    </row>
    <row r="22" spans="1:15" ht="30">
      <c r="A22" s="77"/>
      <c r="B22" s="64"/>
      <c r="C22" s="19" t="s">
        <v>19</v>
      </c>
      <c r="D22" s="27" t="e">
        <f t="shared" ref="D22:O22" ca="1" si="17">IF(D$6&gt;0,COUNTIFS(INDIRECT(D$4&amp;"!$t$4:$t$250"),"NO",INDIRECT(D$4&amp;"!$F$4:$F$250"),$C$1),NA())</f>
        <v>#N/A</v>
      </c>
      <c r="E22" s="27" t="e">
        <f t="shared" ca="1" si="17"/>
        <v>#N/A</v>
      </c>
      <c r="F22" s="27" t="e">
        <f t="shared" ca="1" si="17"/>
        <v>#N/A</v>
      </c>
      <c r="G22" s="27" t="e">
        <f t="shared" ca="1" si="17"/>
        <v>#N/A</v>
      </c>
      <c r="H22" s="27" t="e">
        <f t="shared" ca="1" si="17"/>
        <v>#N/A</v>
      </c>
      <c r="I22" s="27" t="e">
        <f t="shared" ca="1" si="17"/>
        <v>#N/A</v>
      </c>
      <c r="J22" s="27" t="e">
        <f t="shared" ca="1" si="17"/>
        <v>#N/A</v>
      </c>
      <c r="K22" s="27" t="e">
        <f t="shared" ca="1" si="17"/>
        <v>#N/A</v>
      </c>
      <c r="L22" s="27" t="e">
        <f t="shared" ca="1" si="17"/>
        <v>#N/A</v>
      </c>
      <c r="M22" s="27" t="e">
        <f t="shared" ca="1" si="17"/>
        <v>#N/A</v>
      </c>
      <c r="N22" s="27" t="e">
        <f t="shared" ca="1" si="17"/>
        <v>#N/A</v>
      </c>
      <c r="O22" s="27" t="e">
        <f t="shared" ca="1" si="17"/>
        <v>#N/A</v>
      </c>
    </row>
    <row r="23" spans="1:15" ht="15.75">
      <c r="A23" s="75" t="s">
        <v>49</v>
      </c>
      <c r="B23" s="63" t="s">
        <v>7</v>
      </c>
      <c r="C23" s="63"/>
      <c r="D23" s="27" t="e">
        <f ca="1">IF(D$6&gt;0,SUM(D$10:D$17),NA())</f>
        <v>#N/A</v>
      </c>
      <c r="E23" s="27" t="e">
        <f t="shared" ref="E23:O23" ca="1" si="18">IF(E$6&gt;0,SUM(E$10:E$17),NA())</f>
        <v>#N/A</v>
      </c>
      <c r="F23" s="27" t="e">
        <f t="shared" ca="1" si="18"/>
        <v>#N/A</v>
      </c>
      <c r="G23" s="27" t="e">
        <f t="shared" ca="1" si="18"/>
        <v>#N/A</v>
      </c>
      <c r="H23" s="27" t="e">
        <f t="shared" ca="1" si="18"/>
        <v>#N/A</v>
      </c>
      <c r="I23" s="27" t="e">
        <f t="shared" ca="1" si="18"/>
        <v>#N/A</v>
      </c>
      <c r="J23" s="27" t="e">
        <f t="shared" ca="1" si="18"/>
        <v>#N/A</v>
      </c>
      <c r="K23" s="27" t="e">
        <f t="shared" ca="1" si="18"/>
        <v>#N/A</v>
      </c>
      <c r="L23" s="27" t="e">
        <f t="shared" ca="1" si="18"/>
        <v>#N/A</v>
      </c>
      <c r="M23" s="27" t="e">
        <f t="shared" ca="1" si="18"/>
        <v>#N/A</v>
      </c>
      <c r="N23" s="27" t="e">
        <f t="shared" ca="1" si="18"/>
        <v>#N/A</v>
      </c>
      <c r="O23" s="27" t="e">
        <f t="shared" ca="1" si="18"/>
        <v>#N/A</v>
      </c>
    </row>
    <row r="24" spans="1:15" ht="15.75">
      <c r="A24" s="75"/>
      <c r="B24" s="63" t="s">
        <v>16</v>
      </c>
      <c r="C24" s="63"/>
      <c r="D24" s="27" t="e">
        <f ca="1">IF(D$6&gt;0,SUM(D$18:D$19),NA())</f>
        <v>#N/A</v>
      </c>
      <c r="E24" s="27" t="e">
        <f t="shared" ref="E24:O24" ca="1" si="19">IF(E$6&gt;0,SUM(E$18:E$19),NA())</f>
        <v>#N/A</v>
      </c>
      <c r="F24" s="27" t="e">
        <f t="shared" ca="1" si="19"/>
        <v>#N/A</v>
      </c>
      <c r="G24" s="27" t="e">
        <f t="shared" ca="1" si="19"/>
        <v>#N/A</v>
      </c>
      <c r="H24" s="27" t="e">
        <f t="shared" ca="1" si="19"/>
        <v>#N/A</v>
      </c>
      <c r="I24" s="27" t="e">
        <f t="shared" ca="1" si="19"/>
        <v>#N/A</v>
      </c>
      <c r="J24" s="27" t="e">
        <f t="shared" ca="1" si="19"/>
        <v>#N/A</v>
      </c>
      <c r="K24" s="27" t="e">
        <f t="shared" ca="1" si="19"/>
        <v>#N/A</v>
      </c>
      <c r="L24" s="27" t="e">
        <f t="shared" ca="1" si="19"/>
        <v>#N/A</v>
      </c>
      <c r="M24" s="27" t="e">
        <f t="shared" ca="1" si="19"/>
        <v>#N/A</v>
      </c>
      <c r="N24" s="27" t="e">
        <f t="shared" ca="1" si="19"/>
        <v>#N/A</v>
      </c>
      <c r="O24" s="27" t="e">
        <f t="shared" ca="1" si="19"/>
        <v>#N/A</v>
      </c>
    </row>
    <row r="25" spans="1:15" ht="15.75">
      <c r="A25" s="75"/>
      <c r="B25" s="63" t="s">
        <v>18</v>
      </c>
      <c r="C25" s="63"/>
      <c r="D25" s="27" t="e">
        <f ca="1">IF(D$6&gt;0,SUM(D$20:D$22),NA())</f>
        <v>#N/A</v>
      </c>
      <c r="E25" s="27" t="e">
        <f t="shared" ref="E25:O25" ca="1" si="20">IF(E$6&gt;0,SUM(E$20:E$22),NA())</f>
        <v>#N/A</v>
      </c>
      <c r="F25" s="27" t="e">
        <f t="shared" ca="1" si="20"/>
        <v>#N/A</v>
      </c>
      <c r="G25" s="27" t="e">
        <f t="shared" ca="1" si="20"/>
        <v>#N/A</v>
      </c>
      <c r="H25" s="27" t="e">
        <f t="shared" ca="1" si="20"/>
        <v>#N/A</v>
      </c>
      <c r="I25" s="27" t="e">
        <f t="shared" ca="1" si="20"/>
        <v>#N/A</v>
      </c>
      <c r="J25" s="27" t="e">
        <f t="shared" ca="1" si="20"/>
        <v>#N/A</v>
      </c>
      <c r="K25" s="27" t="e">
        <f t="shared" ca="1" si="20"/>
        <v>#N/A</v>
      </c>
      <c r="L25" s="27" t="e">
        <f t="shared" ca="1" si="20"/>
        <v>#N/A</v>
      </c>
      <c r="M25" s="27" t="e">
        <f t="shared" ca="1" si="20"/>
        <v>#N/A</v>
      </c>
      <c r="N25" s="27" t="e">
        <f t="shared" ca="1" si="20"/>
        <v>#N/A</v>
      </c>
      <c r="O25" s="27" t="e">
        <f t="shared" ca="1" si="20"/>
        <v>#N/A</v>
      </c>
    </row>
    <row r="27" spans="1:15">
      <c r="A27" s="14" t="str">
        <f>"Hand Hygiene Compliance for Time Block: "&amp;$C$1</f>
        <v xml:space="preserve">Hand Hygiene Compliance for Time Block: </v>
      </c>
    </row>
    <row r="28" spans="1:15">
      <c r="A28" s="14" t="str">
        <f>"Average # Failures per Assessment for Time Block: "&amp;$C$1</f>
        <v xml:space="preserve">Average # Failures per Assessment for Time Block: </v>
      </c>
      <c r="C28" s="42" t="str">
        <f>IF(ISBLANK(INSTRUCTIONS!$B$18)=TRUE,"GOAL RATE: ","GOAL RATE: "&amp;TEXT(INSTRUCTIONS!$B$18,"0%"))</f>
        <v xml:space="preserve">GOAL RATE: </v>
      </c>
      <c r="D28" s="43" t="e">
        <f>IF(ISBLANK(INSTRUCTIONS!$B$18)=TRUE,NA(),INSTRUCTIONS!$B$18)</f>
        <v>#N/A</v>
      </c>
      <c r="E28" s="43" t="e">
        <f>IF(ISBLANK(INSTRUCTIONS!$B$18)=TRUE,NA(),INSTRUCTIONS!$B$18)</f>
        <v>#N/A</v>
      </c>
      <c r="F28" s="43" t="e">
        <f>IF(ISBLANK(INSTRUCTIONS!$B$18)=TRUE,NA(),INSTRUCTIONS!$B$18)</f>
        <v>#N/A</v>
      </c>
      <c r="G28" s="43" t="e">
        <f>IF(ISBLANK(INSTRUCTIONS!$B$18)=TRUE,NA(),INSTRUCTIONS!$B$18)</f>
        <v>#N/A</v>
      </c>
      <c r="H28" s="43" t="e">
        <f>IF(ISBLANK(INSTRUCTIONS!$B$18)=TRUE,NA(),INSTRUCTIONS!$B$18)</f>
        <v>#N/A</v>
      </c>
      <c r="I28" s="43" t="e">
        <f>IF(ISBLANK(INSTRUCTIONS!$B$18)=TRUE,NA(),INSTRUCTIONS!$B$18)</f>
        <v>#N/A</v>
      </c>
      <c r="J28" s="43" t="e">
        <f>IF(ISBLANK(INSTRUCTIONS!$B$18)=TRUE,NA(),INSTRUCTIONS!$B$18)</f>
        <v>#N/A</v>
      </c>
      <c r="K28" s="43" t="e">
        <f>IF(ISBLANK(INSTRUCTIONS!$B$18)=TRUE,NA(),INSTRUCTIONS!$B$18)</f>
        <v>#N/A</v>
      </c>
      <c r="L28" s="43" t="e">
        <f>IF(ISBLANK(INSTRUCTIONS!$B$18)=TRUE,NA(),INSTRUCTIONS!$B$18)</f>
        <v>#N/A</v>
      </c>
      <c r="M28" s="43" t="e">
        <f>IF(ISBLANK(INSTRUCTIONS!$B$18)=TRUE,NA(),INSTRUCTIONS!$B$18)</f>
        <v>#N/A</v>
      </c>
      <c r="N28" s="43" t="e">
        <f>IF(ISBLANK(INSTRUCTIONS!$B$18)=TRUE,NA(),INSTRUCTIONS!$B$18)</f>
        <v>#N/A</v>
      </c>
      <c r="O28" s="43" t="e">
        <f>IF(ISBLANK(INSTRUCTIONS!$B$18)=TRUE,NA(),INSTRUCTIONS!$B$18)</f>
        <v>#N/A</v>
      </c>
    </row>
    <row r="42" spans="1:13" ht="15.75" thickBot="1"/>
    <row r="43" spans="1:13" ht="15.75" hidden="1" thickBot="1">
      <c r="D43" s="70" t="e">
        <f>INDEX($D$4:$O$4,MATCH($D$44,month_list,0))</f>
        <v>#N/A</v>
      </c>
      <c r="E43" s="70"/>
      <c r="F43" s="70"/>
      <c r="G43" s="70"/>
      <c r="H43" s="70"/>
      <c r="I43" s="70" t="e">
        <f>INDEX($D$4:$O$4,MATCH($I$44,month_list,0))</f>
        <v>#N/A</v>
      </c>
      <c r="J43" s="70"/>
      <c r="K43" s="70"/>
      <c r="L43" s="70"/>
      <c r="M43" s="70"/>
    </row>
    <row r="44" spans="1:13" ht="24" thickBot="1">
      <c r="A44" s="71" t="s">
        <v>2756</v>
      </c>
      <c r="B44" s="71"/>
      <c r="C44" s="71"/>
      <c r="D44" s="72"/>
      <c r="E44" s="73"/>
      <c r="F44" s="73"/>
      <c r="G44" s="73"/>
      <c r="H44" s="74"/>
      <c r="I44" s="72"/>
      <c r="J44" s="73"/>
      <c r="K44" s="73"/>
      <c r="L44" s="73"/>
      <c r="M44" s="74"/>
    </row>
    <row r="45" spans="1:13">
      <c r="A45" s="65" t="s">
        <v>2757</v>
      </c>
      <c r="B45" s="65"/>
      <c r="C45" s="45" t="s">
        <v>2758</v>
      </c>
      <c r="D45" s="46" t="str">
        <f>IF($D$44="","",D44)</f>
        <v/>
      </c>
      <c r="E45" s="46" t="str">
        <f>IF($D$44="","",D46+1)</f>
        <v/>
      </c>
      <c r="F45" s="46" t="str">
        <f>IF($D$44="","",E46+1)</f>
        <v/>
      </c>
      <c r="G45" s="46" t="str">
        <f>IF($D$44="","",F46+1)</f>
        <v/>
      </c>
      <c r="H45" s="46" t="str">
        <f>IF($D$44="","",G46+1)</f>
        <v/>
      </c>
      <c r="I45" s="46" t="str">
        <f>IF($I$44="","",I44)</f>
        <v/>
      </c>
      <c r="J45" s="46" t="str">
        <f>IF($I$44="","",I46+1)</f>
        <v/>
      </c>
      <c r="K45" s="46" t="str">
        <f>IF($I$44="","",J46+1)</f>
        <v/>
      </c>
      <c r="L45" s="46" t="str">
        <f>IF($I$44="","",K46+1)</f>
        <v/>
      </c>
      <c r="M45" s="46" t="str">
        <f>IF($I$44="","",L46+1)</f>
        <v/>
      </c>
    </row>
    <row r="46" spans="1:13">
      <c r="A46" s="65"/>
      <c r="B46" s="65"/>
      <c r="C46" s="45" t="s">
        <v>2759</v>
      </c>
      <c r="D46" s="47" t="str">
        <f>IF($D$44="","",D44+(7-WEEKDAY(D44)))</f>
        <v/>
      </c>
      <c r="E46" s="47" t="str">
        <f>IF($D$44="","",D46+7)</f>
        <v/>
      </c>
      <c r="F46" s="47" t="str">
        <f>IF($D$44="","",E46+7)</f>
        <v/>
      </c>
      <c r="G46" s="47" t="str">
        <f>IF($D$44="","",F46+7)</f>
        <v/>
      </c>
      <c r="H46" s="47" t="str">
        <f>IF($D$44="","",EOMONTH(D45,0))</f>
        <v/>
      </c>
      <c r="I46" s="47" t="str">
        <f>IF($I$44="","",I44+(7-WEEKDAY(I44)))</f>
        <v/>
      </c>
      <c r="J46" s="47" t="str">
        <f>IF($I$44="","",I46+7)</f>
        <v/>
      </c>
      <c r="K46" s="47" t="str">
        <f>IF($I$44="","",J46+7)</f>
        <v/>
      </c>
      <c r="L46" s="47" t="str">
        <f>IF($I$44="","",K46+7)</f>
        <v/>
      </c>
      <c r="M46" s="47" t="str">
        <f>IF($I$44="","",EOMONTH(I45,0))</f>
        <v/>
      </c>
    </row>
    <row r="47" spans="1:13">
      <c r="A47" s="66" t="s">
        <v>51</v>
      </c>
      <c r="B47" s="67"/>
      <c r="C47" s="19" t="s">
        <v>33</v>
      </c>
      <c r="D47" s="22" t="e">
        <f ca="1">COUNTIFS(INDIRECT($D$43&amp;"!$U$4:$U$250"),"&gt;=0",INDIRECT($D$43&amp;"!$E$4:$E$250"),"&lt;="&amp;D$46,INDIRECT($D$43&amp;"!$E$4:$E$250"),"&gt;="&amp;D$45,INDIRECT($D$43&amp;"!$F$4:$F$250"),$C$1)</f>
        <v>#N/A</v>
      </c>
      <c r="E47" s="22" t="e">
        <f ca="1">COUNTIFS(INDIRECT($D$43&amp;"!$U$4:$U$250"),"&gt;=0",INDIRECT($D$43&amp;"!$E$4:$E$250"),"&lt;="&amp;E$46,INDIRECT($D$43&amp;"!$E$4:$E$250"),"&gt;="&amp;E$45,INDIRECT($D$43&amp;"!$F$4:$F$250"),$C$1)</f>
        <v>#N/A</v>
      </c>
      <c r="F47" s="22" t="e">
        <f ca="1">COUNTIFS(INDIRECT($D$43&amp;"!$U$4:$U$250"),"&gt;=0",INDIRECT($D$43&amp;"!$E$4:$E$250"),"&lt;="&amp;F$46,INDIRECT($D$43&amp;"!$E$4:$E$250"),"&gt;="&amp;F$45,INDIRECT($D$43&amp;"!$F$4:$F$250"),$C$1)</f>
        <v>#N/A</v>
      </c>
      <c r="G47" s="22" t="e">
        <f ca="1">COUNTIFS(INDIRECT($D$43&amp;"!$U$4:$U$250"),"&gt;=0",INDIRECT($D$43&amp;"!$E$4:$E$250"),"&lt;="&amp;G$46,INDIRECT($D$43&amp;"!$E$4:$E$250"),"&gt;="&amp;G$45,INDIRECT($D$43&amp;"!$F$4:$F$250"),$C$1)</f>
        <v>#N/A</v>
      </c>
      <c r="H47" s="22" t="e">
        <f ca="1">COUNTIFS(INDIRECT($D$43&amp;"!$U$4:$U$250"),"&gt;=0",INDIRECT($D$43&amp;"!$E$4:$E$250"),"&lt;="&amp;H$46,INDIRECT($D$43&amp;"!$E$4:$E$250"),"&gt;="&amp;H$45,INDIRECT($D$43&amp;"!$F$4:$F$250"),$C$1)</f>
        <v>#N/A</v>
      </c>
      <c r="I47" s="22" t="e">
        <f ca="1">COUNTIFS(INDIRECT($I$43&amp;"!$U$4:$U$250"),"&gt;=0",INDIRECT($I$43&amp;"!$E$4:$E$250"),"&lt;="&amp;I$46,INDIRECT($I$43&amp;"!$E$4:$E$250"),"&gt;="&amp;I$45,INDIRECT($I$43&amp;"!$F$4:$F$250"),$C$1)</f>
        <v>#N/A</v>
      </c>
      <c r="J47" s="22" t="e">
        <f ca="1">COUNTIFS(INDIRECT($I$43&amp;"!$U$4:$U$250"),"&gt;=0",INDIRECT($I$43&amp;"!$E$4:$E$250"),"&lt;="&amp;J$46,INDIRECT($I$43&amp;"!$E$4:$E$250"),"&gt;="&amp;J$45,INDIRECT($I$43&amp;"!$F$4:$F$250"),$C$1)</f>
        <v>#N/A</v>
      </c>
      <c r="K47" s="22" t="e">
        <f ca="1">COUNTIFS(INDIRECT($I$43&amp;"!$U$4:$U$250"),"&gt;=0",INDIRECT($I$43&amp;"!$E$4:$E$250"),"&lt;="&amp;K$46,INDIRECT($I$43&amp;"!$E$4:$E$250"),"&gt;="&amp;K$45,INDIRECT($I$43&amp;"!$F$4:$F$250"),$C$1)</f>
        <v>#N/A</v>
      </c>
      <c r="L47" s="22" t="e">
        <f ca="1">COUNTIFS(INDIRECT($I$43&amp;"!$U$4:$U$250"),"&gt;=0",INDIRECT($I$43&amp;"!$E$4:$E$250"),"&lt;="&amp;L$46,INDIRECT($I$43&amp;"!$E$4:$E$250"),"&gt;="&amp;L$45,INDIRECT($I$43&amp;"!$F$4:$F$250"),$C$1)</f>
        <v>#N/A</v>
      </c>
      <c r="M47" s="22" t="e">
        <f ca="1">COUNTIFS(INDIRECT($I$43&amp;"!$U$4:$U$250"),"&gt;=0",INDIRECT($I$43&amp;"!$E$4:$E$250"),"&lt;="&amp;M$46,INDIRECT($I$43&amp;"!$E$4:$E$250"),"&gt;="&amp;M$45,INDIRECT($I$43&amp;"!$F$4:$F$250"),$C$1)</f>
        <v>#N/A</v>
      </c>
    </row>
    <row r="48" spans="1:13">
      <c r="A48" s="67"/>
      <c r="B48" s="67"/>
      <c r="C48" s="19" t="s">
        <v>34</v>
      </c>
      <c r="D48" s="22" t="e">
        <f ca="1">COUNTIFS(INDIRECT($D$43&amp;"!$U$4:$U$250"),"=0",INDIRECT($D$43&amp;"!$E$4:$E$250"),"&lt;="&amp;D$46,INDIRECT($D$43&amp;"!$E$4:$E$250"),"&gt;="&amp;D$45,INDIRECT($D$43&amp;"!$F$4:$F$250"),$C$1)</f>
        <v>#N/A</v>
      </c>
      <c r="E48" s="22" t="e">
        <f ca="1">COUNTIFS(INDIRECT($D$43&amp;"!$U$4:$U$250"),"=0",INDIRECT($D$43&amp;"!$E$4:$E$250"),"&lt;="&amp;E$46,INDIRECT($D$43&amp;"!$E$4:$E$250"),"&gt;="&amp;E$45,INDIRECT($D$43&amp;"!$F$4:$F$250"),$C$1)</f>
        <v>#N/A</v>
      </c>
      <c r="F48" s="22" t="e">
        <f ca="1">COUNTIFS(INDIRECT($D$43&amp;"!$U$4:$U$250"),"=0",INDIRECT($D$43&amp;"!$E$4:$E$250"),"&lt;="&amp;F$46,INDIRECT($D$43&amp;"!$E$4:$E$250"),"&gt;="&amp;F$45,INDIRECT($D$43&amp;"!$F$4:$F$250"),$C$1)</f>
        <v>#N/A</v>
      </c>
      <c r="G48" s="22" t="e">
        <f ca="1">COUNTIFS(INDIRECT($D$43&amp;"!$U$4:$U$250"),"=0",INDIRECT($D$43&amp;"!$E$4:$E$250"),"&lt;="&amp;G$46,INDIRECT($D$43&amp;"!$E$4:$E$250"),"&gt;="&amp;G$45,INDIRECT($D$43&amp;"!$F$4:$F$250"),$C$1)</f>
        <v>#N/A</v>
      </c>
      <c r="H48" s="22" t="e">
        <f ca="1">COUNTIFS(INDIRECT($D$43&amp;"!$U$4:$U$250"),"=0",INDIRECT($D$43&amp;"!$E$4:$E$250"),"&lt;="&amp;H$46,INDIRECT($D$43&amp;"!$E$4:$E$250"),"&gt;="&amp;H$45,INDIRECT($D$43&amp;"!$F$4:$F$250"),$C$1)</f>
        <v>#N/A</v>
      </c>
      <c r="I48" s="22" t="e">
        <f ca="1">COUNTIFS(INDIRECT($I$43&amp;"!$U$4:$U$250"),"=0",INDIRECT($I$43&amp;"!$E$4:$E$250"),"&lt;="&amp;I$46,INDIRECT($I$43&amp;"!$E$4:$E$250"),"&gt;="&amp;I$45,INDIRECT($I$43&amp;"!$F$4:$F$250"),$C$1)</f>
        <v>#N/A</v>
      </c>
      <c r="J48" s="22" t="e">
        <f ca="1">COUNTIFS(INDIRECT($I$43&amp;"!$U$4:$U$250"),"=0",INDIRECT($I$43&amp;"!$E$4:$E$250"),"&lt;="&amp;J$46,INDIRECT($I$43&amp;"!$E$4:$E$250"),"&gt;="&amp;J$45,INDIRECT($I$43&amp;"!$F$4:$F$250"),$C$1)</f>
        <v>#N/A</v>
      </c>
      <c r="K48" s="22" t="e">
        <f ca="1">COUNTIFS(INDIRECT($I$43&amp;"!$U$4:$U$250"),"=0",INDIRECT($I$43&amp;"!$E$4:$E$250"),"&lt;="&amp;K$46,INDIRECT($I$43&amp;"!$E$4:$E$250"),"&gt;="&amp;K$45,INDIRECT($I$43&amp;"!$F$4:$F$250"),$C$1)</f>
        <v>#N/A</v>
      </c>
      <c r="L48" s="22" t="e">
        <f ca="1">COUNTIFS(INDIRECT($I$43&amp;"!$U$4:$U$250"),"=0",INDIRECT($I$43&amp;"!$E$4:$E$250"),"&lt;="&amp;L$46,INDIRECT($I$43&amp;"!$E$4:$E$250"),"&gt;="&amp;L$45,INDIRECT($I$43&amp;"!$F$4:$F$250"),$C$1)</f>
        <v>#N/A</v>
      </c>
      <c r="M48" s="22" t="e">
        <f ca="1">COUNTIFS(INDIRECT($I$43&amp;"!$U$4:$U$250"),"=0",INDIRECT($I$43&amp;"!$E$4:$E$250"),"&lt;="&amp;M$46,INDIRECT($I$43&amp;"!$E$4:$E$250"),"&gt;="&amp;M$45,INDIRECT($I$43&amp;"!$F$4:$F$250"),$C$1)</f>
        <v>#N/A</v>
      </c>
    </row>
    <row r="49" spans="1:13" ht="15.75">
      <c r="A49" s="67"/>
      <c r="B49" s="67"/>
      <c r="C49" s="23" t="s">
        <v>35</v>
      </c>
      <c r="D49" s="24" t="e">
        <f ca="1">IFERROR(D48/D47,NA())</f>
        <v>#N/A</v>
      </c>
      <c r="E49" s="24" t="e">
        <f t="shared" ref="E49:M49" ca="1" si="21">IFERROR(E48/E47,NA())</f>
        <v>#N/A</v>
      </c>
      <c r="F49" s="24" t="e">
        <f t="shared" ca="1" si="21"/>
        <v>#N/A</v>
      </c>
      <c r="G49" s="24" t="e">
        <f t="shared" ca="1" si="21"/>
        <v>#N/A</v>
      </c>
      <c r="H49" s="24" t="e">
        <f t="shared" ca="1" si="21"/>
        <v>#N/A</v>
      </c>
      <c r="I49" s="24" t="e">
        <f t="shared" ca="1" si="21"/>
        <v>#N/A</v>
      </c>
      <c r="J49" s="24" t="e">
        <f t="shared" ca="1" si="21"/>
        <v>#N/A</v>
      </c>
      <c r="K49" s="24" t="e">
        <f t="shared" ca="1" si="21"/>
        <v>#N/A</v>
      </c>
      <c r="L49" s="24" t="e">
        <f t="shared" ca="1" si="21"/>
        <v>#N/A</v>
      </c>
      <c r="M49" s="24" t="e">
        <f t="shared" ca="1" si="21"/>
        <v>#N/A</v>
      </c>
    </row>
    <row r="50" spans="1:13" ht="31.5">
      <c r="A50" s="67"/>
      <c r="B50" s="67"/>
      <c r="C50" s="25" t="s">
        <v>48</v>
      </c>
      <c r="D50" s="26" t="e">
        <f ca="1">IFERROR(AVERAGEIFS(INDIRECT($D$43&amp;"!$U$4:$U$250"),INDIRECT($D$43&amp;"!$E$4:$E$250"),"&lt;="&amp;D46,INDIRECT($D$43&amp;"!$E$4:$E$250"),"&gt;="&amp;D45,INDIRECT($D$43&amp;"!$F$4:$F$250"),$C$1),NA())</f>
        <v>#N/A</v>
      </c>
      <c r="E50" s="26" t="e">
        <f ca="1">IFERROR(AVERAGEIFS(INDIRECT($D$43&amp;"!$U$4:$U$250"),INDIRECT($D$43&amp;"!$E$4:$E$250"),"&lt;="&amp;E46,INDIRECT($D$43&amp;"!$E$4:$E$250"),"&gt;="&amp;E45,INDIRECT($D$43&amp;"!$F$4:$F$250"),$C$1),NA())</f>
        <v>#N/A</v>
      </c>
      <c r="F50" s="26" t="e">
        <f ca="1">IFERROR(AVERAGEIFS(INDIRECT($D$43&amp;"!$U$4:$U$250"),INDIRECT($D$43&amp;"!$E$4:$E$250"),"&lt;="&amp;F46,INDIRECT($D$43&amp;"!$E$4:$E$250"),"&gt;="&amp;F45,INDIRECT($D$43&amp;"!$F$4:$F$250"),$C$1),NA())</f>
        <v>#N/A</v>
      </c>
      <c r="G50" s="26" t="e">
        <f ca="1">IFERROR(AVERAGEIFS(INDIRECT($D$43&amp;"!$U$4:$U$250"),INDIRECT($D$43&amp;"!$E$4:$E$250"),"&lt;="&amp;G46,INDIRECT($D$43&amp;"!$E$4:$E$250"),"&gt;="&amp;G45,INDIRECT($D$43&amp;"!$F$4:$F$250"),$C$1),NA())</f>
        <v>#N/A</v>
      </c>
      <c r="H50" s="26" t="e">
        <f ca="1">IFERROR(AVERAGEIFS(INDIRECT($D$43&amp;"!$U$4:$U$250"),INDIRECT($D$43&amp;"!$E$4:$E$250"),"&lt;="&amp;H46,INDIRECT($D$43&amp;"!$E$4:$E$250"),"&gt;="&amp;H45,INDIRECT($D$43&amp;"!$F$4:$F$250"),$C$1),NA())</f>
        <v>#N/A</v>
      </c>
      <c r="I50" s="26" t="e">
        <f ca="1">IFERROR(AVERAGEIFS(INDIRECT($I$43&amp;"!$U$4:$U$250"),INDIRECT($I$43&amp;"!$E$4:$E$250"),"&lt;="&amp;I46,INDIRECT($I$43&amp;"!$E$4:$E$250"),"&gt;="&amp;I45,INDIRECT($I$43&amp;"!$F$4:$F$250"),$C$1),NA())</f>
        <v>#N/A</v>
      </c>
      <c r="J50" s="26" t="e">
        <f ca="1">IFERROR(AVERAGEIFS(INDIRECT($I$43&amp;"!$U$4:$U$250"),INDIRECT($I$43&amp;"!$E$4:$E$250"),"&lt;="&amp;J46,INDIRECT($I$43&amp;"!$E$4:$E$250"),"&gt;="&amp;J45,INDIRECT($I$43&amp;"!$F$4:$F$250"),$C$1),NA())</f>
        <v>#N/A</v>
      </c>
      <c r="K50" s="26" t="e">
        <f ca="1">IFERROR(AVERAGEIFS(INDIRECT($I$43&amp;"!$U$4:$U$250"),INDIRECT($I$43&amp;"!$E$4:$E$250"),"&lt;="&amp;K46,INDIRECT($I$43&amp;"!$E$4:$E$250"),"&gt;="&amp;K45,INDIRECT($I$43&amp;"!$F$4:$F$250"),$C$1),NA())</f>
        <v>#N/A</v>
      </c>
      <c r="L50" s="26" t="e">
        <f ca="1">IFERROR(AVERAGEIFS(INDIRECT($I$43&amp;"!$U$4:$U$250"),INDIRECT($I$43&amp;"!$E$4:$E$250"),"&lt;="&amp;L46,INDIRECT($I$43&amp;"!$E$4:$E$250"),"&gt;="&amp;L45,INDIRECT($I$43&amp;"!$F$4:$F$250"),$C$1),NA())</f>
        <v>#N/A</v>
      </c>
      <c r="M50" s="26" t="e">
        <f ca="1">IFERROR(AVERAGEIFS(INDIRECT($I$43&amp;"!$U$4:$U$250"),INDIRECT($I$43&amp;"!$E$4:$E$250"),"&lt;="&amp;M46,INDIRECT($I$43&amp;"!$E$4:$E$250"),"&gt;="&amp;M45,INDIRECT($I$43&amp;"!$F$4:$F$250"),$C$1),NA())</f>
        <v>#N/A</v>
      </c>
    </row>
    <row r="51" spans="1:13" ht="45">
      <c r="A51" s="68" t="s">
        <v>50</v>
      </c>
      <c r="B51" s="64" t="s">
        <v>7</v>
      </c>
      <c r="C51" s="19" t="s">
        <v>8</v>
      </c>
      <c r="D51" s="48" t="e">
        <f ca="1">IF(D$47&gt;0,COUNTIFS(INDIRECT($D$43&amp;"!$h$4:$h$250"),"NO",INDIRECT($D$43&amp;"!$E$4:$E$250"),"&lt;="&amp;D$46,INDIRECT($D$43&amp;"!$E$4:$E$250"),"&gt;="&amp;D$45,INDIRECT($D$43&amp;"!$F$4:$F$250"),$C$1),NA())</f>
        <v>#N/A</v>
      </c>
      <c r="E51" s="48" t="e">
        <f ca="1">IF(E$47&gt;0,COUNTIFS(INDIRECT($D$43&amp;"!$h$4:$h$250"),"NO",INDIRECT($D$43&amp;"!$E$4:$E$250"),"&lt;="&amp;E$46,INDIRECT($D$43&amp;"!$E$4:$E$250"),"&gt;="&amp;E$45,INDIRECT($D$43&amp;"!$F$4:$F$250"),$C$1),NA())</f>
        <v>#N/A</v>
      </c>
      <c r="F51" s="48" t="e">
        <f ca="1">IF(F$47&gt;0,COUNTIFS(INDIRECT($D$43&amp;"!$h$4:$h$250"),"NO",INDIRECT($D$43&amp;"!$E$4:$E$250"),"&lt;="&amp;F$46,INDIRECT($D$43&amp;"!$E$4:$E$250"),"&gt;="&amp;F$45,INDIRECT($D$43&amp;"!$F$4:$F$250"),$C$1),NA())</f>
        <v>#N/A</v>
      </c>
      <c r="G51" s="48" t="e">
        <f ca="1">IF(G$47&gt;0,COUNTIFS(INDIRECT($D$43&amp;"!$h$4:$h$250"),"NO",INDIRECT($D$43&amp;"!$E$4:$E$250"),"&lt;="&amp;G$46,INDIRECT($D$43&amp;"!$E$4:$E$250"),"&gt;="&amp;G$45,INDIRECT($D$43&amp;"!$F$4:$F$250"),$C$1),NA())</f>
        <v>#N/A</v>
      </c>
      <c r="H51" s="48" t="e">
        <f ca="1">IF(H$47&gt;0,COUNTIFS(INDIRECT($D$43&amp;"!$h$4:$h$250"),"NO",INDIRECT($D$43&amp;"!$E$4:$E$250"),"&lt;="&amp;H$46,INDIRECT($D$43&amp;"!$E$4:$E$250"),"&gt;="&amp;H$45,INDIRECT($D$43&amp;"!$F$4:$F$250"),$C$1),NA())</f>
        <v>#N/A</v>
      </c>
      <c r="I51" s="48" t="e">
        <f ca="1">IF(I$47&gt;0,COUNTIFS(INDIRECT($I$43&amp;"!$h$4:$h$250"),"NO",INDIRECT($I$43&amp;"!$E$4:$E$250"),"&lt;="&amp;I$46,INDIRECT($I$43&amp;"!$E$4:$E$250"),"&gt;="&amp;I$45,INDIRECT($I$43&amp;"!$F$4:$F$250"),$C$1),NA())</f>
        <v>#N/A</v>
      </c>
      <c r="J51" s="48" t="e">
        <f ca="1">IF(J$47&gt;0,COUNTIFS(INDIRECT($I$43&amp;"!$h$4:$h$250"),"NO",INDIRECT($I$43&amp;"!$E$4:$E$250"),"&lt;="&amp;J$46,INDIRECT($I$43&amp;"!$E$4:$E$250"),"&gt;="&amp;J$45,INDIRECT($I$43&amp;"!$F$4:$F$250"),$C$1),NA())</f>
        <v>#N/A</v>
      </c>
      <c r="K51" s="48" t="e">
        <f ca="1">IF(K$47&gt;0,COUNTIFS(INDIRECT($I$43&amp;"!$h$4:$h$250"),"NO",INDIRECT($I$43&amp;"!$E$4:$E$250"),"&lt;="&amp;K$46,INDIRECT($I$43&amp;"!$E$4:$E$250"),"&gt;="&amp;K$45,INDIRECT($I$43&amp;"!$F$4:$F$250"),$C$1),NA())</f>
        <v>#N/A</v>
      </c>
      <c r="L51" s="48" t="e">
        <f ca="1">IF(L$47&gt;0,COUNTIFS(INDIRECT($I$43&amp;"!$h$4:$h$250"),"NO",INDIRECT($I$43&amp;"!$E$4:$E$250"),"&lt;="&amp;L$46,INDIRECT($I$43&amp;"!$E$4:$E$250"),"&gt;="&amp;L$45,INDIRECT($I$43&amp;"!$F$4:$F$250"),$C$1),NA())</f>
        <v>#N/A</v>
      </c>
      <c r="M51" s="48" t="e">
        <f ca="1">IF(M$47&gt;0,COUNTIFS(INDIRECT($I$43&amp;"!$h$4:$h$250"),"NO",INDIRECT($I$43&amp;"!$E$4:$E$250"),"&lt;="&amp;M$46,INDIRECT($I$43&amp;"!$E$4:$E$250"),"&gt;="&amp;M$45,INDIRECT($I$43&amp;"!$F$4:$F$250"),$C$1),NA())</f>
        <v>#N/A</v>
      </c>
    </row>
    <row r="52" spans="1:13" ht="30">
      <c r="A52" s="69"/>
      <c r="B52" s="64"/>
      <c r="C52" s="19" t="s">
        <v>10</v>
      </c>
      <c r="D52" s="48" t="e">
        <f ca="1">IF(D$47&gt;0,COUNTIFS(INDIRECT($D$43&amp;"!$i$4:$i$250"),"NO",INDIRECT($D$43&amp;"!$E$4:$E$250"),"&lt;="&amp;D$46,INDIRECT($D$43&amp;"!$E$4:$E$250"),"&gt;="&amp;D$45,INDIRECT($D$43&amp;"!$F$4:$F$250"),$C$1),NA())</f>
        <v>#N/A</v>
      </c>
      <c r="E52" s="48" t="e">
        <f ca="1">IF(E$47&gt;0,COUNTIFS(INDIRECT($D$43&amp;"!$i$4:$i$250"),"NO",INDIRECT($D$43&amp;"!$E$4:$E$250"),"&lt;="&amp;E$46,INDIRECT($D$43&amp;"!$E$4:$E$250"),"&gt;="&amp;E$45,INDIRECT($D$43&amp;"!$F$4:$F$250"),$C$1),NA())</f>
        <v>#N/A</v>
      </c>
      <c r="F52" s="48" t="e">
        <f ca="1">IF(F$47&gt;0,COUNTIFS(INDIRECT($D$43&amp;"!$i$4:$i$250"),"NO",INDIRECT($D$43&amp;"!$E$4:$E$250"),"&lt;="&amp;F$46,INDIRECT($D$43&amp;"!$E$4:$E$250"),"&gt;="&amp;F$45,INDIRECT($D$43&amp;"!$F$4:$F$250"),$C$1),NA())</f>
        <v>#N/A</v>
      </c>
      <c r="G52" s="48" t="e">
        <f ca="1">IF(G$47&gt;0,COUNTIFS(INDIRECT($D$43&amp;"!$i$4:$i$250"),"NO",INDIRECT($D$43&amp;"!$E$4:$E$250"),"&lt;="&amp;G$46,INDIRECT($D$43&amp;"!$E$4:$E$250"),"&gt;="&amp;G$45,INDIRECT($D$43&amp;"!$F$4:$F$250"),$C$1),NA())</f>
        <v>#N/A</v>
      </c>
      <c r="H52" s="48" t="e">
        <f ca="1">IF(H$47&gt;0,COUNTIFS(INDIRECT($D$43&amp;"!$i$4:$i$250"),"NO",INDIRECT($D$43&amp;"!$E$4:$E$250"),"&lt;="&amp;H$46,INDIRECT($D$43&amp;"!$E$4:$E$250"),"&gt;="&amp;H$45,INDIRECT($D$43&amp;"!$F$4:$F$250"),$C$1),NA())</f>
        <v>#N/A</v>
      </c>
      <c r="I52" s="48" t="e">
        <f ca="1">IF(I$47&gt;0,COUNTIFS(INDIRECT($I$43&amp;"!$i$4:$i$250"),"NO",INDIRECT($I$43&amp;"!$E$4:$E$250"),"&lt;="&amp;I$46,INDIRECT($I$43&amp;"!$E$4:$E$250"),"&gt;="&amp;I$45,INDIRECT($I$43&amp;"!$F$4:$F$250"),$C$1),NA())</f>
        <v>#N/A</v>
      </c>
      <c r="J52" s="48" t="e">
        <f ca="1">IF(J$47&gt;0,COUNTIFS(INDIRECT($I$43&amp;"!$i$4:$i$250"),"NO",INDIRECT($I$43&amp;"!$E$4:$E$250"),"&lt;="&amp;J$46,INDIRECT($I$43&amp;"!$E$4:$E$250"),"&gt;="&amp;J$45,INDIRECT($I$43&amp;"!$F$4:$F$250"),$C$1),NA())</f>
        <v>#N/A</v>
      </c>
      <c r="K52" s="48" t="e">
        <f ca="1">IF(K$47&gt;0,COUNTIFS(INDIRECT($I$43&amp;"!$i$4:$i$250"),"NO",INDIRECT($I$43&amp;"!$E$4:$E$250"),"&lt;="&amp;K$46,INDIRECT($I$43&amp;"!$E$4:$E$250"),"&gt;="&amp;K$45,INDIRECT($I$43&amp;"!$F$4:$F$250"),$C$1),NA())</f>
        <v>#N/A</v>
      </c>
      <c r="L52" s="48" t="e">
        <f ca="1">IF(L$47&gt;0,COUNTIFS(INDIRECT($I$43&amp;"!$i$4:$i$250"),"NO",INDIRECT($I$43&amp;"!$E$4:$E$250"),"&lt;="&amp;L$46,INDIRECT($I$43&amp;"!$E$4:$E$250"),"&gt;="&amp;L$45,INDIRECT($I$43&amp;"!$F$4:$F$250"),$C$1),NA())</f>
        <v>#N/A</v>
      </c>
      <c r="M52" s="48" t="e">
        <f ca="1">IF(M$47&gt;0,COUNTIFS(INDIRECT($I$43&amp;"!$i$4:$i$250"),"NO",INDIRECT($I$43&amp;"!$E$4:$E$250"),"&lt;="&amp;M$46,INDIRECT($I$43&amp;"!$E$4:$E$250"),"&gt;="&amp;M$45,INDIRECT($I$43&amp;"!$F$4:$F$250"),$C$1),NA())</f>
        <v>#N/A</v>
      </c>
    </row>
    <row r="53" spans="1:13" ht="30">
      <c r="A53" s="69"/>
      <c r="B53" s="64"/>
      <c r="C53" s="19" t="s">
        <v>9</v>
      </c>
      <c r="D53" s="48" t="e">
        <f ca="1">IF(D$47&gt;0,COUNTIFS(INDIRECT($D$43&amp;"!$j$4:$j$250"),"NO",INDIRECT($D$43&amp;"!$E$4:$E$250"),"&lt;="&amp;D$46,INDIRECT($D$43&amp;"!$E$4:$E$250"),"&gt;="&amp;D$45,INDIRECT($D$43&amp;"!$F$4:$F$250"),$C$1),NA())</f>
        <v>#N/A</v>
      </c>
      <c r="E53" s="48" t="e">
        <f ca="1">IF(E$47&gt;0,COUNTIFS(INDIRECT($D$43&amp;"!$j$4:$j$250"),"NO",INDIRECT($D$43&amp;"!$E$4:$E$250"),"&lt;="&amp;E$46,INDIRECT($D$43&amp;"!$E$4:$E$250"),"&gt;="&amp;E$45,INDIRECT($D$43&amp;"!$F$4:$F$250"),$C$1),NA())</f>
        <v>#N/A</v>
      </c>
      <c r="F53" s="48" t="e">
        <f ca="1">IF(F$47&gt;0,COUNTIFS(INDIRECT($D$43&amp;"!$j$4:$j$250"),"NO",INDIRECT($D$43&amp;"!$E$4:$E$250"),"&lt;="&amp;F$46,INDIRECT($D$43&amp;"!$E$4:$E$250"),"&gt;="&amp;F$45,INDIRECT($D$43&amp;"!$F$4:$F$250"),$C$1),NA())</f>
        <v>#N/A</v>
      </c>
      <c r="G53" s="48" t="e">
        <f ca="1">IF(G$47&gt;0,COUNTIFS(INDIRECT($D$43&amp;"!$j$4:$j$250"),"NO",INDIRECT($D$43&amp;"!$E$4:$E$250"),"&lt;="&amp;G$46,INDIRECT($D$43&amp;"!$E$4:$E$250"),"&gt;="&amp;G$45,INDIRECT($D$43&amp;"!$F$4:$F$250"),$C$1),NA())</f>
        <v>#N/A</v>
      </c>
      <c r="H53" s="48" t="e">
        <f ca="1">IF(H$47&gt;0,COUNTIFS(INDIRECT($D$43&amp;"!$j$4:$j$250"),"NO",INDIRECT($D$43&amp;"!$E$4:$E$250"),"&lt;="&amp;H$46,INDIRECT($D$43&amp;"!$E$4:$E$250"),"&gt;="&amp;H$45,INDIRECT($D$43&amp;"!$F$4:$F$250"),$C$1),NA())</f>
        <v>#N/A</v>
      </c>
      <c r="I53" s="48" t="e">
        <f ca="1">IF(I$47&gt;0,COUNTIFS(INDIRECT($I$43&amp;"!$j$4:$j$250"),"NO",INDIRECT($I$43&amp;"!$E$4:$E$250"),"&lt;="&amp;I$46,INDIRECT($I$43&amp;"!$E$4:$E$250"),"&gt;="&amp;I$45,INDIRECT($I$43&amp;"!$F$4:$F$250"),$C$1),NA())</f>
        <v>#N/A</v>
      </c>
      <c r="J53" s="48" t="e">
        <f ca="1">IF(J$47&gt;0,COUNTIFS(INDIRECT($I$43&amp;"!$j$4:$j$250"),"NO",INDIRECT($I$43&amp;"!$E$4:$E$250"),"&lt;="&amp;J$46,INDIRECT($I$43&amp;"!$E$4:$E$250"),"&gt;="&amp;J$45,INDIRECT($I$43&amp;"!$F$4:$F$250"),$C$1),NA())</f>
        <v>#N/A</v>
      </c>
      <c r="K53" s="48" t="e">
        <f ca="1">IF(K$47&gt;0,COUNTIFS(INDIRECT($I$43&amp;"!$j$4:$j$250"),"NO",INDIRECT($I$43&amp;"!$E$4:$E$250"),"&lt;="&amp;K$46,INDIRECT($I$43&amp;"!$E$4:$E$250"),"&gt;="&amp;K$45,INDIRECT($I$43&amp;"!$F$4:$F$250"),$C$1),NA())</f>
        <v>#N/A</v>
      </c>
      <c r="L53" s="48" t="e">
        <f ca="1">IF(L$47&gt;0,COUNTIFS(INDIRECT($I$43&amp;"!$j$4:$j$250"),"NO",INDIRECT($I$43&amp;"!$E$4:$E$250"),"&lt;="&amp;L$46,INDIRECT($I$43&amp;"!$E$4:$E$250"),"&gt;="&amp;L$45,INDIRECT($I$43&amp;"!$F$4:$F$250"),$C$1),NA())</f>
        <v>#N/A</v>
      </c>
      <c r="M53" s="48" t="e">
        <f ca="1">IF(M$47&gt;0,COUNTIFS(INDIRECT($I$43&amp;"!$j$4:$j$250"),"NO",INDIRECT($I$43&amp;"!$E$4:$E$250"),"&lt;="&amp;M$46,INDIRECT($I$43&amp;"!$E$4:$E$250"),"&gt;="&amp;M$45,INDIRECT($I$43&amp;"!$F$4:$F$250"),$C$1),NA())</f>
        <v>#N/A</v>
      </c>
    </row>
    <row r="54" spans="1:13" ht="60">
      <c r="A54" s="69"/>
      <c r="B54" s="64"/>
      <c r="C54" s="19" t="s">
        <v>11</v>
      </c>
      <c r="D54" s="48" t="e">
        <f ca="1">IF(D$47&gt;0,COUNTIFS(INDIRECT($D$43&amp;"!$k$4:$k$250"),"NO",INDIRECT($D$43&amp;"!$E$4:$E$250"),"&lt;="&amp;D$46,INDIRECT($D$43&amp;"!$E$4:$E$250"),"&gt;="&amp;D$45,INDIRECT($D$43&amp;"!$F$4:$F$250"),$C$1),NA())</f>
        <v>#N/A</v>
      </c>
      <c r="E54" s="48" t="e">
        <f ca="1">IF(E$47&gt;0,COUNTIFS(INDIRECT($D$43&amp;"!$k$4:$k$250"),"NO",INDIRECT($D$43&amp;"!$E$4:$E$250"),"&lt;="&amp;E$46,INDIRECT($D$43&amp;"!$E$4:$E$250"),"&gt;="&amp;E$45,INDIRECT($D$43&amp;"!$F$4:$F$250"),$C$1),NA())</f>
        <v>#N/A</v>
      </c>
      <c r="F54" s="48" t="e">
        <f ca="1">IF(F$47&gt;0,COUNTIFS(INDIRECT($D$43&amp;"!$k$4:$k$250"),"NO",INDIRECT($D$43&amp;"!$E$4:$E$250"),"&lt;="&amp;F$46,INDIRECT($D$43&amp;"!$E$4:$E$250"),"&gt;="&amp;F$45,INDIRECT($D$43&amp;"!$F$4:$F$250"),$C$1),NA())</f>
        <v>#N/A</v>
      </c>
      <c r="G54" s="48" t="e">
        <f ca="1">IF(G$47&gt;0,COUNTIFS(INDIRECT($D$43&amp;"!$k$4:$k$250"),"NO",INDIRECT($D$43&amp;"!$E$4:$E$250"),"&lt;="&amp;G$46,INDIRECT($D$43&amp;"!$E$4:$E$250"),"&gt;="&amp;G$45,INDIRECT($D$43&amp;"!$F$4:$F$250"),$C$1),NA())</f>
        <v>#N/A</v>
      </c>
      <c r="H54" s="48" t="e">
        <f ca="1">IF(H$47&gt;0,COUNTIFS(INDIRECT($D$43&amp;"!$k$4:$k$250"),"NO",INDIRECT($D$43&amp;"!$E$4:$E$250"),"&lt;="&amp;H$46,INDIRECT($D$43&amp;"!$E$4:$E$250"),"&gt;="&amp;H$45,INDIRECT($D$43&amp;"!$F$4:$F$250"),$C$1),NA())</f>
        <v>#N/A</v>
      </c>
      <c r="I54" s="48" t="e">
        <f ca="1">IF(I$47&gt;0,COUNTIFS(INDIRECT($I$43&amp;"!$k$4:$k$250"),"NO",INDIRECT($I$43&amp;"!$E$4:$E$250"),"&lt;="&amp;I$46,INDIRECT($I$43&amp;"!$E$4:$E$250"),"&gt;="&amp;I$45,INDIRECT($I$43&amp;"!$F$4:$F$250"),$C$1),NA())</f>
        <v>#N/A</v>
      </c>
      <c r="J54" s="48" t="e">
        <f ca="1">IF(J$47&gt;0,COUNTIFS(INDIRECT($I$43&amp;"!$k$4:$k$250"),"NO",INDIRECT($I$43&amp;"!$E$4:$E$250"),"&lt;="&amp;J$46,INDIRECT($I$43&amp;"!$E$4:$E$250"),"&gt;="&amp;J$45,INDIRECT($I$43&amp;"!$F$4:$F$250"),$C$1),NA())</f>
        <v>#N/A</v>
      </c>
      <c r="K54" s="48" t="e">
        <f ca="1">IF(K$47&gt;0,COUNTIFS(INDIRECT($I$43&amp;"!$k$4:$k$250"),"NO",INDIRECT($I$43&amp;"!$E$4:$E$250"),"&lt;="&amp;K$46,INDIRECT($I$43&amp;"!$E$4:$E$250"),"&gt;="&amp;K$45,INDIRECT($I$43&amp;"!$F$4:$F$250"),$C$1),NA())</f>
        <v>#N/A</v>
      </c>
      <c r="L54" s="48" t="e">
        <f ca="1">IF(L$47&gt;0,COUNTIFS(INDIRECT($I$43&amp;"!$k$4:$k$250"),"NO",INDIRECT($I$43&amp;"!$E$4:$E$250"),"&lt;="&amp;L$46,INDIRECT($I$43&amp;"!$E$4:$E$250"),"&gt;="&amp;L$45,INDIRECT($I$43&amp;"!$F$4:$F$250"),$C$1),NA())</f>
        <v>#N/A</v>
      </c>
      <c r="M54" s="48" t="e">
        <f ca="1">IF(M$47&gt;0,COUNTIFS(INDIRECT($I$43&amp;"!$k$4:$k$250"),"NO",INDIRECT($I$43&amp;"!$E$4:$E$250"),"&lt;="&amp;M$46,INDIRECT($I$43&amp;"!$E$4:$E$250"),"&gt;="&amp;M$45,INDIRECT($I$43&amp;"!$F$4:$F$250"),$C$1),NA())</f>
        <v>#N/A</v>
      </c>
    </row>
    <row r="55" spans="1:13" ht="30">
      <c r="A55" s="69"/>
      <c r="B55" s="64"/>
      <c r="C55" s="19" t="s">
        <v>12</v>
      </c>
      <c r="D55" s="48" t="e">
        <f ca="1">IF(D$47&gt;0,COUNTIFS(INDIRECT($D$43&amp;"!$l$4:$l$250"),"NO",INDIRECT($D$43&amp;"!$E$4:$E$250"),"&lt;="&amp;D$46,INDIRECT($D$43&amp;"!$E$4:$E$250"),"&gt;="&amp;D$45,INDIRECT($D$43&amp;"!$F$4:$F$250"),$C$1),NA())</f>
        <v>#N/A</v>
      </c>
      <c r="E55" s="48" t="e">
        <f ca="1">IF(E$47&gt;0,COUNTIFS(INDIRECT($D$43&amp;"!$l$4:$l$250"),"NO",INDIRECT($D$43&amp;"!$E$4:$E$250"),"&lt;="&amp;E$46,INDIRECT($D$43&amp;"!$E$4:$E$250"),"&gt;="&amp;E$45,INDIRECT($D$43&amp;"!$F$4:$F$250"),$C$1),NA())</f>
        <v>#N/A</v>
      </c>
      <c r="F55" s="48" t="e">
        <f ca="1">IF(F$47&gt;0,COUNTIFS(INDIRECT($D$43&amp;"!$l$4:$l$250"),"NO",INDIRECT($D$43&amp;"!$E$4:$E$250"),"&lt;="&amp;F$46,INDIRECT($D$43&amp;"!$E$4:$E$250"),"&gt;="&amp;F$45,INDIRECT($D$43&amp;"!$F$4:$F$250"),$C$1),NA())</f>
        <v>#N/A</v>
      </c>
      <c r="G55" s="48" t="e">
        <f ca="1">IF(G$47&gt;0,COUNTIFS(INDIRECT($D$43&amp;"!$l$4:$l$250"),"NO",INDIRECT($D$43&amp;"!$E$4:$E$250"),"&lt;="&amp;G$46,INDIRECT($D$43&amp;"!$E$4:$E$250"),"&gt;="&amp;G$45,INDIRECT($D$43&amp;"!$F$4:$F$250"),$C$1),NA())</f>
        <v>#N/A</v>
      </c>
      <c r="H55" s="48" t="e">
        <f ca="1">IF(H$47&gt;0,COUNTIFS(INDIRECT($D$43&amp;"!$l$4:$l$250"),"NO",INDIRECT($D$43&amp;"!$E$4:$E$250"),"&lt;="&amp;H$46,INDIRECT($D$43&amp;"!$E$4:$E$250"),"&gt;="&amp;H$45,INDIRECT($D$43&amp;"!$F$4:$F$250"),$C$1),NA())</f>
        <v>#N/A</v>
      </c>
      <c r="I55" s="48" t="e">
        <f ca="1">IF(I$47&gt;0,COUNTIFS(INDIRECT($I$43&amp;"!$l$4:$l$250"),"NO",INDIRECT($I$43&amp;"!$E$4:$E$250"),"&lt;="&amp;I$46,INDIRECT($I$43&amp;"!$E$4:$E$250"),"&gt;="&amp;I$45,INDIRECT($I$43&amp;"!$F$4:$F$250"),$C$1),NA())</f>
        <v>#N/A</v>
      </c>
      <c r="J55" s="48" t="e">
        <f ca="1">IF(J$47&gt;0,COUNTIFS(INDIRECT($I$43&amp;"!$l$4:$l$250"),"NO",INDIRECT($I$43&amp;"!$E$4:$E$250"),"&lt;="&amp;J$46,INDIRECT($I$43&amp;"!$E$4:$E$250"),"&gt;="&amp;J$45,INDIRECT($I$43&amp;"!$F$4:$F$250"),$C$1),NA())</f>
        <v>#N/A</v>
      </c>
      <c r="K55" s="48" t="e">
        <f ca="1">IF(K$47&gt;0,COUNTIFS(INDIRECT($I$43&amp;"!$l$4:$l$250"),"NO",INDIRECT($I$43&amp;"!$E$4:$E$250"),"&lt;="&amp;K$46,INDIRECT($I$43&amp;"!$E$4:$E$250"),"&gt;="&amp;K$45,INDIRECT($I$43&amp;"!$F$4:$F$250"),$C$1),NA())</f>
        <v>#N/A</v>
      </c>
      <c r="L55" s="48" t="e">
        <f ca="1">IF(L$47&gt;0,COUNTIFS(INDIRECT($I$43&amp;"!$l$4:$l$250"),"NO",INDIRECT($I$43&amp;"!$E$4:$E$250"),"&lt;="&amp;L$46,INDIRECT($I$43&amp;"!$E$4:$E$250"),"&gt;="&amp;L$45,INDIRECT($I$43&amp;"!$F$4:$F$250"),$C$1),NA())</f>
        <v>#N/A</v>
      </c>
      <c r="M55" s="48" t="e">
        <f ca="1">IF(M$47&gt;0,COUNTIFS(INDIRECT($I$43&amp;"!$l$4:$l$250"),"NO",INDIRECT($I$43&amp;"!$E$4:$E$250"),"&lt;="&amp;M$46,INDIRECT($I$43&amp;"!$E$4:$E$250"),"&gt;="&amp;M$45,INDIRECT($I$43&amp;"!$F$4:$F$250"),$C$1),NA())</f>
        <v>#N/A</v>
      </c>
    </row>
    <row r="56" spans="1:13" ht="30">
      <c r="A56" s="69"/>
      <c r="B56" s="64"/>
      <c r="C56" s="19" t="s">
        <v>13</v>
      </c>
      <c r="D56" s="48" t="e">
        <f ca="1">IF(D$47&gt;0,COUNTIFS(INDIRECT($D$43&amp;"!$m$4:$m$250"),"NO",INDIRECT($D$43&amp;"!$E$4:$E$250"),"&lt;="&amp;D$46,INDIRECT($D$43&amp;"!$E$4:$E$250"),"&gt;="&amp;D$45,INDIRECT($D$43&amp;"!$F$4:$F$250"),$C$1),NA())</f>
        <v>#N/A</v>
      </c>
      <c r="E56" s="48" t="e">
        <f ca="1">IF(E$47&gt;0,COUNTIFS(INDIRECT($D$43&amp;"!$m$4:$m$250"),"NO",INDIRECT($D$43&amp;"!$E$4:$E$250"),"&lt;="&amp;E$46,INDIRECT($D$43&amp;"!$E$4:$E$250"),"&gt;="&amp;E$45,INDIRECT($D$43&amp;"!$F$4:$F$250"),$C$1),NA())</f>
        <v>#N/A</v>
      </c>
      <c r="F56" s="48" t="e">
        <f ca="1">IF(F$47&gt;0,COUNTIFS(INDIRECT($D$43&amp;"!$m$4:$m$250"),"NO",INDIRECT($D$43&amp;"!$E$4:$E$250"),"&lt;="&amp;F$46,INDIRECT($D$43&amp;"!$E$4:$E$250"),"&gt;="&amp;F$45,INDIRECT($D$43&amp;"!$F$4:$F$250"),$C$1),NA())</f>
        <v>#N/A</v>
      </c>
      <c r="G56" s="48" t="e">
        <f ca="1">IF(G$47&gt;0,COUNTIFS(INDIRECT($D$43&amp;"!$m$4:$m$250"),"NO",INDIRECT($D$43&amp;"!$E$4:$E$250"),"&lt;="&amp;G$46,INDIRECT($D$43&amp;"!$E$4:$E$250"),"&gt;="&amp;G$45,INDIRECT($D$43&amp;"!$F$4:$F$250"),$C$1),NA())</f>
        <v>#N/A</v>
      </c>
      <c r="H56" s="48" t="e">
        <f ca="1">IF(H$47&gt;0,COUNTIFS(INDIRECT($D$43&amp;"!$m$4:$m$250"),"NO",INDIRECT($D$43&amp;"!$E$4:$E$250"),"&lt;="&amp;H$46,INDIRECT($D$43&amp;"!$E$4:$E$250"),"&gt;="&amp;H$45,INDIRECT($D$43&amp;"!$F$4:$F$250"),$C$1),NA())</f>
        <v>#N/A</v>
      </c>
      <c r="I56" s="48" t="e">
        <f ca="1">IF(I$47&gt;0,COUNTIFS(INDIRECT($I$43&amp;"!$m$4:$m$250"),"NO",INDIRECT($I$43&amp;"!$E$4:$E$250"),"&lt;="&amp;I$46,INDIRECT($I$43&amp;"!$E$4:$E$250"),"&gt;="&amp;I$45,INDIRECT($I$43&amp;"!$F$4:$F$250"),$C$1),NA())</f>
        <v>#N/A</v>
      </c>
      <c r="J56" s="48" t="e">
        <f ca="1">IF(J$47&gt;0,COUNTIFS(INDIRECT($I$43&amp;"!$m$4:$m$250"),"NO",INDIRECT($I$43&amp;"!$E$4:$E$250"),"&lt;="&amp;J$46,INDIRECT($I$43&amp;"!$E$4:$E$250"),"&gt;="&amp;J$45,INDIRECT($I$43&amp;"!$F$4:$F$250"),$C$1),NA())</f>
        <v>#N/A</v>
      </c>
      <c r="K56" s="48" t="e">
        <f ca="1">IF(K$47&gt;0,COUNTIFS(INDIRECT($I$43&amp;"!$m$4:$m$250"),"NO",INDIRECT($I$43&amp;"!$E$4:$E$250"),"&lt;="&amp;K$46,INDIRECT($I$43&amp;"!$E$4:$E$250"),"&gt;="&amp;K$45,INDIRECT($I$43&amp;"!$F$4:$F$250"),$C$1),NA())</f>
        <v>#N/A</v>
      </c>
      <c r="L56" s="48" t="e">
        <f ca="1">IF(L$47&gt;0,COUNTIFS(INDIRECT($I$43&amp;"!$m$4:$m$250"),"NO",INDIRECT($I$43&amp;"!$E$4:$E$250"),"&lt;="&amp;L$46,INDIRECT($I$43&amp;"!$E$4:$E$250"),"&gt;="&amp;L$45,INDIRECT($I$43&amp;"!$F$4:$F$250"),$C$1),NA())</f>
        <v>#N/A</v>
      </c>
      <c r="M56" s="48" t="e">
        <f ca="1">IF(M$47&gt;0,COUNTIFS(INDIRECT($I$43&amp;"!$m$4:$m$250"),"NO",INDIRECT($I$43&amp;"!$E$4:$E$250"),"&lt;="&amp;M$46,INDIRECT($I$43&amp;"!$E$4:$E$250"),"&gt;="&amp;M$45,INDIRECT($I$43&amp;"!$F$4:$F$250"),$C$1),NA())</f>
        <v>#N/A</v>
      </c>
    </row>
    <row r="57" spans="1:13" ht="30">
      <c r="A57" s="69"/>
      <c r="B57" s="64"/>
      <c r="C57" s="19" t="s">
        <v>14</v>
      </c>
      <c r="D57" s="48" t="e">
        <f ca="1">IF(D$47&gt;0,COUNTIFS(INDIRECT($D$43&amp;"!$n$4:$n$250"),"NO",INDIRECT($D$43&amp;"!$E$4:$E$250"),"&lt;="&amp;D$46,INDIRECT($D$43&amp;"!$E$4:$E$250"),"&gt;="&amp;D$45,INDIRECT($D$43&amp;"!$F$4:$F$250"),$C$1),NA())</f>
        <v>#N/A</v>
      </c>
      <c r="E57" s="48" t="e">
        <f ca="1">IF(E$47&gt;0,COUNTIFS(INDIRECT($D$43&amp;"!$n$4:$n$250"),"NO",INDIRECT($D$43&amp;"!$E$4:$E$250"),"&lt;="&amp;E$46,INDIRECT($D$43&amp;"!$E$4:$E$250"),"&gt;="&amp;E$45,INDIRECT($D$43&amp;"!$F$4:$F$250"),$C$1),NA())</f>
        <v>#N/A</v>
      </c>
      <c r="F57" s="48" t="e">
        <f ca="1">IF(F$47&gt;0,COUNTIFS(INDIRECT($D$43&amp;"!$n$4:$n$250"),"NO",INDIRECT($D$43&amp;"!$E$4:$E$250"),"&lt;="&amp;F$46,INDIRECT($D$43&amp;"!$E$4:$E$250"),"&gt;="&amp;F$45,INDIRECT($D$43&amp;"!$F$4:$F$250"),$C$1),NA())</f>
        <v>#N/A</v>
      </c>
      <c r="G57" s="48" t="e">
        <f ca="1">IF(G$47&gt;0,COUNTIFS(INDIRECT($D$43&amp;"!$n$4:$n$250"),"NO",INDIRECT($D$43&amp;"!$E$4:$E$250"),"&lt;="&amp;G$46,INDIRECT($D$43&amp;"!$E$4:$E$250"),"&gt;="&amp;G$45,INDIRECT($D$43&amp;"!$F$4:$F$250"),$C$1),NA())</f>
        <v>#N/A</v>
      </c>
      <c r="H57" s="48" t="e">
        <f ca="1">IF(H$47&gt;0,COUNTIFS(INDIRECT($D$43&amp;"!$n$4:$n$250"),"NO",INDIRECT($D$43&amp;"!$E$4:$E$250"),"&lt;="&amp;H$46,INDIRECT($D$43&amp;"!$E$4:$E$250"),"&gt;="&amp;H$45,INDIRECT($D$43&amp;"!$F$4:$F$250"),$C$1),NA())</f>
        <v>#N/A</v>
      </c>
      <c r="I57" s="48" t="e">
        <f ca="1">IF(I$47&gt;0,COUNTIFS(INDIRECT($I$43&amp;"!$n$4:$n$250"),"NO",INDIRECT($I$43&amp;"!$E$4:$E$250"),"&lt;="&amp;I$46,INDIRECT($I$43&amp;"!$E$4:$E$250"),"&gt;="&amp;I$45,INDIRECT($I$43&amp;"!$F$4:$F$250"),$C$1),NA())</f>
        <v>#N/A</v>
      </c>
      <c r="J57" s="48" t="e">
        <f ca="1">IF(J$47&gt;0,COUNTIFS(INDIRECT($I$43&amp;"!$n$4:$n$250"),"NO",INDIRECT($I$43&amp;"!$E$4:$E$250"),"&lt;="&amp;J$46,INDIRECT($I$43&amp;"!$E$4:$E$250"),"&gt;="&amp;J$45,INDIRECT($I$43&amp;"!$F$4:$F$250"),$C$1),NA())</f>
        <v>#N/A</v>
      </c>
      <c r="K57" s="48" t="e">
        <f ca="1">IF(K$47&gt;0,COUNTIFS(INDIRECT($I$43&amp;"!$n$4:$n$250"),"NO",INDIRECT($I$43&amp;"!$E$4:$E$250"),"&lt;="&amp;K$46,INDIRECT($I$43&amp;"!$E$4:$E$250"),"&gt;="&amp;K$45,INDIRECT($I$43&amp;"!$F$4:$F$250"),$C$1),NA())</f>
        <v>#N/A</v>
      </c>
      <c r="L57" s="48" t="e">
        <f ca="1">IF(L$47&gt;0,COUNTIFS(INDIRECT($I$43&amp;"!$n$4:$n$250"),"NO",INDIRECT($I$43&amp;"!$E$4:$E$250"),"&lt;="&amp;L$46,INDIRECT($I$43&amp;"!$E$4:$E$250"),"&gt;="&amp;L$45,INDIRECT($I$43&amp;"!$F$4:$F$250"),$C$1),NA())</f>
        <v>#N/A</v>
      </c>
      <c r="M57" s="48" t="e">
        <f ca="1">IF(M$47&gt;0,COUNTIFS(INDIRECT($I$43&amp;"!$n$4:$n$250"),"NO",INDIRECT($I$43&amp;"!$E$4:$E$250"),"&lt;="&amp;M$46,INDIRECT($I$43&amp;"!$E$4:$E$250"),"&gt;="&amp;M$45,INDIRECT($I$43&amp;"!$F$4:$F$250"),$C$1),NA())</f>
        <v>#N/A</v>
      </c>
    </row>
    <row r="58" spans="1:13" ht="45">
      <c r="A58" s="69"/>
      <c r="B58" s="64"/>
      <c r="C58" s="19" t="s">
        <v>15</v>
      </c>
      <c r="D58" s="48" t="e">
        <f ca="1">IF(D$47&gt;0,COUNTIFS(INDIRECT($D$43&amp;"!$o$4:$o$250"),"NO",INDIRECT($D$43&amp;"!$E$4:$E$250"),"&lt;="&amp;D$46,INDIRECT($D$43&amp;"!$E$4:$E$250"),"&gt;="&amp;D$45,INDIRECT($D$43&amp;"!$F$4:$F$250"),$C$1),NA())</f>
        <v>#N/A</v>
      </c>
      <c r="E58" s="48" t="e">
        <f ca="1">IF(E$47&gt;0,COUNTIFS(INDIRECT($D$43&amp;"!$o$4:$o$250"),"NO",INDIRECT($D$43&amp;"!$E$4:$E$250"),"&lt;="&amp;E$46,INDIRECT($D$43&amp;"!$E$4:$E$250"),"&gt;="&amp;E$45,INDIRECT($D$43&amp;"!$F$4:$F$250"),$C$1),NA())</f>
        <v>#N/A</v>
      </c>
      <c r="F58" s="48" t="e">
        <f ca="1">IF(F$47&gt;0,COUNTIFS(INDIRECT($D$43&amp;"!$o$4:$o$250"),"NO",INDIRECT($D$43&amp;"!$E$4:$E$250"),"&lt;="&amp;F$46,INDIRECT($D$43&amp;"!$E$4:$E$250"),"&gt;="&amp;F$45,INDIRECT($D$43&amp;"!$F$4:$F$250"),$C$1),NA())</f>
        <v>#N/A</v>
      </c>
      <c r="G58" s="48" t="e">
        <f ca="1">IF(G$47&gt;0,COUNTIFS(INDIRECT($D$43&amp;"!$o$4:$o$250"),"NO",INDIRECT($D$43&amp;"!$E$4:$E$250"),"&lt;="&amp;G$46,INDIRECT($D$43&amp;"!$E$4:$E$250"),"&gt;="&amp;G$45,INDIRECT($D$43&amp;"!$F$4:$F$250"),$C$1),NA())</f>
        <v>#N/A</v>
      </c>
      <c r="H58" s="48" t="e">
        <f ca="1">IF(H$47&gt;0,COUNTIFS(INDIRECT($D$43&amp;"!$o$4:$o$250"),"NO",INDIRECT($D$43&amp;"!$E$4:$E$250"),"&lt;="&amp;H$46,INDIRECT($D$43&amp;"!$E$4:$E$250"),"&gt;="&amp;H$45,INDIRECT($D$43&amp;"!$F$4:$F$250"),$C$1),NA())</f>
        <v>#N/A</v>
      </c>
      <c r="I58" s="48" t="e">
        <f ca="1">IF(I$47&gt;0,COUNTIFS(INDIRECT($I$43&amp;"!$o$4:$o$250"),"NO",INDIRECT($I$43&amp;"!$E$4:$E$250"),"&lt;="&amp;I$46,INDIRECT($I$43&amp;"!$E$4:$E$250"),"&gt;="&amp;I$45,INDIRECT($I$43&amp;"!$F$4:$F$250"),$C$1),NA())</f>
        <v>#N/A</v>
      </c>
      <c r="J58" s="48" t="e">
        <f ca="1">IF(J$47&gt;0,COUNTIFS(INDIRECT($I$43&amp;"!$o$4:$o$250"),"NO",INDIRECT($I$43&amp;"!$E$4:$E$250"),"&lt;="&amp;J$46,INDIRECT($I$43&amp;"!$E$4:$E$250"),"&gt;="&amp;J$45,INDIRECT($I$43&amp;"!$F$4:$F$250"),$C$1),NA())</f>
        <v>#N/A</v>
      </c>
      <c r="K58" s="48" t="e">
        <f ca="1">IF(K$47&gt;0,COUNTIFS(INDIRECT($I$43&amp;"!$o$4:$o$250"),"NO",INDIRECT($I$43&amp;"!$E$4:$E$250"),"&lt;="&amp;K$46,INDIRECT($I$43&amp;"!$E$4:$E$250"),"&gt;="&amp;K$45,INDIRECT($I$43&amp;"!$F$4:$F$250"),$C$1),NA())</f>
        <v>#N/A</v>
      </c>
      <c r="L58" s="48" t="e">
        <f ca="1">IF(L$47&gt;0,COUNTIFS(INDIRECT($I$43&amp;"!$o$4:$o$250"),"NO",INDIRECT($I$43&amp;"!$E$4:$E$250"),"&lt;="&amp;L$46,INDIRECT($I$43&amp;"!$E$4:$E$250"),"&gt;="&amp;L$45,INDIRECT($I$43&amp;"!$F$4:$F$250"),$C$1),NA())</f>
        <v>#N/A</v>
      </c>
      <c r="M58" s="48" t="e">
        <f ca="1">IF(M$47&gt;0,COUNTIFS(INDIRECT($I$43&amp;"!$o$4:$o$250"),"NO",INDIRECT($I$43&amp;"!$E$4:$E$250"),"&lt;="&amp;M$46,INDIRECT($I$43&amp;"!$E$4:$E$250"),"&gt;="&amp;M$45,INDIRECT($I$43&amp;"!$F$4:$F$250"),$C$1),NA())</f>
        <v>#N/A</v>
      </c>
    </row>
    <row r="59" spans="1:13" ht="45">
      <c r="A59" s="69"/>
      <c r="B59" s="64" t="s">
        <v>16</v>
      </c>
      <c r="C59" s="19" t="s">
        <v>17</v>
      </c>
      <c r="D59" s="48" t="e">
        <f ca="1">IF(D$47&gt;0,COUNTIFS(INDIRECT($D$43&amp;"!$p$4:$p$250"),"NO",INDIRECT($D$43&amp;"!$E$4:$E$250"),"&lt;="&amp;D$46,INDIRECT($D$43&amp;"!$E$4:$E$250"),"&gt;="&amp;D$45,INDIRECT($D$43&amp;"!$F$4:$F$250"),$C$1),NA())</f>
        <v>#N/A</v>
      </c>
      <c r="E59" s="48" t="e">
        <f ca="1">IF(E$47&gt;0,COUNTIFS(INDIRECT($D$43&amp;"!$p$4:$p$250"),"NO",INDIRECT($D$43&amp;"!$E$4:$E$250"),"&lt;="&amp;E$46,INDIRECT($D$43&amp;"!$E$4:$E$250"),"&gt;="&amp;E$45,INDIRECT($D$43&amp;"!$F$4:$F$250"),$C$1),NA())</f>
        <v>#N/A</v>
      </c>
      <c r="F59" s="48" t="e">
        <f ca="1">IF(F$47&gt;0,COUNTIFS(INDIRECT($D$43&amp;"!$p$4:$p$250"),"NO",INDIRECT($D$43&amp;"!$E$4:$E$250"),"&lt;="&amp;F$46,INDIRECT($D$43&amp;"!$E$4:$E$250"),"&gt;="&amp;F$45,INDIRECT($D$43&amp;"!$F$4:$F$250"),$C$1),NA())</f>
        <v>#N/A</v>
      </c>
      <c r="G59" s="48" t="e">
        <f ca="1">IF(G$47&gt;0,COUNTIFS(INDIRECT($D$43&amp;"!$p$4:$p$250"),"NO",INDIRECT($D$43&amp;"!$E$4:$E$250"),"&lt;="&amp;G$46,INDIRECT($D$43&amp;"!$E$4:$E$250"),"&gt;="&amp;G$45,INDIRECT($D$43&amp;"!$F$4:$F$250"),$C$1),NA())</f>
        <v>#N/A</v>
      </c>
      <c r="H59" s="48" t="e">
        <f ca="1">IF(H$47&gt;0,COUNTIFS(INDIRECT($D$43&amp;"!$p$4:$p$250"),"NO",INDIRECT($D$43&amp;"!$E$4:$E$250"),"&lt;="&amp;H$46,INDIRECT($D$43&amp;"!$E$4:$E$250"),"&gt;="&amp;H$45,INDIRECT($D$43&amp;"!$F$4:$F$250"),$C$1),NA())</f>
        <v>#N/A</v>
      </c>
      <c r="I59" s="48" t="e">
        <f ca="1">IF(I$47&gt;0,COUNTIFS(INDIRECT($I$43&amp;"!$p$4:$p$250"),"NO",INDIRECT($I$43&amp;"!$E$4:$E$250"),"&lt;="&amp;I$46,INDIRECT($I$43&amp;"!$E$4:$E$250"),"&gt;="&amp;I$45,INDIRECT($I$43&amp;"!$F$4:$F$250"),$C$1),NA())</f>
        <v>#N/A</v>
      </c>
      <c r="J59" s="48" t="e">
        <f ca="1">IF(J$47&gt;0,COUNTIFS(INDIRECT($I$43&amp;"!$p$4:$p$250"),"NO",INDIRECT($I$43&amp;"!$E$4:$E$250"),"&lt;="&amp;J$46,INDIRECT($I$43&amp;"!$E$4:$E$250"),"&gt;="&amp;J$45,INDIRECT($I$43&amp;"!$F$4:$F$250"),$C$1),NA())</f>
        <v>#N/A</v>
      </c>
      <c r="K59" s="48" t="e">
        <f ca="1">IF(K$47&gt;0,COUNTIFS(INDIRECT($I$43&amp;"!$p$4:$p$250"),"NO",INDIRECT($I$43&amp;"!$E$4:$E$250"),"&lt;="&amp;K$46,INDIRECT($I$43&amp;"!$E$4:$E$250"),"&gt;="&amp;K$45,INDIRECT($I$43&amp;"!$F$4:$F$250"),$C$1),NA())</f>
        <v>#N/A</v>
      </c>
      <c r="L59" s="48" t="e">
        <f ca="1">IF(L$47&gt;0,COUNTIFS(INDIRECT($I$43&amp;"!$p$4:$p$250"),"NO",INDIRECT($I$43&amp;"!$E$4:$E$250"),"&lt;="&amp;L$46,INDIRECT($I$43&amp;"!$E$4:$E$250"),"&gt;="&amp;L$45,INDIRECT($I$43&amp;"!$F$4:$F$250"),$C$1),NA())</f>
        <v>#N/A</v>
      </c>
      <c r="M59" s="48" t="e">
        <f ca="1">IF(M$47&gt;0,COUNTIFS(INDIRECT($I$43&amp;"!$p$4:$p$250"),"NO",INDIRECT($I$43&amp;"!$E$4:$E$250"),"&lt;="&amp;M$46,INDIRECT($I$43&amp;"!$E$4:$E$250"),"&gt;="&amp;M$45,INDIRECT($I$43&amp;"!$F$4:$F$250"),$C$1),NA())</f>
        <v>#N/A</v>
      </c>
    </row>
    <row r="60" spans="1:13" ht="45">
      <c r="A60" s="69"/>
      <c r="B60" s="64"/>
      <c r="C60" s="19" t="s">
        <v>22</v>
      </c>
      <c r="D60" s="48" t="e">
        <f ca="1">IF(D$47&gt;0,COUNTIFS(INDIRECT($D$43&amp;"!$q$4:$q$250"),"NO",INDIRECT($D$43&amp;"!$E$4:$E$250"),"&lt;="&amp;D$46,INDIRECT($D$43&amp;"!$E$4:$E$250"),"&gt;="&amp;D$45,INDIRECT($D$43&amp;"!$F$4:$F$250"),$C$1),NA())</f>
        <v>#N/A</v>
      </c>
      <c r="E60" s="48" t="e">
        <f ca="1">IF(E$47&gt;0,COUNTIFS(INDIRECT($D$43&amp;"!$q$4:$q$250"),"NO",INDIRECT($D$43&amp;"!$E$4:$E$250"),"&lt;="&amp;E$46,INDIRECT($D$43&amp;"!$E$4:$E$250"),"&gt;="&amp;E$45,INDIRECT($D$43&amp;"!$F$4:$F$250"),$C$1),NA())</f>
        <v>#N/A</v>
      </c>
      <c r="F60" s="48" t="e">
        <f ca="1">IF(F$47&gt;0,COUNTIFS(INDIRECT($D$43&amp;"!$q$4:$q$250"),"NO",INDIRECT($D$43&amp;"!$E$4:$E$250"),"&lt;="&amp;F$46,INDIRECT($D$43&amp;"!$E$4:$E$250"),"&gt;="&amp;F$45,INDIRECT($D$43&amp;"!$F$4:$F$250"),$C$1),NA())</f>
        <v>#N/A</v>
      </c>
      <c r="G60" s="48" t="e">
        <f ca="1">IF(G$47&gt;0,COUNTIFS(INDIRECT($D$43&amp;"!$q$4:$q$250"),"NO",INDIRECT($D$43&amp;"!$E$4:$E$250"),"&lt;="&amp;G$46,INDIRECT($D$43&amp;"!$E$4:$E$250"),"&gt;="&amp;G$45,INDIRECT($D$43&amp;"!$F$4:$F$250"),$C$1),NA())</f>
        <v>#N/A</v>
      </c>
      <c r="H60" s="48" t="e">
        <f ca="1">IF(H$47&gt;0,COUNTIFS(INDIRECT($D$43&amp;"!$q$4:$q$250"),"NO",INDIRECT($D$43&amp;"!$E$4:$E$250"),"&lt;="&amp;H$46,INDIRECT($D$43&amp;"!$E$4:$E$250"),"&gt;="&amp;H$45,INDIRECT($D$43&amp;"!$F$4:$F$250"),$C$1),NA())</f>
        <v>#N/A</v>
      </c>
      <c r="I60" s="48" t="e">
        <f ca="1">IF(I$47&gt;0,COUNTIFS(INDIRECT($I$43&amp;"!$q$4:$q$250"),"NO",INDIRECT($I$43&amp;"!$E$4:$E$250"),"&lt;="&amp;I$46,INDIRECT($I$43&amp;"!$E$4:$E$250"),"&gt;="&amp;I$45,INDIRECT($I$43&amp;"!$F$4:$F$250"),$C$1),NA())</f>
        <v>#N/A</v>
      </c>
      <c r="J60" s="48" t="e">
        <f ca="1">IF(J$47&gt;0,COUNTIFS(INDIRECT($I$43&amp;"!$q$4:$q$250"),"NO",INDIRECT($I$43&amp;"!$E$4:$E$250"),"&lt;="&amp;J$46,INDIRECT($I$43&amp;"!$E$4:$E$250"),"&gt;="&amp;J$45,INDIRECT($I$43&amp;"!$F$4:$F$250"),$C$1),NA())</f>
        <v>#N/A</v>
      </c>
      <c r="K60" s="48" t="e">
        <f ca="1">IF(K$47&gt;0,COUNTIFS(INDIRECT($I$43&amp;"!$q$4:$q$250"),"NO",INDIRECT($I$43&amp;"!$E$4:$E$250"),"&lt;="&amp;K$46,INDIRECT($I$43&amp;"!$E$4:$E$250"),"&gt;="&amp;K$45,INDIRECT($I$43&amp;"!$F$4:$F$250"),$C$1),NA())</f>
        <v>#N/A</v>
      </c>
      <c r="L60" s="48" t="e">
        <f ca="1">IF(L$47&gt;0,COUNTIFS(INDIRECT($I$43&amp;"!$q$4:$q$250"),"NO",INDIRECT($I$43&amp;"!$E$4:$E$250"),"&lt;="&amp;L$46,INDIRECT($I$43&amp;"!$E$4:$E$250"),"&gt;="&amp;L$45,INDIRECT($I$43&amp;"!$F$4:$F$250"),$C$1),NA())</f>
        <v>#N/A</v>
      </c>
      <c r="M60" s="48" t="e">
        <f ca="1">IF(M$47&gt;0,COUNTIFS(INDIRECT($I$43&amp;"!$q$4:$q$250"),"NO",INDIRECT($I$43&amp;"!$E$4:$E$250"),"&lt;="&amp;M$46,INDIRECT($I$43&amp;"!$E$4:$E$250"),"&gt;="&amp;M$45,INDIRECT($I$43&amp;"!$F$4:$F$250"),$C$1),NA())</f>
        <v>#N/A</v>
      </c>
    </row>
    <row r="61" spans="1:13" ht="30">
      <c r="A61" s="69"/>
      <c r="B61" s="64" t="s">
        <v>18</v>
      </c>
      <c r="C61" s="19" t="s">
        <v>21</v>
      </c>
      <c r="D61" s="48" t="e">
        <f ca="1">IF(D$47&gt;0,COUNTIFS(INDIRECT($D$43&amp;"!$r$4:$r$250"),"NO",INDIRECT($D$43&amp;"!$E$4:$E$250"),"&lt;="&amp;D$46,INDIRECT($D$43&amp;"!$E$4:$E$250"),"&gt;="&amp;D$45,INDIRECT($D$43&amp;"!$F$4:$F$250"),$C$1),NA())</f>
        <v>#N/A</v>
      </c>
      <c r="E61" s="48" t="e">
        <f ca="1">IF(E$47&gt;0,COUNTIFS(INDIRECT($D$43&amp;"!$r$4:$r$250"),"NO",INDIRECT($D$43&amp;"!$E$4:$E$250"),"&lt;="&amp;E$46,INDIRECT($D$43&amp;"!$E$4:$E$250"),"&gt;="&amp;E$45,INDIRECT($D$43&amp;"!$F$4:$F$250"),$C$1),NA())</f>
        <v>#N/A</v>
      </c>
      <c r="F61" s="48" t="e">
        <f ca="1">IF(F$47&gt;0,COUNTIFS(INDIRECT($D$43&amp;"!$r$4:$r$250"),"NO",INDIRECT($D$43&amp;"!$E$4:$E$250"),"&lt;="&amp;F$46,INDIRECT($D$43&amp;"!$E$4:$E$250"),"&gt;="&amp;F$45,INDIRECT($D$43&amp;"!$F$4:$F$250"),$C$1),NA())</f>
        <v>#N/A</v>
      </c>
      <c r="G61" s="48" t="e">
        <f ca="1">IF(G$47&gt;0,COUNTIFS(INDIRECT($D$43&amp;"!$r$4:$r$250"),"NO",INDIRECT($D$43&amp;"!$E$4:$E$250"),"&lt;="&amp;G$46,INDIRECT($D$43&amp;"!$E$4:$E$250"),"&gt;="&amp;G$45,INDIRECT($D$43&amp;"!$F$4:$F$250"),$C$1),NA())</f>
        <v>#N/A</v>
      </c>
      <c r="H61" s="48" t="e">
        <f ca="1">IF(H$47&gt;0,COUNTIFS(INDIRECT($D$43&amp;"!$r$4:$r$250"),"NO",INDIRECT($D$43&amp;"!$E$4:$E$250"),"&lt;="&amp;H$46,INDIRECT($D$43&amp;"!$E$4:$E$250"),"&gt;="&amp;H$45,INDIRECT($D$43&amp;"!$F$4:$F$250"),$C$1),NA())</f>
        <v>#N/A</v>
      </c>
      <c r="I61" s="48" t="e">
        <f ca="1">IF(I$47&gt;0,COUNTIFS(INDIRECT($I$43&amp;"!$r$4:$r$250"),"NO",INDIRECT($I$43&amp;"!$E$4:$E$250"),"&lt;="&amp;I$46,INDIRECT($I$43&amp;"!$E$4:$E$250"),"&gt;="&amp;I$45,INDIRECT($I$43&amp;"!$F$4:$F$250"),$C$1),NA())</f>
        <v>#N/A</v>
      </c>
      <c r="J61" s="48" t="e">
        <f ca="1">IF(J$47&gt;0,COUNTIFS(INDIRECT($I$43&amp;"!$r$4:$r$250"),"NO",INDIRECT($I$43&amp;"!$E$4:$E$250"),"&lt;="&amp;J$46,INDIRECT($I$43&amp;"!$E$4:$E$250"),"&gt;="&amp;J$45,INDIRECT($I$43&amp;"!$F$4:$F$250"),$C$1),NA())</f>
        <v>#N/A</v>
      </c>
      <c r="K61" s="48" t="e">
        <f ca="1">IF(K$47&gt;0,COUNTIFS(INDIRECT($I$43&amp;"!$r$4:$r$250"),"NO",INDIRECT($I$43&amp;"!$E$4:$E$250"),"&lt;="&amp;K$46,INDIRECT($I$43&amp;"!$E$4:$E$250"),"&gt;="&amp;K$45,INDIRECT($I$43&amp;"!$F$4:$F$250"),$C$1),NA())</f>
        <v>#N/A</v>
      </c>
      <c r="L61" s="48" t="e">
        <f ca="1">IF(L$47&gt;0,COUNTIFS(INDIRECT($I$43&amp;"!$r$4:$r$250"),"NO",INDIRECT($I$43&amp;"!$E$4:$E$250"),"&lt;="&amp;L$46,INDIRECT($I$43&amp;"!$E$4:$E$250"),"&gt;="&amp;L$45,INDIRECT($I$43&amp;"!$F$4:$F$250"),$C$1),NA())</f>
        <v>#N/A</v>
      </c>
      <c r="M61" s="48" t="e">
        <f ca="1">IF(M$47&gt;0,COUNTIFS(INDIRECT($I$43&amp;"!$r$4:$r$250"),"NO",INDIRECT($I$43&amp;"!$E$4:$E$250"),"&lt;="&amp;M$46,INDIRECT($I$43&amp;"!$E$4:$E$250"),"&gt;="&amp;M$45,INDIRECT($I$43&amp;"!$F$4:$F$250"),$C$1),NA())</f>
        <v>#N/A</v>
      </c>
    </row>
    <row r="62" spans="1:13" ht="45">
      <c r="A62" s="69"/>
      <c r="B62" s="64"/>
      <c r="C62" s="19" t="s">
        <v>20</v>
      </c>
      <c r="D62" s="48" t="e">
        <f ca="1">IF(D$47&gt;0,COUNTIFS(INDIRECT($D$43&amp;"!$s$4:$s$250"),"NO",INDIRECT($D$43&amp;"!$E$4:$E$250"),"&lt;="&amp;D$46,INDIRECT($D$43&amp;"!$E$4:$E$250"),"&gt;="&amp;D$45,INDIRECT($D$43&amp;"!$F$4:$F$250"),$C$1),NA())</f>
        <v>#N/A</v>
      </c>
      <c r="E62" s="48" t="e">
        <f ca="1">IF(E$47&gt;0,COUNTIFS(INDIRECT($D$43&amp;"!$s$4:$s$250"),"NO",INDIRECT($D$43&amp;"!$E$4:$E$250"),"&lt;="&amp;E$46,INDIRECT($D$43&amp;"!$E$4:$E$250"),"&gt;="&amp;E$45,INDIRECT($D$43&amp;"!$F$4:$F$250"),$C$1),NA())</f>
        <v>#N/A</v>
      </c>
      <c r="F62" s="48" t="e">
        <f ca="1">IF(F$47&gt;0,COUNTIFS(INDIRECT($D$43&amp;"!$s$4:$s$250"),"NO",INDIRECT($D$43&amp;"!$E$4:$E$250"),"&lt;="&amp;F$46,INDIRECT($D$43&amp;"!$E$4:$E$250"),"&gt;="&amp;F$45,INDIRECT($D$43&amp;"!$F$4:$F$250"),$C$1),NA())</f>
        <v>#N/A</v>
      </c>
      <c r="G62" s="48" t="e">
        <f ca="1">IF(G$47&gt;0,COUNTIFS(INDIRECT($D$43&amp;"!$s$4:$s$250"),"NO",INDIRECT($D$43&amp;"!$E$4:$E$250"),"&lt;="&amp;G$46,INDIRECT($D$43&amp;"!$E$4:$E$250"),"&gt;="&amp;G$45,INDIRECT($D$43&amp;"!$F$4:$F$250"),$C$1),NA())</f>
        <v>#N/A</v>
      </c>
      <c r="H62" s="48" t="e">
        <f ca="1">IF(H$47&gt;0,COUNTIFS(INDIRECT($D$43&amp;"!$s$4:$s$250"),"NO",INDIRECT($D$43&amp;"!$E$4:$E$250"),"&lt;="&amp;H$46,INDIRECT($D$43&amp;"!$E$4:$E$250"),"&gt;="&amp;H$45,INDIRECT($D$43&amp;"!$F$4:$F$250"),$C$1),NA())</f>
        <v>#N/A</v>
      </c>
      <c r="I62" s="48" t="e">
        <f ca="1">IF(I$47&gt;0,COUNTIFS(INDIRECT($I$43&amp;"!$s$4:$s$250"),"NO",INDIRECT($I$43&amp;"!$E$4:$E$250"),"&lt;="&amp;I$46,INDIRECT($I$43&amp;"!$E$4:$E$250"),"&gt;="&amp;I$45,INDIRECT($I$43&amp;"!$F$4:$F$250"),$C$1),NA())</f>
        <v>#N/A</v>
      </c>
      <c r="J62" s="48" t="e">
        <f ca="1">IF(J$47&gt;0,COUNTIFS(INDIRECT($I$43&amp;"!$s$4:$s$250"),"NO",INDIRECT($I$43&amp;"!$E$4:$E$250"),"&lt;="&amp;J$46,INDIRECT($I$43&amp;"!$E$4:$E$250"),"&gt;="&amp;J$45,INDIRECT($I$43&amp;"!$F$4:$F$250"),$C$1),NA())</f>
        <v>#N/A</v>
      </c>
      <c r="K62" s="48" t="e">
        <f ca="1">IF(K$47&gt;0,COUNTIFS(INDIRECT($I$43&amp;"!$s$4:$s$250"),"NO",INDIRECT($I$43&amp;"!$E$4:$E$250"),"&lt;="&amp;K$46,INDIRECT($I$43&amp;"!$E$4:$E$250"),"&gt;="&amp;K$45,INDIRECT($I$43&amp;"!$F$4:$F$250"),$C$1),NA())</f>
        <v>#N/A</v>
      </c>
      <c r="L62" s="48" t="e">
        <f ca="1">IF(L$47&gt;0,COUNTIFS(INDIRECT($I$43&amp;"!$s$4:$s$250"),"NO",INDIRECT($I$43&amp;"!$E$4:$E$250"),"&lt;="&amp;L$46,INDIRECT($I$43&amp;"!$E$4:$E$250"),"&gt;="&amp;L$45,INDIRECT($I$43&amp;"!$F$4:$F$250"),$C$1),NA())</f>
        <v>#N/A</v>
      </c>
      <c r="M62" s="48" t="e">
        <f ca="1">IF(M$47&gt;0,COUNTIFS(INDIRECT($I$43&amp;"!$s$4:$s$250"),"NO",INDIRECT($I$43&amp;"!$E$4:$E$250"),"&lt;="&amp;M$46,INDIRECT($I$43&amp;"!$E$4:$E$250"),"&gt;="&amp;M$45,INDIRECT($I$43&amp;"!$F$4:$F$250"),$C$1),NA())</f>
        <v>#N/A</v>
      </c>
    </row>
    <row r="63" spans="1:13" ht="30">
      <c r="A63" s="69"/>
      <c r="B63" s="64"/>
      <c r="C63" s="19" t="s">
        <v>19</v>
      </c>
      <c r="D63" s="48" t="e">
        <f ca="1">IF(D$47&gt;0,COUNTIFS(INDIRECT($D$43&amp;"!$t$4:$t$250"),"NO",INDIRECT($D$43&amp;"!$E$4:$E$250"),"&lt;="&amp;D$46,INDIRECT($D$43&amp;"!$E$4:$E$250"),"&gt;="&amp;D$45,INDIRECT($D$43&amp;"!$F$4:$F$250"),$C$1),NA())</f>
        <v>#N/A</v>
      </c>
      <c r="E63" s="48" t="e">
        <f ca="1">IF(E$47&gt;0,COUNTIFS(INDIRECT($D$43&amp;"!$t$4:$t$250"),"NO",INDIRECT($D$43&amp;"!$E$4:$E$250"),"&lt;="&amp;E$46,INDIRECT($D$43&amp;"!$E$4:$E$250"),"&gt;="&amp;E$45,INDIRECT($D$43&amp;"!$F$4:$F$250"),$C$1),NA())</f>
        <v>#N/A</v>
      </c>
      <c r="F63" s="48" t="e">
        <f ca="1">IF(F$47&gt;0,COUNTIFS(INDIRECT($D$43&amp;"!$t$4:$t$250"),"NO",INDIRECT($D$43&amp;"!$E$4:$E$250"),"&lt;="&amp;F$46,INDIRECT($D$43&amp;"!$E$4:$E$250"),"&gt;="&amp;F$45,INDIRECT($D$43&amp;"!$F$4:$F$250"),$C$1),NA())</f>
        <v>#N/A</v>
      </c>
      <c r="G63" s="48" t="e">
        <f ca="1">IF(G$47&gt;0,COUNTIFS(INDIRECT($D$43&amp;"!$t$4:$t$250"),"NO",INDIRECT($D$43&amp;"!$E$4:$E$250"),"&lt;="&amp;G$46,INDIRECT($D$43&amp;"!$E$4:$E$250"),"&gt;="&amp;G$45,INDIRECT($D$43&amp;"!$F$4:$F$250"),$C$1),NA())</f>
        <v>#N/A</v>
      </c>
      <c r="H63" s="48" t="e">
        <f ca="1">IF(H$47&gt;0,COUNTIFS(INDIRECT($D$43&amp;"!$t$4:$t$250"),"NO",INDIRECT($D$43&amp;"!$E$4:$E$250"),"&lt;="&amp;H$46,INDIRECT($D$43&amp;"!$E$4:$E$250"),"&gt;="&amp;H$45,INDIRECT($D$43&amp;"!$F$4:$F$250"),$C$1),NA())</f>
        <v>#N/A</v>
      </c>
      <c r="I63" s="48" t="e">
        <f ca="1">IF(I$47&gt;0,COUNTIFS(INDIRECT($I$43&amp;"!$t$4:$t$250"),"NO",INDIRECT($I$43&amp;"!$E$4:$E$250"),"&lt;="&amp;I$46,INDIRECT($I$43&amp;"!$E$4:$E$250"),"&gt;="&amp;I$45,INDIRECT($I$43&amp;"!$F$4:$F$250"),$C$1),NA())</f>
        <v>#N/A</v>
      </c>
      <c r="J63" s="48" t="e">
        <f ca="1">IF(J$47&gt;0,COUNTIFS(INDIRECT($I$43&amp;"!$t$4:$t$250"),"NO",INDIRECT($I$43&amp;"!$E$4:$E$250"),"&lt;="&amp;J$46,INDIRECT($I$43&amp;"!$E$4:$E$250"),"&gt;="&amp;J$45,INDIRECT($I$43&amp;"!$F$4:$F$250"),$C$1),NA())</f>
        <v>#N/A</v>
      </c>
      <c r="K63" s="48" t="e">
        <f ca="1">IF(K$47&gt;0,COUNTIFS(INDIRECT($I$43&amp;"!$t$4:$t$250"),"NO",INDIRECT($I$43&amp;"!$E$4:$E$250"),"&lt;="&amp;K$46,INDIRECT($I$43&amp;"!$E$4:$E$250"),"&gt;="&amp;K$45,INDIRECT($I$43&amp;"!$F$4:$F$250"),$C$1),NA())</f>
        <v>#N/A</v>
      </c>
      <c r="L63" s="48" t="e">
        <f ca="1">IF(L$47&gt;0,COUNTIFS(INDIRECT($I$43&amp;"!$t$4:$t$250"),"NO",INDIRECT($I$43&amp;"!$E$4:$E$250"),"&lt;="&amp;L$46,INDIRECT($I$43&amp;"!$E$4:$E$250"),"&gt;="&amp;L$45,INDIRECT($I$43&amp;"!$F$4:$F$250"),$C$1),NA())</f>
        <v>#N/A</v>
      </c>
      <c r="M63" s="48" t="e">
        <f ca="1">IF(M$47&gt;0,COUNTIFS(INDIRECT($I$43&amp;"!$t$4:$t$250"),"NO",INDIRECT($I$43&amp;"!$E$4:$E$250"),"&lt;="&amp;M$46,INDIRECT($I$43&amp;"!$E$4:$E$250"),"&gt;="&amp;M$45,INDIRECT($I$43&amp;"!$F$4:$F$250"),$C$1),NA())</f>
        <v>#N/A</v>
      </c>
    </row>
    <row r="64" spans="1:13" ht="15.75">
      <c r="A64" s="62" t="s">
        <v>49</v>
      </c>
      <c r="B64" s="63" t="s">
        <v>7</v>
      </c>
      <c r="C64" s="63"/>
      <c r="D64" s="27" t="e">
        <f ca="1">IF(D$47&gt;0,SUM(D$51:D$58),NA())</f>
        <v>#N/A</v>
      </c>
      <c r="E64" s="27" t="e">
        <f t="shared" ref="E64:M64" ca="1" si="22">IF(E$47&gt;0,SUM(E$51:E$58),NA())</f>
        <v>#N/A</v>
      </c>
      <c r="F64" s="27" t="e">
        <f t="shared" ca="1" si="22"/>
        <v>#N/A</v>
      </c>
      <c r="G64" s="27" t="e">
        <f t="shared" ca="1" si="22"/>
        <v>#N/A</v>
      </c>
      <c r="H64" s="27" t="e">
        <f t="shared" ca="1" si="22"/>
        <v>#N/A</v>
      </c>
      <c r="I64" s="27" t="e">
        <f t="shared" ca="1" si="22"/>
        <v>#N/A</v>
      </c>
      <c r="J64" s="27" t="e">
        <f t="shared" ca="1" si="22"/>
        <v>#N/A</v>
      </c>
      <c r="K64" s="27" t="e">
        <f t="shared" ca="1" si="22"/>
        <v>#N/A</v>
      </c>
      <c r="L64" s="27" t="e">
        <f t="shared" ca="1" si="22"/>
        <v>#N/A</v>
      </c>
      <c r="M64" s="27" t="e">
        <f t="shared" ca="1" si="22"/>
        <v>#N/A</v>
      </c>
    </row>
    <row r="65" spans="1:13" ht="15.75">
      <c r="A65" s="62"/>
      <c r="B65" s="63" t="s">
        <v>16</v>
      </c>
      <c r="C65" s="63"/>
      <c r="D65" s="27" t="e">
        <f ca="1">IF(D$47&gt;0,SUM(D$59:D$60),NA())</f>
        <v>#N/A</v>
      </c>
      <c r="E65" s="27" t="e">
        <f t="shared" ref="E65:M65" ca="1" si="23">IF(E$47&gt;0,SUM(E$59:E$60),NA())</f>
        <v>#N/A</v>
      </c>
      <c r="F65" s="27" t="e">
        <f t="shared" ca="1" si="23"/>
        <v>#N/A</v>
      </c>
      <c r="G65" s="27" t="e">
        <f t="shared" ca="1" si="23"/>
        <v>#N/A</v>
      </c>
      <c r="H65" s="27" t="e">
        <f t="shared" ca="1" si="23"/>
        <v>#N/A</v>
      </c>
      <c r="I65" s="27" t="e">
        <f t="shared" ca="1" si="23"/>
        <v>#N/A</v>
      </c>
      <c r="J65" s="27" t="e">
        <f t="shared" ca="1" si="23"/>
        <v>#N/A</v>
      </c>
      <c r="K65" s="27" t="e">
        <f t="shared" ca="1" si="23"/>
        <v>#N/A</v>
      </c>
      <c r="L65" s="27" t="e">
        <f t="shared" ca="1" si="23"/>
        <v>#N/A</v>
      </c>
      <c r="M65" s="27" t="e">
        <f t="shared" ca="1" si="23"/>
        <v>#N/A</v>
      </c>
    </row>
    <row r="66" spans="1:13" ht="15.75">
      <c r="A66" s="62"/>
      <c r="B66" s="63" t="s">
        <v>18</v>
      </c>
      <c r="C66" s="63"/>
      <c r="D66" s="27" t="e">
        <f ca="1">IF(D$47&gt;0,SUM(D$61:D$63),NA())</f>
        <v>#N/A</v>
      </c>
      <c r="E66" s="27" t="e">
        <f t="shared" ref="E66:M66" ca="1" si="24">IF(E$47&gt;0,SUM(E$61:E$63),NA())</f>
        <v>#N/A</v>
      </c>
      <c r="F66" s="27" t="e">
        <f t="shared" ca="1" si="24"/>
        <v>#N/A</v>
      </c>
      <c r="G66" s="27" t="e">
        <f t="shared" ca="1" si="24"/>
        <v>#N/A</v>
      </c>
      <c r="H66" s="27" t="e">
        <f t="shared" ca="1" si="24"/>
        <v>#N/A</v>
      </c>
      <c r="I66" s="27" t="e">
        <f t="shared" ca="1" si="24"/>
        <v>#N/A</v>
      </c>
      <c r="J66" s="27" t="e">
        <f t="shared" ca="1" si="24"/>
        <v>#N/A</v>
      </c>
      <c r="K66" s="27" t="e">
        <f t="shared" ca="1" si="24"/>
        <v>#N/A</v>
      </c>
      <c r="L66" s="27" t="e">
        <f t="shared" ca="1" si="24"/>
        <v>#N/A</v>
      </c>
      <c r="M66" s="27" t="e">
        <f t="shared" ca="1" si="24"/>
        <v>#N/A</v>
      </c>
    </row>
    <row r="68" spans="1:13">
      <c r="D68" s="43" t="str">
        <f>TEXT(D45,"mm/dd")&amp;" - "&amp;TEXT(D46,"mm/dd")</f>
        <v xml:space="preserve"> - </v>
      </c>
      <c r="E68" s="43" t="str">
        <f t="shared" ref="E68:M68" si="25">TEXT(E45,"mm/dd")&amp;" - "&amp;TEXT(E46,"mm/dd")</f>
        <v xml:space="preserve"> - </v>
      </c>
      <c r="F68" s="43" t="str">
        <f t="shared" si="25"/>
        <v xml:space="preserve"> - </v>
      </c>
      <c r="G68" s="43" t="str">
        <f t="shared" si="25"/>
        <v xml:space="preserve"> - </v>
      </c>
      <c r="H68" s="43" t="str">
        <f t="shared" si="25"/>
        <v xml:space="preserve"> - </v>
      </c>
      <c r="I68" s="43" t="str">
        <f t="shared" si="25"/>
        <v xml:space="preserve"> - </v>
      </c>
      <c r="J68" s="43" t="str">
        <f t="shared" si="25"/>
        <v xml:space="preserve"> - </v>
      </c>
      <c r="K68" s="43" t="str">
        <f t="shared" si="25"/>
        <v xml:space="preserve"> - </v>
      </c>
      <c r="L68" s="43" t="str">
        <f t="shared" si="25"/>
        <v xml:space="preserve"> - </v>
      </c>
      <c r="M68" s="43" t="str">
        <f t="shared" si="25"/>
        <v xml:space="preserve"> - </v>
      </c>
    </row>
  </sheetData>
  <sheetProtection sheet="1" objects="1" scenarios="1"/>
  <mergeCells count="27">
    <mergeCell ref="I43:M43"/>
    <mergeCell ref="A1:B1"/>
    <mergeCell ref="A2:M2"/>
    <mergeCell ref="A4:C5"/>
    <mergeCell ref="A6:B9"/>
    <mergeCell ref="A10:A22"/>
    <mergeCell ref="B10:B17"/>
    <mergeCell ref="B18:B19"/>
    <mergeCell ref="B20:B22"/>
    <mergeCell ref="A23:A25"/>
    <mergeCell ref="B23:C23"/>
    <mergeCell ref="B24:C24"/>
    <mergeCell ref="B25:C25"/>
    <mergeCell ref="D43:H43"/>
    <mergeCell ref="D44:H44"/>
    <mergeCell ref="I44:M44"/>
    <mergeCell ref="A45:B46"/>
    <mergeCell ref="A47:B50"/>
    <mergeCell ref="A51:A63"/>
    <mergeCell ref="B51:B58"/>
    <mergeCell ref="B59:B60"/>
    <mergeCell ref="B61:B63"/>
    <mergeCell ref="A64:A66"/>
    <mergeCell ref="B64:C64"/>
    <mergeCell ref="B65:C65"/>
    <mergeCell ref="B66:C66"/>
    <mergeCell ref="A44:C44"/>
  </mergeCells>
  <conditionalFormatting sqref="D47:M48">
    <cfRule type="expression" dxfId="8" priority="1">
      <formula>ISERROR(D47)</formula>
    </cfRule>
  </conditionalFormatting>
  <conditionalFormatting sqref="D49:M49">
    <cfRule type="expression" dxfId="7" priority="6">
      <formula>ISERROR(D49)</formula>
    </cfRule>
    <cfRule type="expression" dxfId="6" priority="7">
      <formula>ISERROR(D49)</formula>
    </cfRule>
  </conditionalFormatting>
  <conditionalFormatting sqref="D50:M50">
    <cfRule type="expression" dxfId="5" priority="4">
      <formula>ISERROR(D50)</formula>
    </cfRule>
  </conditionalFormatting>
  <conditionalFormatting sqref="D50:M63">
    <cfRule type="expression" dxfId="4" priority="5">
      <formula>ISERROR(D50)</formula>
    </cfRule>
  </conditionalFormatting>
  <conditionalFormatting sqref="D51:M63">
    <cfRule type="dataBar" priority="9">
      <dataBar>
        <cfvo type="min"/>
        <cfvo type="max"/>
        <color rgb="FFFFB628"/>
      </dataBar>
      <extLst>
        <ext xmlns:x14="http://schemas.microsoft.com/office/spreadsheetml/2009/9/main" uri="{B025F937-C7B1-47D3-B67F-A62EFF666E3E}">
          <x14:id>{2C1665AB-1CD0-4C99-BDE0-C63D5994176F}</x14:id>
        </ext>
      </extLst>
    </cfRule>
  </conditionalFormatting>
  <conditionalFormatting sqref="D64:M66">
    <cfRule type="dataBar" priority="2">
      <dataBar>
        <cfvo type="min"/>
        <cfvo type="max"/>
        <color theme="8" tint="0.39997558519241921"/>
      </dataBar>
      <extLst>
        <ext xmlns:x14="http://schemas.microsoft.com/office/spreadsheetml/2009/9/main" uri="{B025F937-C7B1-47D3-B67F-A62EFF666E3E}">
          <x14:id>{B3C4F872-F088-47C6-8582-73425625EAE7}</x14:id>
        </ext>
      </extLst>
    </cfRule>
    <cfRule type="expression" dxfId="3" priority="3">
      <formula>ISERROR(D64)</formula>
    </cfRule>
  </conditionalFormatting>
  <conditionalFormatting sqref="D6:O25">
    <cfRule type="expression" dxfId="2" priority="13">
      <formula>ISERROR(D6)</formula>
    </cfRule>
  </conditionalFormatting>
  <conditionalFormatting sqref="D8:O8">
    <cfRule type="expression" dxfId="1" priority="11">
      <formula>ISERROR(D8)</formula>
    </cfRule>
  </conditionalFormatting>
  <conditionalFormatting sqref="D9:O9">
    <cfRule type="expression" dxfId="0" priority="10">
      <formula>ISERROR(D9)</formula>
    </cfRule>
  </conditionalFormatting>
  <conditionalFormatting sqref="D10:O22">
    <cfRule type="dataBar" priority="14">
      <dataBar>
        <cfvo type="min"/>
        <cfvo type="max"/>
        <color rgb="FFFFB628"/>
      </dataBar>
      <extLst>
        <ext xmlns:x14="http://schemas.microsoft.com/office/spreadsheetml/2009/9/main" uri="{B025F937-C7B1-47D3-B67F-A62EFF666E3E}">
          <x14:id>{FF56A945-6163-4183-9628-3852349160B2}</x14:id>
        </ext>
      </extLst>
    </cfRule>
  </conditionalFormatting>
  <conditionalFormatting sqref="D23:O25">
    <cfRule type="dataBar" priority="12">
      <dataBar>
        <cfvo type="min"/>
        <cfvo type="max"/>
        <color theme="8" tint="0.39997558519241921"/>
      </dataBar>
      <extLst>
        <ext xmlns:x14="http://schemas.microsoft.com/office/spreadsheetml/2009/9/main" uri="{B025F937-C7B1-47D3-B67F-A62EFF666E3E}">
          <x14:id>{F05B1770-CE49-4A0F-AC71-C21494EA8E12}</x14:id>
        </ext>
      </extLst>
    </cfRule>
  </conditionalFormatting>
  <dataValidations count="2">
    <dataValidation type="list" allowBlank="1" showInputMessage="1" showErrorMessage="1" sqref="D44:M44" xr:uid="{815DCF94-96C8-43D0-B37E-9FDC6E7CE096}">
      <formula1>month_list</formula1>
    </dataValidation>
    <dataValidation type="list" allowBlank="1" showInputMessage="1" showErrorMessage="1" sqref="C1" xr:uid="{42122289-DA29-4DFC-9DF5-B39AA2208FAC}">
      <formula1>"7a - 11a,11a - 3p,3p - 7p,7p - 11p,11p - 3a,3a - 7a"</formula1>
    </dataValidation>
  </dataValidations>
  <pageMargins left="0.7" right="0.7" top="0.5" bottom="0.5" header="0.3" footer="0.3"/>
  <pageSetup scale="64" fitToHeight="0" orientation="landscape" r:id="rId1"/>
  <ignoredErrors>
    <ignoredError sqref="D47:M48" evalError="1"/>
  </ignoredErrors>
  <drawing r:id="rId2"/>
  <extLst>
    <ext xmlns:x14="http://schemas.microsoft.com/office/spreadsheetml/2009/9/main" uri="{78C0D931-6437-407d-A8EE-F0AAD7539E65}">
      <x14:conditionalFormattings>
        <x14:conditionalFormatting xmlns:xm="http://schemas.microsoft.com/office/excel/2006/main">
          <x14:cfRule type="dataBar" id="{2C1665AB-1CD0-4C99-BDE0-C63D5994176F}">
            <x14:dataBar minLength="0" maxLength="100" gradient="0">
              <x14:cfvo type="autoMin"/>
              <x14:cfvo type="autoMax"/>
              <x14:negativeFillColor rgb="FFFF0000"/>
              <x14:axisColor rgb="FF000000"/>
            </x14:dataBar>
          </x14:cfRule>
          <xm:sqref>D51:M63</xm:sqref>
        </x14:conditionalFormatting>
        <x14:conditionalFormatting xmlns:xm="http://schemas.microsoft.com/office/excel/2006/main">
          <x14:cfRule type="dataBar" id="{B3C4F872-F088-47C6-8582-73425625EAE7}">
            <x14:dataBar minLength="0" maxLength="100" gradient="0">
              <x14:cfvo type="autoMin"/>
              <x14:cfvo type="autoMax"/>
              <x14:negativeFillColor rgb="FFFF0000"/>
              <x14:axisColor rgb="FF000000"/>
            </x14:dataBar>
          </x14:cfRule>
          <xm:sqref>D64:M66</xm:sqref>
        </x14:conditionalFormatting>
        <x14:conditionalFormatting xmlns:xm="http://schemas.microsoft.com/office/excel/2006/main">
          <x14:cfRule type="dataBar" id="{FF56A945-6163-4183-9628-3852349160B2}">
            <x14:dataBar minLength="0" maxLength="100" gradient="0">
              <x14:cfvo type="autoMin"/>
              <x14:cfvo type="autoMax"/>
              <x14:negativeFillColor rgb="FFFF0000"/>
              <x14:axisColor rgb="FF000000"/>
            </x14:dataBar>
          </x14:cfRule>
          <xm:sqref>D10:O22</xm:sqref>
        </x14:conditionalFormatting>
        <x14:conditionalFormatting xmlns:xm="http://schemas.microsoft.com/office/excel/2006/main">
          <x14:cfRule type="dataBar" id="{F05B1770-CE49-4A0F-AC71-C21494EA8E12}">
            <x14:dataBar minLength="0" maxLength="100" gradient="0">
              <x14:cfvo type="autoMin"/>
              <x14:cfvo type="autoMax"/>
              <x14:negativeFillColor rgb="FFFF0000"/>
              <x14:axisColor rgb="FF000000"/>
            </x14:dataBar>
          </x14:cfRule>
          <xm:sqref>D23:O25</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154C3-17B3-4198-921B-4A76FEE9FF10}">
  <sheetPr>
    <pageSetUpPr fitToPage="1"/>
  </sheetPr>
  <dimension ref="A1:U250"/>
  <sheetViews>
    <sheetView workbookViewId="0">
      <pane xSplit="7" ySplit="3" topLeftCell="H4" activePane="bottomRight" state="frozen"/>
      <selection sqref="A1:G1"/>
      <selection pane="topRight" sqref="A1:G1"/>
      <selection pane="bottomLeft" sqref="A1:G1"/>
      <selection pane="bottomRight" activeCell="B2" sqref="B2:G2"/>
    </sheetView>
  </sheetViews>
  <sheetFormatPr defaultRowHeight="15"/>
  <cols>
    <col min="1" max="1" width="1.7109375" style="14" customWidth="1"/>
    <col min="2" max="2" width="22.28515625" customWidth="1"/>
    <col min="3" max="3" width="9.7109375" customWidth="1"/>
    <col min="4" max="4" width="11.7109375" customWidth="1"/>
    <col min="5" max="7" width="16.7109375" customWidth="1"/>
    <col min="8" max="8" width="17.7109375" customWidth="1"/>
    <col min="9" max="9" width="16.28515625" customWidth="1"/>
    <col min="10" max="10" width="19.7109375" customWidth="1"/>
    <col min="11" max="11" width="28.85546875" customWidth="1"/>
    <col min="12" max="12" width="18" customWidth="1"/>
    <col min="13" max="13" width="18.5703125" customWidth="1"/>
    <col min="14" max="14" width="15.42578125" customWidth="1"/>
    <col min="15" max="15" width="22.140625" customWidth="1"/>
    <col min="16" max="16" width="18.42578125" customWidth="1"/>
    <col min="17" max="17" width="22.85546875" customWidth="1"/>
    <col min="18" max="18" width="15.28515625" customWidth="1"/>
    <col min="19" max="19" width="18.42578125" customWidth="1"/>
    <col min="20" max="20" width="18.85546875" customWidth="1"/>
  </cols>
  <sheetData>
    <row r="1" spans="1:21" ht="33.75">
      <c r="A1" s="83" t="str">
        <f>IF('SUMMARY Rates'!D4="","MONTH 1",'SUMMARY Rates'!D4)</f>
        <v>Month_1</v>
      </c>
      <c r="B1" s="83"/>
      <c r="C1" s="83"/>
      <c r="D1" s="83"/>
      <c r="E1" s="83"/>
      <c r="F1" s="83"/>
      <c r="G1" s="83"/>
      <c r="H1" s="13" t="s">
        <v>2765</v>
      </c>
    </row>
    <row r="2" spans="1:21" ht="15.75">
      <c r="B2" s="82" t="s">
        <v>23</v>
      </c>
      <c r="C2" s="82"/>
      <c r="D2" s="82"/>
      <c r="E2" s="82"/>
      <c r="F2" s="82"/>
      <c r="G2" s="82"/>
      <c r="H2" s="79" t="s">
        <v>7</v>
      </c>
      <c r="I2" s="79"/>
      <c r="J2" s="79"/>
      <c r="K2" s="79"/>
      <c r="L2" s="79"/>
      <c r="M2" s="79"/>
      <c r="N2" s="79"/>
      <c r="O2" s="79"/>
      <c r="P2" s="80" t="s">
        <v>16</v>
      </c>
      <c r="Q2" s="80"/>
      <c r="R2" s="81" t="s">
        <v>18</v>
      </c>
      <c r="S2" s="81"/>
      <c r="T2" s="81"/>
      <c r="U2" s="16"/>
    </row>
    <row r="3" spans="1:21" s="10" customFormat="1" ht="75">
      <c r="A3" s="15"/>
      <c r="B3" s="11" t="s">
        <v>4</v>
      </c>
      <c r="C3" s="11" t="s">
        <v>5</v>
      </c>
      <c r="D3" s="11" t="s">
        <v>2734</v>
      </c>
      <c r="E3" s="11" t="s">
        <v>2743</v>
      </c>
      <c r="F3" s="11" t="s">
        <v>2752</v>
      </c>
      <c r="G3" s="11" t="s">
        <v>6</v>
      </c>
      <c r="H3" s="11" t="s">
        <v>8</v>
      </c>
      <c r="I3" s="11" t="s">
        <v>10</v>
      </c>
      <c r="J3" s="11" t="s">
        <v>9</v>
      </c>
      <c r="K3" s="11" t="s">
        <v>11</v>
      </c>
      <c r="L3" s="11" t="s">
        <v>12</v>
      </c>
      <c r="M3" s="11" t="s">
        <v>13</v>
      </c>
      <c r="N3" s="11" t="s">
        <v>14</v>
      </c>
      <c r="O3" s="11" t="s">
        <v>15</v>
      </c>
      <c r="P3" s="11" t="s">
        <v>17</v>
      </c>
      <c r="Q3" s="11" t="s">
        <v>22</v>
      </c>
      <c r="R3" s="11" t="s">
        <v>21</v>
      </c>
      <c r="S3" s="11" t="s">
        <v>20</v>
      </c>
      <c r="T3" s="11" t="s">
        <v>19</v>
      </c>
      <c r="U3" s="11" t="s">
        <v>47</v>
      </c>
    </row>
    <row r="4" spans="1:21">
      <c r="B4" s="17"/>
      <c r="C4" s="17"/>
      <c r="D4" s="17"/>
      <c r="E4" s="18"/>
      <c r="F4" s="44"/>
      <c r="G4" s="17"/>
      <c r="H4" s="17"/>
      <c r="I4" s="17"/>
      <c r="J4" s="17"/>
      <c r="K4" s="17"/>
      <c r="L4" s="17"/>
      <c r="M4" s="17"/>
      <c r="N4" s="17"/>
      <c r="O4" s="17"/>
      <c r="P4" s="17"/>
      <c r="Q4" s="17"/>
      <c r="R4" s="17"/>
      <c r="S4" s="17"/>
      <c r="T4" s="17"/>
      <c r="U4" t="str">
        <f>IF(COUNTA(Table2[[#This Row],[Employee Name]:[13. Skin is intact without open wounds or rashes]])=0,"",COUNTIF(Table2[[#This Row],[1. Checks that sink areas are supplied with soap and paper towels]:[13. Skin is intact without open wounds or rashes]],"NO"))</f>
        <v/>
      </c>
    </row>
    <row r="5" spans="1:21">
      <c r="B5" s="17"/>
      <c r="C5" s="17"/>
      <c r="D5" s="17"/>
      <c r="E5" s="18"/>
      <c r="F5" s="44"/>
      <c r="G5" s="17"/>
      <c r="H5" s="17"/>
      <c r="I5" s="17"/>
      <c r="J5" s="17"/>
      <c r="K5" s="17"/>
      <c r="L5" s="17"/>
      <c r="M5" s="17"/>
      <c r="N5" s="17"/>
      <c r="O5" s="17"/>
      <c r="P5" s="17"/>
      <c r="Q5" s="17"/>
      <c r="R5" s="17"/>
      <c r="S5" s="17"/>
      <c r="T5" s="17"/>
      <c r="U5" t="str">
        <f>IF(COUNTA(Table2[[#This Row],[Employee Name]:[13. Skin is intact without open wounds or rashes]])=0,"",COUNTIF(Table2[[#This Row],[1. Checks that sink areas are supplied with soap and paper towels]:[13. Skin is intact without open wounds or rashes]],"NO"))</f>
        <v/>
      </c>
    </row>
    <row r="6" spans="1:21">
      <c r="B6" s="17"/>
      <c r="C6" s="17"/>
      <c r="D6" s="17"/>
      <c r="E6" s="18"/>
      <c r="F6" s="44"/>
      <c r="G6" s="17"/>
      <c r="H6" s="17"/>
      <c r="I6" s="17"/>
      <c r="J6" s="17"/>
      <c r="K6" s="17"/>
      <c r="L6" s="17"/>
      <c r="M6" s="17"/>
      <c r="N6" s="17"/>
      <c r="O6" s="17"/>
      <c r="P6" s="17"/>
      <c r="Q6" s="17"/>
      <c r="R6" s="17"/>
      <c r="S6" s="17"/>
      <c r="T6" s="17"/>
      <c r="U6" t="str">
        <f>IF(COUNTA(Table2[[#This Row],[Employee Name]:[13. Skin is intact without open wounds or rashes]])=0,"",COUNTIF(Table2[[#This Row],[1. Checks that sink areas are supplied with soap and paper towels]:[13. Skin is intact without open wounds or rashes]],"NO"))</f>
        <v/>
      </c>
    </row>
    <row r="7" spans="1:21">
      <c r="B7" s="17"/>
      <c r="C7" s="17"/>
      <c r="D7" s="17"/>
      <c r="E7" s="18"/>
      <c r="F7" s="44"/>
      <c r="G7" s="17"/>
      <c r="H7" s="17"/>
      <c r="I7" s="17"/>
      <c r="J7" s="17"/>
      <c r="K7" s="17"/>
      <c r="L7" s="17"/>
      <c r="M7" s="17"/>
      <c r="N7" s="17"/>
      <c r="O7" s="17"/>
      <c r="P7" s="17"/>
      <c r="Q7" s="17"/>
      <c r="R7" s="17"/>
      <c r="S7" s="17"/>
      <c r="T7" s="17"/>
      <c r="U7" t="str">
        <f>IF(COUNTA(Table2[[#This Row],[Employee Name]:[13. Skin is intact without open wounds or rashes]])=0,"",COUNTIF(Table2[[#This Row],[1. Checks that sink areas are supplied with soap and paper towels]:[13. Skin is intact without open wounds or rashes]],"NO"))</f>
        <v/>
      </c>
    </row>
    <row r="8" spans="1:21">
      <c r="B8" s="17"/>
      <c r="C8" s="17"/>
      <c r="D8" s="17"/>
      <c r="E8" s="18"/>
      <c r="F8" s="44"/>
      <c r="G8" s="17"/>
      <c r="H8" s="17"/>
      <c r="I8" s="17"/>
      <c r="J8" s="17"/>
      <c r="K8" s="17"/>
      <c r="L8" s="17"/>
      <c r="M8" s="17"/>
      <c r="N8" s="17"/>
      <c r="O8" s="17"/>
      <c r="P8" s="17"/>
      <c r="Q8" s="17"/>
      <c r="R8" s="17"/>
      <c r="S8" s="17"/>
      <c r="T8" s="17"/>
      <c r="U8" t="str">
        <f>IF(COUNTA(Table2[[#This Row],[Employee Name]:[13. Skin is intact without open wounds or rashes]])=0,"",COUNTIF(Table2[[#This Row],[1. Checks that sink areas are supplied with soap and paper towels]:[13. Skin is intact without open wounds or rashes]],"NO"))</f>
        <v/>
      </c>
    </row>
    <row r="9" spans="1:21">
      <c r="B9" s="17"/>
      <c r="C9" s="17"/>
      <c r="D9" s="17"/>
      <c r="E9" s="18"/>
      <c r="F9" s="44"/>
      <c r="G9" s="17"/>
      <c r="H9" s="17"/>
      <c r="I9" s="17"/>
      <c r="J9" s="17"/>
      <c r="K9" s="17"/>
      <c r="L9" s="17"/>
      <c r="M9" s="17"/>
      <c r="N9" s="17"/>
      <c r="O9" s="17"/>
      <c r="P9" s="17"/>
      <c r="Q9" s="17"/>
      <c r="R9" s="17"/>
      <c r="S9" s="17"/>
      <c r="T9" s="17"/>
      <c r="U9" t="str">
        <f>IF(COUNTA(Table2[[#This Row],[Employee Name]:[13. Skin is intact without open wounds or rashes]])=0,"",COUNTIF(Table2[[#This Row],[1. Checks that sink areas are supplied with soap and paper towels]:[13. Skin is intact without open wounds or rashes]],"NO"))</f>
        <v/>
      </c>
    </row>
    <row r="10" spans="1:21">
      <c r="B10" s="17"/>
      <c r="C10" s="17"/>
      <c r="D10" s="17"/>
      <c r="E10" s="18"/>
      <c r="F10" s="44"/>
      <c r="G10" s="17"/>
      <c r="H10" s="17"/>
      <c r="I10" s="17"/>
      <c r="J10" s="17"/>
      <c r="K10" s="17"/>
      <c r="L10" s="17"/>
      <c r="M10" s="17"/>
      <c r="N10" s="17"/>
      <c r="O10" s="17"/>
      <c r="P10" s="17"/>
      <c r="Q10" s="17"/>
      <c r="R10" s="17"/>
      <c r="S10" s="17"/>
      <c r="T10" s="17"/>
      <c r="U10" t="str">
        <f>IF(COUNTA(Table2[[#This Row],[Employee Name]:[13. Skin is intact without open wounds or rashes]])=0,"",COUNTIF(Table2[[#This Row],[1. Checks that sink areas are supplied with soap and paper towels]:[13. Skin is intact without open wounds or rashes]],"NO"))</f>
        <v/>
      </c>
    </row>
    <row r="11" spans="1:21">
      <c r="B11" s="17"/>
      <c r="C11" s="17"/>
      <c r="D11" s="17"/>
      <c r="E11" s="18"/>
      <c r="F11" s="44"/>
      <c r="G11" s="17"/>
      <c r="H11" s="17"/>
      <c r="I11" s="17"/>
      <c r="J11" s="17"/>
      <c r="K11" s="17"/>
      <c r="L11" s="17"/>
      <c r="M11" s="17"/>
      <c r="N11" s="17"/>
      <c r="O11" s="17"/>
      <c r="P11" s="17"/>
      <c r="Q11" s="17"/>
      <c r="R11" s="17"/>
      <c r="S11" s="17"/>
      <c r="T11" s="17"/>
      <c r="U11" t="str">
        <f>IF(COUNTA(Table2[[#This Row],[Employee Name]:[13. Skin is intact without open wounds or rashes]])=0,"",COUNTIF(Table2[[#This Row],[1. Checks that sink areas are supplied with soap and paper towels]:[13. Skin is intact without open wounds or rashes]],"NO"))</f>
        <v/>
      </c>
    </row>
    <row r="12" spans="1:21">
      <c r="B12" s="17"/>
      <c r="C12" s="17"/>
      <c r="D12" s="17"/>
      <c r="E12" s="18"/>
      <c r="F12" s="44"/>
      <c r="G12" s="17"/>
      <c r="H12" s="17"/>
      <c r="I12" s="17"/>
      <c r="J12" s="17"/>
      <c r="K12" s="17"/>
      <c r="L12" s="17"/>
      <c r="M12" s="17"/>
      <c r="N12" s="17"/>
      <c r="O12" s="17"/>
      <c r="P12" s="17"/>
      <c r="Q12" s="17"/>
      <c r="R12" s="17"/>
      <c r="S12" s="17"/>
      <c r="T12" s="17"/>
      <c r="U12" t="str">
        <f>IF(COUNTA(Table2[[#This Row],[Employee Name]:[13. Skin is intact without open wounds or rashes]])=0,"",COUNTIF(Table2[[#This Row],[1. Checks that sink areas are supplied with soap and paper towels]:[13. Skin is intact without open wounds or rashes]],"NO"))</f>
        <v/>
      </c>
    </row>
    <row r="13" spans="1:21">
      <c r="B13" s="17"/>
      <c r="C13" s="17"/>
      <c r="D13" s="17"/>
      <c r="E13" s="18"/>
      <c r="F13" s="44"/>
      <c r="G13" s="17"/>
      <c r="H13" s="17"/>
      <c r="I13" s="17"/>
      <c r="J13" s="17"/>
      <c r="K13" s="17"/>
      <c r="L13" s="17"/>
      <c r="M13" s="17"/>
      <c r="N13" s="17"/>
      <c r="O13" s="17"/>
      <c r="P13" s="17"/>
      <c r="Q13" s="17"/>
      <c r="R13" s="17"/>
      <c r="S13" s="17"/>
      <c r="T13" s="17"/>
      <c r="U13" t="str">
        <f>IF(COUNTA(Table2[[#This Row],[Employee Name]:[13. Skin is intact without open wounds or rashes]])=0,"",COUNTIF(Table2[[#This Row],[1. Checks that sink areas are supplied with soap and paper towels]:[13. Skin is intact without open wounds or rashes]],"NO"))</f>
        <v/>
      </c>
    </row>
    <row r="14" spans="1:21">
      <c r="B14" s="17"/>
      <c r="C14" s="17"/>
      <c r="D14" s="17"/>
      <c r="E14" s="18"/>
      <c r="F14" s="44"/>
      <c r="G14" s="17"/>
      <c r="H14" s="17"/>
      <c r="I14" s="17"/>
      <c r="J14" s="17"/>
      <c r="K14" s="17"/>
      <c r="L14" s="17"/>
      <c r="M14" s="17"/>
      <c r="N14" s="17"/>
      <c r="O14" s="17"/>
      <c r="P14" s="17"/>
      <c r="Q14" s="17"/>
      <c r="R14" s="17"/>
      <c r="S14" s="17"/>
      <c r="T14" s="17"/>
      <c r="U14" t="str">
        <f>IF(COUNTA(Table2[[#This Row],[Employee Name]:[13. Skin is intact without open wounds or rashes]])=0,"",COUNTIF(Table2[[#This Row],[1. Checks that sink areas are supplied with soap and paper towels]:[13. Skin is intact without open wounds or rashes]],"NO"))</f>
        <v/>
      </c>
    </row>
    <row r="15" spans="1:21">
      <c r="B15" s="17"/>
      <c r="C15" s="17"/>
      <c r="D15" s="17"/>
      <c r="E15" s="18"/>
      <c r="F15" s="44"/>
      <c r="G15" s="17"/>
      <c r="H15" s="17"/>
      <c r="I15" s="17"/>
      <c r="J15" s="17"/>
      <c r="K15" s="17"/>
      <c r="L15" s="17"/>
      <c r="M15" s="17"/>
      <c r="N15" s="17"/>
      <c r="O15" s="17"/>
      <c r="P15" s="17"/>
      <c r="Q15" s="17"/>
      <c r="R15" s="17"/>
      <c r="S15" s="17"/>
      <c r="T15" s="17"/>
      <c r="U15" t="str">
        <f>IF(COUNTA(Table2[[#This Row],[Employee Name]:[13. Skin is intact without open wounds or rashes]])=0,"",COUNTIF(Table2[[#This Row],[1. Checks that sink areas are supplied with soap and paper towels]:[13. Skin is intact without open wounds or rashes]],"NO"))</f>
        <v/>
      </c>
    </row>
    <row r="16" spans="1:21">
      <c r="B16" s="17"/>
      <c r="C16" s="17"/>
      <c r="D16" s="17"/>
      <c r="E16" s="18"/>
      <c r="F16" s="44"/>
      <c r="G16" s="17"/>
      <c r="H16" s="17"/>
      <c r="I16" s="17"/>
      <c r="J16" s="17"/>
      <c r="K16" s="17"/>
      <c r="L16" s="17"/>
      <c r="M16" s="17"/>
      <c r="N16" s="17"/>
      <c r="O16" s="17"/>
      <c r="P16" s="17"/>
      <c r="Q16" s="17"/>
      <c r="R16" s="17"/>
      <c r="S16" s="17"/>
      <c r="T16" s="17"/>
      <c r="U16" t="str">
        <f>IF(COUNTA(Table2[[#This Row],[Employee Name]:[13. Skin is intact without open wounds or rashes]])=0,"",COUNTIF(Table2[[#This Row],[1. Checks that sink areas are supplied with soap and paper towels]:[13. Skin is intact without open wounds or rashes]],"NO"))</f>
        <v/>
      </c>
    </row>
    <row r="17" spans="2:21">
      <c r="B17" s="17"/>
      <c r="C17" s="17"/>
      <c r="D17" s="17"/>
      <c r="E17" s="18"/>
      <c r="F17" s="44"/>
      <c r="G17" s="17"/>
      <c r="H17" s="17"/>
      <c r="I17" s="17"/>
      <c r="J17" s="17"/>
      <c r="K17" s="17"/>
      <c r="L17" s="17"/>
      <c r="M17" s="17"/>
      <c r="N17" s="17"/>
      <c r="O17" s="17"/>
      <c r="P17" s="17"/>
      <c r="Q17" s="17"/>
      <c r="R17" s="17"/>
      <c r="S17" s="17"/>
      <c r="T17" s="17"/>
      <c r="U17" t="str">
        <f>IF(COUNTA(Table2[[#This Row],[Employee Name]:[13. Skin is intact without open wounds or rashes]])=0,"",COUNTIF(Table2[[#This Row],[1. Checks that sink areas are supplied with soap and paper towels]:[13. Skin is intact without open wounds or rashes]],"NO"))</f>
        <v/>
      </c>
    </row>
    <row r="18" spans="2:21">
      <c r="B18" s="17"/>
      <c r="C18" s="17"/>
      <c r="D18" s="17"/>
      <c r="E18" s="18"/>
      <c r="F18" s="44"/>
      <c r="G18" s="17"/>
      <c r="H18" s="17"/>
      <c r="I18" s="17"/>
      <c r="J18" s="17"/>
      <c r="K18" s="17"/>
      <c r="L18" s="17"/>
      <c r="M18" s="17"/>
      <c r="N18" s="17"/>
      <c r="O18" s="17"/>
      <c r="P18" s="17"/>
      <c r="Q18" s="17"/>
      <c r="R18" s="17"/>
      <c r="S18" s="17"/>
      <c r="T18" s="17"/>
      <c r="U18" t="str">
        <f>IF(COUNTA(Table2[[#This Row],[Employee Name]:[13. Skin is intact without open wounds or rashes]])=0,"",COUNTIF(Table2[[#This Row],[1. Checks that sink areas are supplied with soap and paper towels]:[13. Skin is intact without open wounds or rashes]],"NO"))</f>
        <v/>
      </c>
    </row>
    <row r="19" spans="2:21">
      <c r="B19" s="17"/>
      <c r="C19" s="17"/>
      <c r="D19" s="17"/>
      <c r="E19" s="18"/>
      <c r="F19" s="44"/>
      <c r="G19" s="17"/>
      <c r="H19" s="17"/>
      <c r="I19" s="17"/>
      <c r="J19" s="17"/>
      <c r="K19" s="17"/>
      <c r="L19" s="17"/>
      <c r="M19" s="17"/>
      <c r="N19" s="17"/>
      <c r="O19" s="17"/>
      <c r="P19" s="17"/>
      <c r="Q19" s="17"/>
      <c r="R19" s="17"/>
      <c r="S19" s="17"/>
      <c r="T19" s="17"/>
      <c r="U19" t="str">
        <f>IF(COUNTA(Table2[[#This Row],[Employee Name]:[13. Skin is intact without open wounds or rashes]])=0,"",COUNTIF(Table2[[#This Row],[1. Checks that sink areas are supplied with soap and paper towels]:[13. Skin is intact without open wounds or rashes]],"NO"))</f>
        <v/>
      </c>
    </row>
    <row r="20" spans="2:21">
      <c r="B20" s="17"/>
      <c r="C20" s="17"/>
      <c r="D20" s="17"/>
      <c r="E20" s="18"/>
      <c r="F20" s="44"/>
      <c r="G20" s="17"/>
      <c r="H20" s="17"/>
      <c r="I20" s="17"/>
      <c r="J20" s="17"/>
      <c r="K20" s="17"/>
      <c r="L20" s="17"/>
      <c r="M20" s="17"/>
      <c r="N20" s="17"/>
      <c r="O20" s="17"/>
      <c r="P20" s="17"/>
      <c r="Q20" s="17"/>
      <c r="R20" s="17"/>
      <c r="S20" s="17"/>
      <c r="T20" s="17"/>
      <c r="U20" t="str">
        <f>IF(COUNTA(Table2[[#This Row],[Employee Name]:[13. Skin is intact without open wounds or rashes]])=0,"",COUNTIF(Table2[[#This Row],[1. Checks that sink areas are supplied with soap and paper towels]:[13. Skin is intact without open wounds or rashes]],"NO"))</f>
        <v/>
      </c>
    </row>
    <row r="21" spans="2:21">
      <c r="B21" s="17"/>
      <c r="C21" s="17"/>
      <c r="D21" s="17"/>
      <c r="E21" s="18"/>
      <c r="F21" s="44"/>
      <c r="G21" s="17"/>
      <c r="H21" s="17"/>
      <c r="I21" s="17"/>
      <c r="J21" s="17"/>
      <c r="K21" s="17"/>
      <c r="L21" s="17"/>
      <c r="M21" s="17"/>
      <c r="N21" s="17"/>
      <c r="O21" s="17"/>
      <c r="P21" s="17"/>
      <c r="Q21" s="17"/>
      <c r="R21" s="17"/>
      <c r="S21" s="17"/>
      <c r="T21" s="17"/>
      <c r="U21" t="str">
        <f>IF(COUNTA(Table2[[#This Row],[Employee Name]:[13. Skin is intact without open wounds or rashes]])=0,"",COUNTIF(Table2[[#This Row],[1. Checks that sink areas are supplied with soap and paper towels]:[13. Skin is intact without open wounds or rashes]],"NO"))</f>
        <v/>
      </c>
    </row>
    <row r="22" spans="2:21">
      <c r="B22" s="17"/>
      <c r="C22" s="17"/>
      <c r="D22" s="17"/>
      <c r="E22" s="18"/>
      <c r="F22" s="44"/>
      <c r="G22" s="17"/>
      <c r="H22" s="17"/>
      <c r="I22" s="17"/>
      <c r="J22" s="17"/>
      <c r="K22" s="17"/>
      <c r="L22" s="17"/>
      <c r="M22" s="17"/>
      <c r="N22" s="17"/>
      <c r="O22" s="17"/>
      <c r="P22" s="17"/>
      <c r="Q22" s="17"/>
      <c r="R22" s="17"/>
      <c r="S22" s="17"/>
      <c r="T22" s="17"/>
      <c r="U22" t="str">
        <f>IF(COUNTA(Table2[[#This Row],[Employee Name]:[13. Skin is intact without open wounds or rashes]])=0,"",COUNTIF(Table2[[#This Row],[1. Checks that sink areas are supplied with soap and paper towels]:[13. Skin is intact without open wounds or rashes]],"NO"))</f>
        <v/>
      </c>
    </row>
    <row r="23" spans="2:21">
      <c r="B23" s="17"/>
      <c r="C23" s="17"/>
      <c r="D23" s="17"/>
      <c r="E23" s="18"/>
      <c r="F23" s="44"/>
      <c r="G23" s="17"/>
      <c r="H23" s="17"/>
      <c r="I23" s="17"/>
      <c r="J23" s="17"/>
      <c r="K23" s="17"/>
      <c r="L23" s="17"/>
      <c r="M23" s="17"/>
      <c r="N23" s="17"/>
      <c r="O23" s="17"/>
      <c r="P23" s="17"/>
      <c r="Q23" s="17"/>
      <c r="R23" s="17"/>
      <c r="S23" s="17"/>
      <c r="T23" s="17"/>
      <c r="U23" t="str">
        <f>IF(COUNTA(Table2[[#This Row],[Employee Name]:[13. Skin is intact without open wounds or rashes]])=0,"",COUNTIF(Table2[[#This Row],[1. Checks that sink areas are supplied with soap and paper towels]:[13. Skin is intact without open wounds or rashes]],"NO"))</f>
        <v/>
      </c>
    </row>
    <row r="24" spans="2:21">
      <c r="B24" s="17"/>
      <c r="C24" s="17"/>
      <c r="D24" s="17"/>
      <c r="E24" s="18"/>
      <c r="F24" s="44"/>
      <c r="G24" s="17"/>
      <c r="H24" s="17"/>
      <c r="I24" s="17"/>
      <c r="J24" s="17"/>
      <c r="K24" s="17"/>
      <c r="L24" s="17"/>
      <c r="M24" s="17"/>
      <c r="N24" s="17"/>
      <c r="O24" s="17"/>
      <c r="P24" s="17"/>
      <c r="Q24" s="17"/>
      <c r="R24" s="17"/>
      <c r="S24" s="17"/>
      <c r="T24" s="17"/>
      <c r="U24" t="str">
        <f>IF(COUNTA(Table2[[#This Row],[Employee Name]:[13. Skin is intact without open wounds or rashes]])=0,"",COUNTIF(Table2[[#This Row],[1. Checks that sink areas are supplied with soap and paper towels]:[13. Skin is intact without open wounds or rashes]],"NO"))</f>
        <v/>
      </c>
    </row>
    <row r="25" spans="2:21">
      <c r="B25" s="17"/>
      <c r="C25" s="17"/>
      <c r="D25" s="17"/>
      <c r="E25" s="18"/>
      <c r="F25" s="44"/>
      <c r="G25" s="17"/>
      <c r="H25" s="17"/>
      <c r="I25" s="17"/>
      <c r="J25" s="17"/>
      <c r="K25" s="17"/>
      <c r="L25" s="17"/>
      <c r="M25" s="17"/>
      <c r="N25" s="17"/>
      <c r="O25" s="17"/>
      <c r="P25" s="17"/>
      <c r="Q25" s="17"/>
      <c r="R25" s="17"/>
      <c r="S25" s="17"/>
      <c r="T25" s="17"/>
      <c r="U25" t="str">
        <f>IF(COUNTA(Table2[[#This Row],[Employee Name]:[13. Skin is intact without open wounds or rashes]])=0,"",COUNTIF(Table2[[#This Row],[1. Checks that sink areas are supplied with soap and paper towels]:[13. Skin is intact without open wounds or rashes]],"NO"))</f>
        <v/>
      </c>
    </row>
    <row r="26" spans="2:21">
      <c r="B26" s="17"/>
      <c r="C26" s="17"/>
      <c r="D26" s="17"/>
      <c r="E26" s="18"/>
      <c r="F26" s="44"/>
      <c r="G26" s="17"/>
      <c r="H26" s="17"/>
      <c r="I26" s="17"/>
      <c r="J26" s="17"/>
      <c r="K26" s="17"/>
      <c r="L26" s="17"/>
      <c r="M26" s="17"/>
      <c r="N26" s="17"/>
      <c r="O26" s="17"/>
      <c r="P26" s="17"/>
      <c r="Q26" s="17"/>
      <c r="R26" s="17"/>
      <c r="S26" s="17"/>
      <c r="T26" s="17"/>
      <c r="U26" t="str">
        <f>IF(COUNTA(Table2[[#This Row],[Employee Name]:[13. Skin is intact without open wounds or rashes]])=0,"",COUNTIF(Table2[[#This Row],[1. Checks that sink areas are supplied with soap and paper towels]:[13. Skin is intact without open wounds or rashes]],"NO"))</f>
        <v/>
      </c>
    </row>
    <row r="27" spans="2:21">
      <c r="B27" s="17"/>
      <c r="C27" s="17"/>
      <c r="D27" s="17"/>
      <c r="E27" s="18"/>
      <c r="F27" s="44"/>
      <c r="G27" s="17"/>
      <c r="H27" s="17"/>
      <c r="I27" s="17"/>
      <c r="J27" s="17"/>
      <c r="K27" s="17"/>
      <c r="L27" s="17"/>
      <c r="M27" s="17"/>
      <c r="N27" s="17"/>
      <c r="O27" s="17"/>
      <c r="P27" s="17"/>
      <c r="Q27" s="17"/>
      <c r="R27" s="17"/>
      <c r="S27" s="17"/>
      <c r="T27" s="17"/>
      <c r="U27" t="str">
        <f>IF(COUNTA(Table2[[#This Row],[Employee Name]:[13. Skin is intact without open wounds or rashes]])=0,"",COUNTIF(Table2[[#This Row],[1. Checks that sink areas are supplied with soap and paper towels]:[13. Skin is intact without open wounds or rashes]],"NO"))</f>
        <v/>
      </c>
    </row>
    <row r="28" spans="2:21">
      <c r="B28" s="17"/>
      <c r="C28" s="17"/>
      <c r="D28" s="17"/>
      <c r="E28" s="18"/>
      <c r="F28" s="44"/>
      <c r="G28" s="17"/>
      <c r="H28" s="17"/>
      <c r="I28" s="17"/>
      <c r="J28" s="17"/>
      <c r="K28" s="17"/>
      <c r="L28" s="17"/>
      <c r="M28" s="17"/>
      <c r="N28" s="17"/>
      <c r="O28" s="17"/>
      <c r="P28" s="17"/>
      <c r="Q28" s="17"/>
      <c r="R28" s="17"/>
      <c r="S28" s="17"/>
      <c r="T28" s="17"/>
      <c r="U28" t="str">
        <f>IF(COUNTA(Table2[[#This Row],[Employee Name]:[13. Skin is intact without open wounds or rashes]])=0,"",COUNTIF(Table2[[#This Row],[1. Checks that sink areas are supplied with soap and paper towels]:[13. Skin is intact without open wounds or rashes]],"NO"))</f>
        <v/>
      </c>
    </row>
    <row r="29" spans="2:21">
      <c r="B29" s="17"/>
      <c r="C29" s="17"/>
      <c r="D29" s="17"/>
      <c r="E29" s="18"/>
      <c r="F29" s="44"/>
      <c r="G29" s="17"/>
      <c r="H29" s="17"/>
      <c r="I29" s="17"/>
      <c r="J29" s="17"/>
      <c r="K29" s="17"/>
      <c r="L29" s="17"/>
      <c r="M29" s="17"/>
      <c r="N29" s="17"/>
      <c r="O29" s="17"/>
      <c r="P29" s="17"/>
      <c r="Q29" s="17"/>
      <c r="R29" s="17"/>
      <c r="S29" s="17"/>
      <c r="T29" s="17"/>
      <c r="U29" t="str">
        <f>IF(COUNTA(Table2[[#This Row],[Employee Name]:[13. Skin is intact without open wounds or rashes]])=0,"",COUNTIF(Table2[[#This Row],[1. Checks that sink areas are supplied with soap and paper towels]:[13. Skin is intact without open wounds or rashes]],"NO"))</f>
        <v/>
      </c>
    </row>
    <row r="30" spans="2:21">
      <c r="B30" s="17"/>
      <c r="C30" s="17"/>
      <c r="D30" s="17"/>
      <c r="E30" s="18"/>
      <c r="F30" s="44"/>
      <c r="G30" s="17"/>
      <c r="H30" s="17"/>
      <c r="I30" s="17"/>
      <c r="J30" s="17"/>
      <c r="K30" s="17"/>
      <c r="L30" s="17"/>
      <c r="M30" s="17"/>
      <c r="N30" s="17"/>
      <c r="O30" s="17"/>
      <c r="P30" s="17"/>
      <c r="Q30" s="17"/>
      <c r="R30" s="17"/>
      <c r="S30" s="17"/>
      <c r="T30" s="17"/>
      <c r="U30" t="str">
        <f>IF(COUNTA(Table2[[#This Row],[Employee Name]:[13. Skin is intact without open wounds or rashes]])=0,"",COUNTIF(Table2[[#This Row],[1. Checks that sink areas are supplied with soap and paper towels]:[13. Skin is intact without open wounds or rashes]],"NO"))</f>
        <v/>
      </c>
    </row>
    <row r="31" spans="2:21">
      <c r="B31" s="17"/>
      <c r="C31" s="17"/>
      <c r="D31" s="17"/>
      <c r="E31" s="18"/>
      <c r="F31" s="44"/>
      <c r="G31" s="17"/>
      <c r="H31" s="17"/>
      <c r="I31" s="17"/>
      <c r="J31" s="17"/>
      <c r="K31" s="17"/>
      <c r="L31" s="17"/>
      <c r="M31" s="17"/>
      <c r="N31" s="17"/>
      <c r="O31" s="17"/>
      <c r="P31" s="17"/>
      <c r="Q31" s="17"/>
      <c r="R31" s="17"/>
      <c r="S31" s="17"/>
      <c r="T31" s="17"/>
      <c r="U31" t="str">
        <f>IF(COUNTA(Table2[[#This Row],[Employee Name]:[13. Skin is intact without open wounds or rashes]])=0,"",COUNTIF(Table2[[#This Row],[1. Checks that sink areas are supplied with soap and paper towels]:[13. Skin is intact without open wounds or rashes]],"NO"))</f>
        <v/>
      </c>
    </row>
    <row r="32" spans="2:21">
      <c r="B32" s="17"/>
      <c r="C32" s="17"/>
      <c r="D32" s="17"/>
      <c r="E32" s="18"/>
      <c r="F32" s="44"/>
      <c r="G32" s="17"/>
      <c r="H32" s="17"/>
      <c r="I32" s="17"/>
      <c r="J32" s="17"/>
      <c r="K32" s="17"/>
      <c r="L32" s="17"/>
      <c r="M32" s="17"/>
      <c r="N32" s="17"/>
      <c r="O32" s="17"/>
      <c r="P32" s="17"/>
      <c r="Q32" s="17"/>
      <c r="R32" s="17"/>
      <c r="S32" s="17"/>
      <c r="T32" s="17"/>
      <c r="U32" t="str">
        <f>IF(COUNTA(Table2[[#This Row],[Employee Name]:[13. Skin is intact without open wounds or rashes]])=0,"",COUNTIF(Table2[[#This Row],[1. Checks that sink areas are supplied with soap and paper towels]:[13. Skin is intact without open wounds or rashes]],"NO"))</f>
        <v/>
      </c>
    </row>
    <row r="33" spans="2:21">
      <c r="B33" s="17"/>
      <c r="C33" s="17"/>
      <c r="D33" s="17"/>
      <c r="E33" s="18"/>
      <c r="F33" s="44"/>
      <c r="G33" s="17"/>
      <c r="H33" s="17"/>
      <c r="I33" s="17"/>
      <c r="J33" s="17"/>
      <c r="K33" s="17"/>
      <c r="L33" s="17"/>
      <c r="M33" s="17"/>
      <c r="N33" s="17"/>
      <c r="O33" s="17"/>
      <c r="P33" s="17"/>
      <c r="Q33" s="17"/>
      <c r="R33" s="17"/>
      <c r="S33" s="17"/>
      <c r="T33" s="17"/>
      <c r="U33" t="str">
        <f>IF(COUNTA(Table2[[#This Row],[Employee Name]:[13. Skin is intact without open wounds or rashes]])=0,"",COUNTIF(Table2[[#This Row],[1. Checks that sink areas are supplied with soap and paper towels]:[13. Skin is intact without open wounds or rashes]],"NO"))</f>
        <v/>
      </c>
    </row>
    <row r="34" spans="2:21">
      <c r="B34" s="17"/>
      <c r="C34" s="17"/>
      <c r="D34" s="17"/>
      <c r="E34" s="18"/>
      <c r="F34" s="44"/>
      <c r="G34" s="17"/>
      <c r="H34" s="17"/>
      <c r="I34" s="17"/>
      <c r="J34" s="17"/>
      <c r="K34" s="17"/>
      <c r="L34" s="17"/>
      <c r="M34" s="17"/>
      <c r="N34" s="17"/>
      <c r="O34" s="17"/>
      <c r="P34" s="17"/>
      <c r="Q34" s="17"/>
      <c r="R34" s="17"/>
      <c r="S34" s="17"/>
      <c r="T34" s="17"/>
      <c r="U34" t="str">
        <f>IF(COUNTA(Table2[[#This Row],[Employee Name]:[13. Skin is intact without open wounds or rashes]])=0,"",COUNTIF(Table2[[#This Row],[1. Checks that sink areas are supplied with soap and paper towels]:[13. Skin is intact without open wounds or rashes]],"NO"))</f>
        <v/>
      </c>
    </row>
    <row r="35" spans="2:21">
      <c r="B35" s="17"/>
      <c r="C35" s="17"/>
      <c r="D35" s="17"/>
      <c r="E35" s="18"/>
      <c r="F35" s="44"/>
      <c r="G35" s="17"/>
      <c r="H35" s="17"/>
      <c r="I35" s="17"/>
      <c r="J35" s="17"/>
      <c r="K35" s="17"/>
      <c r="L35" s="17"/>
      <c r="M35" s="17"/>
      <c r="N35" s="17"/>
      <c r="O35" s="17"/>
      <c r="P35" s="17"/>
      <c r="Q35" s="17"/>
      <c r="R35" s="17"/>
      <c r="S35" s="17"/>
      <c r="T35" s="17"/>
      <c r="U35" t="str">
        <f>IF(COUNTA(Table2[[#This Row],[Employee Name]:[13. Skin is intact without open wounds or rashes]])=0,"",COUNTIF(Table2[[#This Row],[1. Checks that sink areas are supplied with soap and paper towels]:[13. Skin is intact without open wounds or rashes]],"NO"))</f>
        <v/>
      </c>
    </row>
    <row r="36" spans="2:21">
      <c r="B36" s="17"/>
      <c r="C36" s="17"/>
      <c r="D36" s="17"/>
      <c r="E36" s="18"/>
      <c r="F36" s="44"/>
      <c r="G36" s="17"/>
      <c r="H36" s="17"/>
      <c r="I36" s="17"/>
      <c r="J36" s="17"/>
      <c r="K36" s="17"/>
      <c r="L36" s="17"/>
      <c r="M36" s="17"/>
      <c r="N36" s="17"/>
      <c r="O36" s="17"/>
      <c r="P36" s="17"/>
      <c r="Q36" s="17"/>
      <c r="R36" s="17"/>
      <c r="S36" s="17"/>
      <c r="T36" s="17"/>
      <c r="U36" t="str">
        <f>IF(COUNTA(Table2[[#This Row],[Employee Name]:[13. Skin is intact without open wounds or rashes]])=0,"",COUNTIF(Table2[[#This Row],[1. Checks that sink areas are supplied with soap and paper towels]:[13. Skin is intact without open wounds or rashes]],"NO"))</f>
        <v/>
      </c>
    </row>
    <row r="37" spans="2:21">
      <c r="B37" s="17"/>
      <c r="C37" s="17"/>
      <c r="D37" s="17"/>
      <c r="E37" s="18"/>
      <c r="F37" s="44"/>
      <c r="G37" s="17"/>
      <c r="H37" s="17"/>
      <c r="I37" s="17"/>
      <c r="J37" s="17"/>
      <c r="K37" s="17"/>
      <c r="L37" s="17"/>
      <c r="M37" s="17"/>
      <c r="N37" s="17"/>
      <c r="O37" s="17"/>
      <c r="P37" s="17"/>
      <c r="Q37" s="17"/>
      <c r="R37" s="17"/>
      <c r="S37" s="17"/>
      <c r="T37" s="17"/>
      <c r="U37" t="str">
        <f>IF(COUNTA(Table2[[#This Row],[Employee Name]:[13. Skin is intact without open wounds or rashes]])=0,"",COUNTIF(Table2[[#This Row],[1. Checks that sink areas are supplied with soap and paper towels]:[13. Skin is intact without open wounds or rashes]],"NO"))</f>
        <v/>
      </c>
    </row>
    <row r="38" spans="2:21">
      <c r="B38" s="17"/>
      <c r="C38" s="17"/>
      <c r="D38" s="17"/>
      <c r="E38" s="18"/>
      <c r="F38" s="44"/>
      <c r="G38" s="17"/>
      <c r="H38" s="17"/>
      <c r="I38" s="17"/>
      <c r="J38" s="17"/>
      <c r="K38" s="17"/>
      <c r="L38" s="17"/>
      <c r="M38" s="17"/>
      <c r="N38" s="17"/>
      <c r="O38" s="17"/>
      <c r="P38" s="17"/>
      <c r="Q38" s="17"/>
      <c r="R38" s="17"/>
      <c r="S38" s="17"/>
      <c r="T38" s="17"/>
      <c r="U38" t="str">
        <f>IF(COUNTA(Table2[[#This Row],[Employee Name]:[13. Skin is intact without open wounds or rashes]])=0,"",COUNTIF(Table2[[#This Row],[1. Checks that sink areas are supplied with soap and paper towels]:[13. Skin is intact without open wounds or rashes]],"NO"))</f>
        <v/>
      </c>
    </row>
    <row r="39" spans="2:21">
      <c r="B39" s="17"/>
      <c r="C39" s="17"/>
      <c r="D39" s="17"/>
      <c r="E39" s="18"/>
      <c r="F39" s="44"/>
      <c r="G39" s="17"/>
      <c r="H39" s="17"/>
      <c r="I39" s="17"/>
      <c r="J39" s="17"/>
      <c r="K39" s="17"/>
      <c r="L39" s="17"/>
      <c r="M39" s="17"/>
      <c r="N39" s="17"/>
      <c r="O39" s="17"/>
      <c r="P39" s="17"/>
      <c r="Q39" s="17"/>
      <c r="R39" s="17"/>
      <c r="S39" s="17"/>
      <c r="T39" s="17"/>
      <c r="U39" t="str">
        <f>IF(COUNTA(Table2[[#This Row],[Employee Name]:[13. Skin is intact without open wounds or rashes]])=0,"",COUNTIF(Table2[[#This Row],[1. Checks that sink areas are supplied with soap and paper towels]:[13. Skin is intact without open wounds or rashes]],"NO"))</f>
        <v/>
      </c>
    </row>
    <row r="40" spans="2:21">
      <c r="B40" s="17"/>
      <c r="C40" s="17"/>
      <c r="D40" s="17"/>
      <c r="E40" s="18"/>
      <c r="F40" s="44"/>
      <c r="G40" s="17"/>
      <c r="H40" s="17"/>
      <c r="I40" s="17"/>
      <c r="J40" s="17"/>
      <c r="K40" s="17"/>
      <c r="L40" s="17"/>
      <c r="M40" s="17"/>
      <c r="N40" s="17"/>
      <c r="O40" s="17"/>
      <c r="P40" s="17"/>
      <c r="Q40" s="17"/>
      <c r="R40" s="17"/>
      <c r="S40" s="17"/>
      <c r="T40" s="17"/>
      <c r="U40" t="str">
        <f>IF(COUNTA(Table2[[#This Row],[Employee Name]:[13. Skin is intact without open wounds or rashes]])=0,"",COUNTIF(Table2[[#This Row],[1. Checks that sink areas are supplied with soap and paper towels]:[13. Skin is intact without open wounds or rashes]],"NO"))</f>
        <v/>
      </c>
    </row>
    <row r="41" spans="2:21">
      <c r="B41" s="17"/>
      <c r="C41" s="17"/>
      <c r="D41" s="17"/>
      <c r="E41" s="18"/>
      <c r="F41" s="44"/>
      <c r="G41" s="17"/>
      <c r="H41" s="17"/>
      <c r="I41" s="17"/>
      <c r="J41" s="17"/>
      <c r="K41" s="17"/>
      <c r="L41" s="17"/>
      <c r="M41" s="17"/>
      <c r="N41" s="17"/>
      <c r="O41" s="17"/>
      <c r="P41" s="17"/>
      <c r="Q41" s="17"/>
      <c r="R41" s="17"/>
      <c r="S41" s="17"/>
      <c r="T41" s="17"/>
      <c r="U41" t="str">
        <f>IF(COUNTA(Table2[[#This Row],[Employee Name]:[13. Skin is intact without open wounds or rashes]])=0,"",COUNTIF(Table2[[#This Row],[1. Checks that sink areas are supplied with soap and paper towels]:[13. Skin is intact without open wounds or rashes]],"NO"))</f>
        <v/>
      </c>
    </row>
    <row r="42" spans="2:21">
      <c r="B42" s="17"/>
      <c r="C42" s="17"/>
      <c r="D42" s="17"/>
      <c r="E42" s="18"/>
      <c r="F42" s="44"/>
      <c r="G42" s="17"/>
      <c r="H42" s="17"/>
      <c r="I42" s="17"/>
      <c r="J42" s="17"/>
      <c r="K42" s="17"/>
      <c r="L42" s="17"/>
      <c r="M42" s="17"/>
      <c r="N42" s="17"/>
      <c r="O42" s="17"/>
      <c r="P42" s="17"/>
      <c r="Q42" s="17"/>
      <c r="R42" s="17"/>
      <c r="S42" s="17"/>
      <c r="T42" s="17"/>
      <c r="U42" t="str">
        <f>IF(COUNTA(Table2[[#This Row],[Employee Name]:[13. Skin is intact without open wounds or rashes]])=0,"",COUNTIF(Table2[[#This Row],[1. Checks that sink areas are supplied with soap and paper towels]:[13. Skin is intact without open wounds or rashes]],"NO"))</f>
        <v/>
      </c>
    </row>
    <row r="43" spans="2:21">
      <c r="B43" s="17"/>
      <c r="C43" s="17"/>
      <c r="D43" s="17"/>
      <c r="E43" s="18"/>
      <c r="F43" s="44"/>
      <c r="G43" s="17"/>
      <c r="H43" s="17"/>
      <c r="I43" s="17"/>
      <c r="J43" s="17"/>
      <c r="K43" s="17"/>
      <c r="L43" s="17"/>
      <c r="M43" s="17"/>
      <c r="N43" s="17"/>
      <c r="O43" s="17"/>
      <c r="P43" s="17"/>
      <c r="Q43" s="17"/>
      <c r="R43" s="17"/>
      <c r="S43" s="17"/>
      <c r="T43" s="17"/>
      <c r="U43" t="str">
        <f>IF(COUNTA(Table2[[#This Row],[Employee Name]:[13. Skin is intact without open wounds or rashes]])=0,"",COUNTIF(Table2[[#This Row],[1. Checks that sink areas are supplied with soap and paper towels]:[13. Skin is intact without open wounds or rashes]],"NO"))</f>
        <v/>
      </c>
    </row>
    <row r="44" spans="2:21">
      <c r="B44" s="17"/>
      <c r="C44" s="17"/>
      <c r="D44" s="17"/>
      <c r="E44" s="18"/>
      <c r="F44" s="44"/>
      <c r="G44" s="17"/>
      <c r="H44" s="17"/>
      <c r="I44" s="17"/>
      <c r="J44" s="17"/>
      <c r="K44" s="17"/>
      <c r="L44" s="17"/>
      <c r="M44" s="17"/>
      <c r="N44" s="17"/>
      <c r="O44" s="17"/>
      <c r="P44" s="17"/>
      <c r="Q44" s="17"/>
      <c r="R44" s="17"/>
      <c r="S44" s="17"/>
      <c r="T44" s="17"/>
      <c r="U44" t="str">
        <f>IF(COUNTA(Table2[[#This Row],[Employee Name]:[13. Skin is intact without open wounds or rashes]])=0,"",COUNTIF(Table2[[#This Row],[1. Checks that sink areas are supplied with soap and paper towels]:[13. Skin is intact without open wounds or rashes]],"NO"))</f>
        <v/>
      </c>
    </row>
    <row r="45" spans="2:21">
      <c r="B45" s="17"/>
      <c r="C45" s="17"/>
      <c r="D45" s="17"/>
      <c r="E45" s="18"/>
      <c r="F45" s="44"/>
      <c r="G45" s="17"/>
      <c r="H45" s="17"/>
      <c r="I45" s="17"/>
      <c r="J45" s="17"/>
      <c r="K45" s="17"/>
      <c r="L45" s="17"/>
      <c r="M45" s="17"/>
      <c r="N45" s="17"/>
      <c r="O45" s="17"/>
      <c r="P45" s="17"/>
      <c r="Q45" s="17"/>
      <c r="R45" s="17"/>
      <c r="S45" s="17"/>
      <c r="T45" s="17"/>
      <c r="U45" t="str">
        <f>IF(COUNTA(Table2[[#This Row],[Employee Name]:[13. Skin is intact without open wounds or rashes]])=0,"",COUNTIF(Table2[[#This Row],[1. Checks that sink areas are supplied with soap and paper towels]:[13. Skin is intact without open wounds or rashes]],"NO"))</f>
        <v/>
      </c>
    </row>
    <row r="46" spans="2:21">
      <c r="B46" s="17"/>
      <c r="C46" s="17"/>
      <c r="D46" s="17"/>
      <c r="E46" s="18"/>
      <c r="F46" s="44"/>
      <c r="G46" s="17"/>
      <c r="H46" s="17"/>
      <c r="I46" s="17"/>
      <c r="J46" s="17"/>
      <c r="K46" s="17"/>
      <c r="L46" s="17"/>
      <c r="M46" s="17"/>
      <c r="N46" s="17"/>
      <c r="O46" s="17"/>
      <c r="P46" s="17"/>
      <c r="Q46" s="17"/>
      <c r="R46" s="17"/>
      <c r="S46" s="17"/>
      <c r="T46" s="17"/>
      <c r="U46" t="str">
        <f>IF(COUNTA(Table2[[#This Row],[Employee Name]:[13. Skin is intact without open wounds or rashes]])=0,"",COUNTIF(Table2[[#This Row],[1. Checks that sink areas are supplied with soap and paper towels]:[13. Skin is intact without open wounds or rashes]],"NO"))</f>
        <v/>
      </c>
    </row>
    <row r="47" spans="2:21">
      <c r="B47" s="17"/>
      <c r="C47" s="17"/>
      <c r="D47" s="17"/>
      <c r="E47" s="18"/>
      <c r="F47" s="44"/>
      <c r="G47" s="17"/>
      <c r="H47" s="17"/>
      <c r="I47" s="17"/>
      <c r="J47" s="17"/>
      <c r="K47" s="17"/>
      <c r="L47" s="17"/>
      <c r="M47" s="17"/>
      <c r="N47" s="17"/>
      <c r="O47" s="17"/>
      <c r="P47" s="17"/>
      <c r="Q47" s="17"/>
      <c r="R47" s="17"/>
      <c r="S47" s="17"/>
      <c r="T47" s="17"/>
      <c r="U47" t="str">
        <f>IF(COUNTA(Table2[[#This Row],[Employee Name]:[13. Skin is intact without open wounds or rashes]])=0,"",COUNTIF(Table2[[#This Row],[1. Checks that sink areas are supplied with soap and paper towels]:[13. Skin is intact without open wounds or rashes]],"NO"))</f>
        <v/>
      </c>
    </row>
    <row r="48" spans="2:21">
      <c r="B48" s="17"/>
      <c r="C48" s="17"/>
      <c r="D48" s="17"/>
      <c r="E48" s="18"/>
      <c r="F48" s="44"/>
      <c r="G48" s="17"/>
      <c r="H48" s="17"/>
      <c r="I48" s="17"/>
      <c r="J48" s="17"/>
      <c r="K48" s="17"/>
      <c r="L48" s="17"/>
      <c r="M48" s="17"/>
      <c r="N48" s="17"/>
      <c r="O48" s="17"/>
      <c r="P48" s="17"/>
      <c r="Q48" s="17"/>
      <c r="R48" s="17"/>
      <c r="S48" s="17"/>
      <c r="T48" s="17"/>
      <c r="U48" t="str">
        <f>IF(COUNTA(Table2[[#This Row],[Employee Name]:[13. Skin is intact without open wounds or rashes]])=0,"",COUNTIF(Table2[[#This Row],[1. Checks that sink areas are supplied with soap and paper towels]:[13. Skin is intact without open wounds or rashes]],"NO"))</f>
        <v/>
      </c>
    </row>
    <row r="49" spans="2:21">
      <c r="B49" s="17"/>
      <c r="C49" s="17"/>
      <c r="D49" s="17"/>
      <c r="E49" s="18"/>
      <c r="F49" s="44"/>
      <c r="G49" s="17"/>
      <c r="H49" s="17"/>
      <c r="I49" s="17"/>
      <c r="J49" s="17"/>
      <c r="K49" s="17"/>
      <c r="L49" s="17"/>
      <c r="M49" s="17"/>
      <c r="N49" s="17"/>
      <c r="O49" s="17"/>
      <c r="P49" s="17"/>
      <c r="Q49" s="17"/>
      <c r="R49" s="17"/>
      <c r="S49" s="17"/>
      <c r="T49" s="17"/>
      <c r="U49" t="str">
        <f>IF(COUNTA(Table2[[#This Row],[Employee Name]:[13. Skin is intact without open wounds or rashes]])=0,"",COUNTIF(Table2[[#This Row],[1. Checks that sink areas are supplied with soap and paper towels]:[13. Skin is intact without open wounds or rashes]],"NO"))</f>
        <v/>
      </c>
    </row>
    <row r="50" spans="2:21">
      <c r="B50" s="17"/>
      <c r="C50" s="17"/>
      <c r="D50" s="17"/>
      <c r="E50" s="18"/>
      <c r="F50" s="44"/>
      <c r="G50" s="17"/>
      <c r="H50" s="17"/>
      <c r="I50" s="17"/>
      <c r="J50" s="17"/>
      <c r="K50" s="17"/>
      <c r="L50" s="17"/>
      <c r="M50" s="17"/>
      <c r="N50" s="17"/>
      <c r="O50" s="17"/>
      <c r="P50" s="17"/>
      <c r="Q50" s="17"/>
      <c r="R50" s="17"/>
      <c r="S50" s="17"/>
      <c r="T50" s="17"/>
      <c r="U50" t="str">
        <f>IF(COUNTA(Table2[[#This Row],[Employee Name]:[13. Skin is intact without open wounds or rashes]])=0,"",COUNTIF(Table2[[#This Row],[1. Checks that sink areas are supplied with soap and paper towels]:[13. Skin is intact without open wounds or rashes]],"NO"))</f>
        <v/>
      </c>
    </row>
    <row r="51" spans="2:21">
      <c r="B51" s="17"/>
      <c r="C51" s="17"/>
      <c r="D51" s="17"/>
      <c r="E51" s="18"/>
      <c r="F51" s="44"/>
      <c r="G51" s="17"/>
      <c r="H51" s="17"/>
      <c r="I51" s="17"/>
      <c r="J51" s="17"/>
      <c r="K51" s="17"/>
      <c r="L51" s="17"/>
      <c r="M51" s="17"/>
      <c r="N51" s="17"/>
      <c r="O51" s="17"/>
      <c r="P51" s="17"/>
      <c r="Q51" s="17"/>
      <c r="R51" s="17"/>
      <c r="S51" s="17"/>
      <c r="T51" s="17"/>
      <c r="U51" t="str">
        <f>IF(COUNTA(Table2[[#This Row],[Employee Name]:[13. Skin is intact without open wounds or rashes]])=0,"",COUNTIF(Table2[[#This Row],[1. Checks that sink areas are supplied with soap and paper towels]:[13. Skin is intact without open wounds or rashes]],"NO"))</f>
        <v/>
      </c>
    </row>
    <row r="52" spans="2:21">
      <c r="B52" s="17"/>
      <c r="C52" s="17"/>
      <c r="D52" s="17"/>
      <c r="E52" s="18"/>
      <c r="F52" s="44"/>
      <c r="G52" s="17"/>
      <c r="H52" s="17"/>
      <c r="I52" s="17"/>
      <c r="J52" s="17"/>
      <c r="K52" s="17"/>
      <c r="L52" s="17"/>
      <c r="M52" s="17"/>
      <c r="N52" s="17"/>
      <c r="O52" s="17"/>
      <c r="P52" s="17"/>
      <c r="Q52" s="17"/>
      <c r="R52" s="17"/>
      <c r="S52" s="17"/>
      <c r="T52" s="17"/>
      <c r="U52" t="str">
        <f>IF(COUNTA(Table2[[#This Row],[Employee Name]:[13. Skin is intact without open wounds or rashes]])=0,"",COUNTIF(Table2[[#This Row],[1. Checks that sink areas are supplied with soap and paper towels]:[13. Skin is intact without open wounds or rashes]],"NO"))</f>
        <v/>
      </c>
    </row>
    <row r="53" spans="2:21">
      <c r="B53" s="17"/>
      <c r="C53" s="17"/>
      <c r="D53" s="17"/>
      <c r="E53" s="18"/>
      <c r="F53" s="44"/>
      <c r="G53" s="17"/>
      <c r="H53" s="17"/>
      <c r="I53" s="17"/>
      <c r="J53" s="17"/>
      <c r="K53" s="17"/>
      <c r="L53" s="17"/>
      <c r="M53" s="17"/>
      <c r="N53" s="17"/>
      <c r="O53" s="17"/>
      <c r="P53" s="17"/>
      <c r="Q53" s="17"/>
      <c r="R53" s="17"/>
      <c r="S53" s="17"/>
      <c r="T53" s="17"/>
      <c r="U53" t="str">
        <f>IF(COUNTA(Table2[[#This Row],[Employee Name]:[13. Skin is intact without open wounds or rashes]])=0,"",COUNTIF(Table2[[#This Row],[1. Checks that sink areas are supplied with soap and paper towels]:[13. Skin is intact without open wounds or rashes]],"NO"))</f>
        <v/>
      </c>
    </row>
    <row r="54" spans="2:21">
      <c r="B54" s="17"/>
      <c r="C54" s="17"/>
      <c r="D54" s="17"/>
      <c r="E54" s="18"/>
      <c r="F54" s="44"/>
      <c r="G54" s="17"/>
      <c r="H54" s="17"/>
      <c r="I54" s="17"/>
      <c r="J54" s="17"/>
      <c r="K54" s="17"/>
      <c r="L54" s="17"/>
      <c r="M54" s="17"/>
      <c r="N54" s="17"/>
      <c r="O54" s="17"/>
      <c r="P54" s="17"/>
      <c r="Q54" s="17"/>
      <c r="R54" s="17"/>
      <c r="S54" s="17"/>
      <c r="T54" s="17"/>
      <c r="U54" t="str">
        <f>IF(COUNTA(Table2[[#This Row],[Employee Name]:[13. Skin is intact without open wounds or rashes]])=0,"",COUNTIF(Table2[[#This Row],[1. Checks that sink areas are supplied with soap and paper towels]:[13. Skin is intact without open wounds or rashes]],"NO"))</f>
        <v/>
      </c>
    </row>
    <row r="55" spans="2:21">
      <c r="B55" s="17"/>
      <c r="C55" s="17"/>
      <c r="D55" s="17"/>
      <c r="E55" s="18"/>
      <c r="F55" s="44"/>
      <c r="G55" s="17"/>
      <c r="H55" s="17"/>
      <c r="I55" s="17"/>
      <c r="J55" s="17"/>
      <c r="K55" s="17"/>
      <c r="L55" s="17"/>
      <c r="M55" s="17"/>
      <c r="N55" s="17"/>
      <c r="O55" s="17"/>
      <c r="P55" s="17"/>
      <c r="Q55" s="17"/>
      <c r="R55" s="17"/>
      <c r="S55" s="17"/>
      <c r="T55" s="17"/>
      <c r="U55" t="str">
        <f>IF(COUNTA(Table2[[#This Row],[Employee Name]:[13. Skin is intact without open wounds or rashes]])=0,"",COUNTIF(Table2[[#This Row],[1. Checks that sink areas are supplied with soap and paper towels]:[13. Skin is intact without open wounds or rashes]],"NO"))</f>
        <v/>
      </c>
    </row>
    <row r="56" spans="2:21">
      <c r="B56" s="17"/>
      <c r="C56" s="17"/>
      <c r="D56" s="17"/>
      <c r="E56" s="18"/>
      <c r="F56" s="44"/>
      <c r="G56" s="17"/>
      <c r="H56" s="17"/>
      <c r="I56" s="17"/>
      <c r="J56" s="17"/>
      <c r="K56" s="17"/>
      <c r="L56" s="17"/>
      <c r="M56" s="17"/>
      <c r="N56" s="17"/>
      <c r="O56" s="17"/>
      <c r="P56" s="17"/>
      <c r="Q56" s="17"/>
      <c r="R56" s="17"/>
      <c r="S56" s="17"/>
      <c r="T56" s="17"/>
      <c r="U56" t="str">
        <f>IF(COUNTA(Table2[[#This Row],[Employee Name]:[13. Skin is intact without open wounds or rashes]])=0,"",COUNTIF(Table2[[#This Row],[1. Checks that sink areas are supplied with soap and paper towels]:[13. Skin is intact without open wounds or rashes]],"NO"))</f>
        <v/>
      </c>
    </row>
    <row r="57" spans="2:21">
      <c r="B57" s="17"/>
      <c r="C57" s="17"/>
      <c r="D57" s="17"/>
      <c r="E57" s="18"/>
      <c r="F57" s="44"/>
      <c r="G57" s="17"/>
      <c r="H57" s="17"/>
      <c r="I57" s="17"/>
      <c r="J57" s="17"/>
      <c r="K57" s="17"/>
      <c r="L57" s="17"/>
      <c r="M57" s="17"/>
      <c r="N57" s="17"/>
      <c r="O57" s="17"/>
      <c r="P57" s="17"/>
      <c r="Q57" s="17"/>
      <c r="R57" s="17"/>
      <c r="S57" s="17"/>
      <c r="T57" s="17"/>
      <c r="U57" t="str">
        <f>IF(COUNTA(Table2[[#This Row],[Employee Name]:[13. Skin is intact without open wounds or rashes]])=0,"",COUNTIF(Table2[[#This Row],[1. Checks that sink areas are supplied with soap and paper towels]:[13. Skin is intact without open wounds or rashes]],"NO"))</f>
        <v/>
      </c>
    </row>
    <row r="58" spans="2:21">
      <c r="B58" s="17"/>
      <c r="C58" s="17"/>
      <c r="D58" s="17"/>
      <c r="E58" s="18"/>
      <c r="F58" s="44"/>
      <c r="G58" s="17"/>
      <c r="H58" s="17"/>
      <c r="I58" s="17"/>
      <c r="J58" s="17"/>
      <c r="K58" s="17"/>
      <c r="L58" s="17"/>
      <c r="M58" s="17"/>
      <c r="N58" s="17"/>
      <c r="O58" s="17"/>
      <c r="P58" s="17"/>
      <c r="Q58" s="17"/>
      <c r="R58" s="17"/>
      <c r="S58" s="17"/>
      <c r="T58" s="17"/>
      <c r="U58" t="str">
        <f>IF(COUNTA(Table2[[#This Row],[Employee Name]:[13. Skin is intact without open wounds or rashes]])=0,"",COUNTIF(Table2[[#This Row],[1. Checks that sink areas are supplied with soap and paper towels]:[13. Skin is intact without open wounds or rashes]],"NO"))</f>
        <v/>
      </c>
    </row>
    <row r="59" spans="2:21">
      <c r="B59" s="17"/>
      <c r="C59" s="17"/>
      <c r="D59" s="17"/>
      <c r="E59" s="18"/>
      <c r="F59" s="44"/>
      <c r="G59" s="17"/>
      <c r="H59" s="17"/>
      <c r="I59" s="17"/>
      <c r="J59" s="17"/>
      <c r="K59" s="17"/>
      <c r="L59" s="17"/>
      <c r="M59" s="17"/>
      <c r="N59" s="17"/>
      <c r="O59" s="17"/>
      <c r="P59" s="17"/>
      <c r="Q59" s="17"/>
      <c r="R59" s="17"/>
      <c r="S59" s="17"/>
      <c r="T59" s="17"/>
      <c r="U59" t="str">
        <f>IF(COUNTA(Table2[[#This Row],[Employee Name]:[13. Skin is intact without open wounds or rashes]])=0,"",COUNTIF(Table2[[#This Row],[1. Checks that sink areas are supplied with soap and paper towels]:[13. Skin is intact without open wounds or rashes]],"NO"))</f>
        <v/>
      </c>
    </row>
    <row r="60" spans="2:21">
      <c r="B60" s="17"/>
      <c r="C60" s="17"/>
      <c r="D60" s="17"/>
      <c r="E60" s="18"/>
      <c r="F60" s="44"/>
      <c r="G60" s="17"/>
      <c r="H60" s="17"/>
      <c r="I60" s="17"/>
      <c r="J60" s="17"/>
      <c r="K60" s="17"/>
      <c r="L60" s="17"/>
      <c r="M60" s="17"/>
      <c r="N60" s="17"/>
      <c r="O60" s="17"/>
      <c r="P60" s="17"/>
      <c r="Q60" s="17"/>
      <c r="R60" s="17"/>
      <c r="S60" s="17"/>
      <c r="T60" s="17"/>
      <c r="U60" t="str">
        <f>IF(COUNTA(Table2[[#This Row],[Employee Name]:[13. Skin is intact without open wounds or rashes]])=0,"",COUNTIF(Table2[[#This Row],[1. Checks that sink areas are supplied with soap and paper towels]:[13. Skin is intact without open wounds or rashes]],"NO"))</f>
        <v/>
      </c>
    </row>
    <row r="61" spans="2:21">
      <c r="B61" s="17"/>
      <c r="C61" s="17"/>
      <c r="D61" s="17"/>
      <c r="E61" s="18"/>
      <c r="F61" s="44"/>
      <c r="G61" s="17"/>
      <c r="H61" s="17"/>
      <c r="I61" s="17"/>
      <c r="J61" s="17"/>
      <c r="K61" s="17"/>
      <c r="L61" s="17"/>
      <c r="M61" s="17"/>
      <c r="N61" s="17"/>
      <c r="O61" s="17"/>
      <c r="P61" s="17"/>
      <c r="Q61" s="17"/>
      <c r="R61" s="17"/>
      <c r="S61" s="17"/>
      <c r="T61" s="17"/>
      <c r="U61" t="str">
        <f>IF(COUNTA(Table2[[#This Row],[Employee Name]:[13. Skin is intact without open wounds or rashes]])=0,"",COUNTIF(Table2[[#This Row],[1. Checks that sink areas are supplied with soap and paper towels]:[13. Skin is intact without open wounds or rashes]],"NO"))</f>
        <v/>
      </c>
    </row>
    <row r="62" spans="2:21">
      <c r="B62" s="17"/>
      <c r="C62" s="17"/>
      <c r="D62" s="17"/>
      <c r="E62" s="18"/>
      <c r="F62" s="44"/>
      <c r="G62" s="17"/>
      <c r="H62" s="17"/>
      <c r="I62" s="17"/>
      <c r="J62" s="17"/>
      <c r="K62" s="17"/>
      <c r="L62" s="17"/>
      <c r="M62" s="17"/>
      <c r="N62" s="17"/>
      <c r="O62" s="17"/>
      <c r="P62" s="17"/>
      <c r="Q62" s="17"/>
      <c r="R62" s="17"/>
      <c r="S62" s="17"/>
      <c r="T62" s="17"/>
      <c r="U62" t="str">
        <f>IF(COUNTA(Table2[[#This Row],[Employee Name]:[13. Skin is intact without open wounds or rashes]])=0,"",COUNTIF(Table2[[#This Row],[1. Checks that sink areas are supplied with soap and paper towels]:[13. Skin is intact without open wounds or rashes]],"NO"))</f>
        <v/>
      </c>
    </row>
    <row r="63" spans="2:21">
      <c r="B63" s="17"/>
      <c r="C63" s="17"/>
      <c r="D63" s="17"/>
      <c r="E63" s="18"/>
      <c r="F63" s="44"/>
      <c r="G63" s="17"/>
      <c r="H63" s="17"/>
      <c r="I63" s="17"/>
      <c r="J63" s="17"/>
      <c r="K63" s="17"/>
      <c r="L63" s="17"/>
      <c r="M63" s="17"/>
      <c r="N63" s="17"/>
      <c r="O63" s="17"/>
      <c r="P63" s="17"/>
      <c r="Q63" s="17"/>
      <c r="R63" s="17"/>
      <c r="S63" s="17"/>
      <c r="T63" s="17"/>
      <c r="U63" t="str">
        <f>IF(COUNTA(Table2[[#This Row],[Employee Name]:[13. Skin is intact without open wounds or rashes]])=0,"",COUNTIF(Table2[[#This Row],[1. Checks that sink areas are supplied with soap and paper towels]:[13. Skin is intact without open wounds or rashes]],"NO"))</f>
        <v/>
      </c>
    </row>
    <row r="64" spans="2:21">
      <c r="B64" s="17"/>
      <c r="C64" s="17"/>
      <c r="D64" s="17"/>
      <c r="E64" s="18"/>
      <c r="F64" s="44"/>
      <c r="G64" s="17"/>
      <c r="H64" s="17"/>
      <c r="I64" s="17"/>
      <c r="J64" s="17"/>
      <c r="K64" s="17"/>
      <c r="L64" s="17"/>
      <c r="M64" s="17"/>
      <c r="N64" s="17"/>
      <c r="O64" s="17"/>
      <c r="P64" s="17"/>
      <c r="Q64" s="17"/>
      <c r="R64" s="17"/>
      <c r="S64" s="17"/>
      <c r="T64" s="17"/>
      <c r="U64" t="str">
        <f>IF(COUNTA(Table2[[#This Row],[Employee Name]:[13. Skin is intact without open wounds or rashes]])=0,"",COUNTIF(Table2[[#This Row],[1. Checks that sink areas are supplied with soap and paper towels]:[13. Skin is intact without open wounds or rashes]],"NO"))</f>
        <v/>
      </c>
    </row>
    <row r="65" spans="2:21">
      <c r="B65" s="17"/>
      <c r="C65" s="17"/>
      <c r="D65" s="17"/>
      <c r="E65" s="18"/>
      <c r="F65" s="44"/>
      <c r="G65" s="17"/>
      <c r="H65" s="17"/>
      <c r="I65" s="17"/>
      <c r="J65" s="17"/>
      <c r="K65" s="17"/>
      <c r="L65" s="17"/>
      <c r="M65" s="17"/>
      <c r="N65" s="17"/>
      <c r="O65" s="17"/>
      <c r="P65" s="17"/>
      <c r="Q65" s="17"/>
      <c r="R65" s="17"/>
      <c r="S65" s="17"/>
      <c r="T65" s="17"/>
      <c r="U65" t="str">
        <f>IF(COUNTA(Table2[[#This Row],[Employee Name]:[13. Skin is intact without open wounds or rashes]])=0,"",COUNTIF(Table2[[#This Row],[1. Checks that sink areas are supplied with soap and paper towels]:[13. Skin is intact without open wounds or rashes]],"NO"))</f>
        <v/>
      </c>
    </row>
    <row r="66" spans="2:21">
      <c r="B66" s="17"/>
      <c r="C66" s="17"/>
      <c r="D66" s="17"/>
      <c r="E66" s="18"/>
      <c r="F66" s="44"/>
      <c r="G66" s="17"/>
      <c r="H66" s="17"/>
      <c r="I66" s="17"/>
      <c r="J66" s="17"/>
      <c r="K66" s="17"/>
      <c r="L66" s="17"/>
      <c r="M66" s="17"/>
      <c r="N66" s="17"/>
      <c r="O66" s="17"/>
      <c r="P66" s="17"/>
      <c r="Q66" s="17"/>
      <c r="R66" s="17"/>
      <c r="S66" s="17"/>
      <c r="T66" s="17"/>
      <c r="U66" t="str">
        <f>IF(COUNTA(Table2[[#This Row],[Employee Name]:[13. Skin is intact without open wounds or rashes]])=0,"",COUNTIF(Table2[[#This Row],[1. Checks that sink areas are supplied with soap and paper towels]:[13. Skin is intact without open wounds or rashes]],"NO"))</f>
        <v/>
      </c>
    </row>
    <row r="67" spans="2:21">
      <c r="B67" s="17"/>
      <c r="C67" s="17"/>
      <c r="D67" s="17"/>
      <c r="E67" s="18"/>
      <c r="F67" s="44"/>
      <c r="G67" s="17"/>
      <c r="H67" s="17"/>
      <c r="I67" s="17"/>
      <c r="J67" s="17"/>
      <c r="K67" s="17"/>
      <c r="L67" s="17"/>
      <c r="M67" s="17"/>
      <c r="N67" s="17"/>
      <c r="O67" s="17"/>
      <c r="P67" s="17"/>
      <c r="Q67" s="17"/>
      <c r="R67" s="17"/>
      <c r="S67" s="17"/>
      <c r="T67" s="17"/>
      <c r="U67" t="str">
        <f>IF(COUNTA(Table2[[#This Row],[Employee Name]:[13. Skin is intact without open wounds or rashes]])=0,"",COUNTIF(Table2[[#This Row],[1. Checks that sink areas are supplied with soap and paper towels]:[13. Skin is intact without open wounds or rashes]],"NO"))</f>
        <v/>
      </c>
    </row>
    <row r="68" spans="2:21">
      <c r="B68" s="17"/>
      <c r="C68" s="17"/>
      <c r="D68" s="17"/>
      <c r="E68" s="18"/>
      <c r="F68" s="44"/>
      <c r="G68" s="17"/>
      <c r="H68" s="17"/>
      <c r="I68" s="17"/>
      <c r="J68" s="17"/>
      <c r="K68" s="17"/>
      <c r="L68" s="17"/>
      <c r="M68" s="17"/>
      <c r="N68" s="17"/>
      <c r="O68" s="17"/>
      <c r="P68" s="17"/>
      <c r="Q68" s="17"/>
      <c r="R68" s="17"/>
      <c r="S68" s="17"/>
      <c r="T68" s="17"/>
      <c r="U68" t="str">
        <f>IF(COUNTA(Table2[[#This Row],[Employee Name]:[13. Skin is intact without open wounds or rashes]])=0,"",COUNTIF(Table2[[#This Row],[1. Checks that sink areas are supplied with soap and paper towels]:[13. Skin is intact without open wounds or rashes]],"NO"))</f>
        <v/>
      </c>
    </row>
    <row r="69" spans="2:21">
      <c r="B69" s="17"/>
      <c r="C69" s="17"/>
      <c r="D69" s="17"/>
      <c r="E69" s="18"/>
      <c r="F69" s="44"/>
      <c r="G69" s="17"/>
      <c r="H69" s="17"/>
      <c r="I69" s="17"/>
      <c r="J69" s="17"/>
      <c r="K69" s="17"/>
      <c r="L69" s="17"/>
      <c r="M69" s="17"/>
      <c r="N69" s="17"/>
      <c r="O69" s="17"/>
      <c r="P69" s="17"/>
      <c r="Q69" s="17"/>
      <c r="R69" s="17"/>
      <c r="S69" s="17"/>
      <c r="T69" s="17"/>
      <c r="U69" t="str">
        <f>IF(COUNTA(Table2[[#This Row],[Employee Name]:[13. Skin is intact without open wounds or rashes]])=0,"",COUNTIF(Table2[[#This Row],[1. Checks that sink areas are supplied with soap and paper towels]:[13. Skin is intact without open wounds or rashes]],"NO"))</f>
        <v/>
      </c>
    </row>
    <row r="70" spans="2:21">
      <c r="B70" s="17"/>
      <c r="C70" s="17"/>
      <c r="D70" s="17"/>
      <c r="E70" s="18"/>
      <c r="F70" s="44"/>
      <c r="G70" s="17"/>
      <c r="H70" s="17"/>
      <c r="I70" s="17"/>
      <c r="J70" s="17"/>
      <c r="K70" s="17"/>
      <c r="L70" s="17"/>
      <c r="M70" s="17"/>
      <c r="N70" s="17"/>
      <c r="O70" s="17"/>
      <c r="P70" s="17"/>
      <c r="Q70" s="17"/>
      <c r="R70" s="17"/>
      <c r="S70" s="17"/>
      <c r="T70" s="17"/>
      <c r="U70" t="str">
        <f>IF(COUNTA(Table2[[#This Row],[Employee Name]:[13. Skin is intact without open wounds or rashes]])=0,"",COUNTIF(Table2[[#This Row],[1. Checks that sink areas are supplied with soap and paper towels]:[13. Skin is intact without open wounds or rashes]],"NO"))</f>
        <v/>
      </c>
    </row>
    <row r="71" spans="2:21">
      <c r="B71" s="17"/>
      <c r="C71" s="17"/>
      <c r="D71" s="17"/>
      <c r="E71" s="18"/>
      <c r="F71" s="44"/>
      <c r="G71" s="17"/>
      <c r="H71" s="17"/>
      <c r="I71" s="17"/>
      <c r="J71" s="17"/>
      <c r="K71" s="17"/>
      <c r="L71" s="17"/>
      <c r="M71" s="17"/>
      <c r="N71" s="17"/>
      <c r="O71" s="17"/>
      <c r="P71" s="17"/>
      <c r="Q71" s="17"/>
      <c r="R71" s="17"/>
      <c r="S71" s="17"/>
      <c r="T71" s="17"/>
      <c r="U71" t="str">
        <f>IF(COUNTA(Table2[[#This Row],[Employee Name]:[13. Skin is intact without open wounds or rashes]])=0,"",COUNTIF(Table2[[#This Row],[1. Checks that sink areas are supplied with soap and paper towels]:[13. Skin is intact without open wounds or rashes]],"NO"))</f>
        <v/>
      </c>
    </row>
    <row r="72" spans="2:21">
      <c r="B72" s="17"/>
      <c r="C72" s="17"/>
      <c r="D72" s="17"/>
      <c r="E72" s="18"/>
      <c r="F72" s="44"/>
      <c r="G72" s="17"/>
      <c r="H72" s="17"/>
      <c r="I72" s="17"/>
      <c r="J72" s="17"/>
      <c r="K72" s="17"/>
      <c r="L72" s="17"/>
      <c r="M72" s="17"/>
      <c r="N72" s="17"/>
      <c r="O72" s="17"/>
      <c r="P72" s="17"/>
      <c r="Q72" s="17"/>
      <c r="R72" s="17"/>
      <c r="S72" s="17"/>
      <c r="T72" s="17"/>
      <c r="U72" t="str">
        <f>IF(COUNTA(Table2[[#This Row],[Employee Name]:[13. Skin is intact without open wounds or rashes]])=0,"",COUNTIF(Table2[[#This Row],[1. Checks that sink areas are supplied with soap and paper towels]:[13. Skin is intact without open wounds or rashes]],"NO"))</f>
        <v/>
      </c>
    </row>
    <row r="73" spans="2:21">
      <c r="B73" s="17"/>
      <c r="C73" s="17"/>
      <c r="D73" s="17"/>
      <c r="E73" s="18"/>
      <c r="F73" s="44"/>
      <c r="G73" s="17"/>
      <c r="H73" s="17"/>
      <c r="I73" s="17"/>
      <c r="J73" s="17"/>
      <c r="K73" s="17"/>
      <c r="L73" s="17"/>
      <c r="M73" s="17"/>
      <c r="N73" s="17"/>
      <c r="O73" s="17"/>
      <c r="P73" s="17"/>
      <c r="Q73" s="17"/>
      <c r="R73" s="17"/>
      <c r="S73" s="17"/>
      <c r="T73" s="17"/>
      <c r="U73" t="str">
        <f>IF(COUNTA(Table2[[#This Row],[Employee Name]:[13. Skin is intact without open wounds or rashes]])=0,"",COUNTIF(Table2[[#This Row],[1. Checks that sink areas are supplied with soap and paper towels]:[13. Skin is intact without open wounds or rashes]],"NO"))</f>
        <v/>
      </c>
    </row>
    <row r="74" spans="2:21">
      <c r="B74" s="17"/>
      <c r="C74" s="17"/>
      <c r="D74" s="17"/>
      <c r="E74" s="18"/>
      <c r="F74" s="44"/>
      <c r="G74" s="17"/>
      <c r="H74" s="17"/>
      <c r="I74" s="17"/>
      <c r="J74" s="17"/>
      <c r="K74" s="17"/>
      <c r="L74" s="17"/>
      <c r="M74" s="17"/>
      <c r="N74" s="17"/>
      <c r="O74" s="17"/>
      <c r="P74" s="17"/>
      <c r="Q74" s="17"/>
      <c r="R74" s="17"/>
      <c r="S74" s="17"/>
      <c r="T74" s="17"/>
      <c r="U74" t="str">
        <f>IF(COUNTA(Table2[[#This Row],[Employee Name]:[13. Skin is intact without open wounds or rashes]])=0,"",COUNTIF(Table2[[#This Row],[1. Checks that sink areas are supplied with soap and paper towels]:[13. Skin is intact without open wounds or rashes]],"NO"))</f>
        <v/>
      </c>
    </row>
    <row r="75" spans="2:21">
      <c r="B75" s="17"/>
      <c r="C75" s="17"/>
      <c r="D75" s="17"/>
      <c r="E75" s="18"/>
      <c r="F75" s="44"/>
      <c r="G75" s="17"/>
      <c r="H75" s="17"/>
      <c r="I75" s="17"/>
      <c r="J75" s="17"/>
      <c r="K75" s="17"/>
      <c r="L75" s="17"/>
      <c r="M75" s="17"/>
      <c r="N75" s="17"/>
      <c r="O75" s="17"/>
      <c r="P75" s="17"/>
      <c r="Q75" s="17"/>
      <c r="R75" s="17"/>
      <c r="S75" s="17"/>
      <c r="T75" s="17"/>
      <c r="U75" t="str">
        <f>IF(COUNTA(Table2[[#This Row],[Employee Name]:[13. Skin is intact without open wounds or rashes]])=0,"",COUNTIF(Table2[[#This Row],[1. Checks that sink areas are supplied with soap and paper towels]:[13. Skin is intact without open wounds or rashes]],"NO"))</f>
        <v/>
      </c>
    </row>
    <row r="76" spans="2:21">
      <c r="B76" s="17"/>
      <c r="C76" s="17"/>
      <c r="D76" s="17"/>
      <c r="E76" s="18"/>
      <c r="F76" s="44"/>
      <c r="G76" s="17"/>
      <c r="H76" s="17"/>
      <c r="I76" s="17"/>
      <c r="J76" s="17"/>
      <c r="K76" s="17"/>
      <c r="L76" s="17"/>
      <c r="M76" s="17"/>
      <c r="N76" s="17"/>
      <c r="O76" s="17"/>
      <c r="P76" s="17"/>
      <c r="Q76" s="17"/>
      <c r="R76" s="17"/>
      <c r="S76" s="17"/>
      <c r="T76" s="17"/>
      <c r="U76" t="str">
        <f>IF(COUNTA(Table2[[#This Row],[Employee Name]:[13. Skin is intact without open wounds or rashes]])=0,"",COUNTIF(Table2[[#This Row],[1. Checks that sink areas are supplied with soap and paper towels]:[13. Skin is intact without open wounds or rashes]],"NO"))</f>
        <v/>
      </c>
    </row>
    <row r="77" spans="2:21">
      <c r="B77" s="17"/>
      <c r="C77" s="17"/>
      <c r="D77" s="17"/>
      <c r="E77" s="18"/>
      <c r="F77" s="44"/>
      <c r="G77" s="17"/>
      <c r="H77" s="17"/>
      <c r="I77" s="17"/>
      <c r="J77" s="17"/>
      <c r="K77" s="17"/>
      <c r="L77" s="17"/>
      <c r="M77" s="17"/>
      <c r="N77" s="17"/>
      <c r="O77" s="17"/>
      <c r="P77" s="17"/>
      <c r="Q77" s="17"/>
      <c r="R77" s="17"/>
      <c r="S77" s="17"/>
      <c r="T77" s="17"/>
      <c r="U77" t="str">
        <f>IF(COUNTA(Table2[[#This Row],[Employee Name]:[13. Skin is intact without open wounds or rashes]])=0,"",COUNTIF(Table2[[#This Row],[1. Checks that sink areas are supplied with soap and paper towels]:[13. Skin is intact without open wounds or rashes]],"NO"))</f>
        <v/>
      </c>
    </row>
    <row r="78" spans="2:21">
      <c r="B78" s="17"/>
      <c r="C78" s="17"/>
      <c r="D78" s="17"/>
      <c r="E78" s="18"/>
      <c r="F78" s="44"/>
      <c r="G78" s="17"/>
      <c r="H78" s="17"/>
      <c r="I78" s="17"/>
      <c r="J78" s="17"/>
      <c r="K78" s="17"/>
      <c r="L78" s="17"/>
      <c r="M78" s="17"/>
      <c r="N78" s="17"/>
      <c r="O78" s="17"/>
      <c r="P78" s="17"/>
      <c r="Q78" s="17"/>
      <c r="R78" s="17"/>
      <c r="S78" s="17"/>
      <c r="T78" s="17"/>
      <c r="U78" t="str">
        <f>IF(COUNTA(Table2[[#This Row],[Employee Name]:[13. Skin is intact without open wounds or rashes]])=0,"",COUNTIF(Table2[[#This Row],[1. Checks that sink areas are supplied with soap and paper towels]:[13. Skin is intact without open wounds or rashes]],"NO"))</f>
        <v/>
      </c>
    </row>
    <row r="79" spans="2:21">
      <c r="B79" s="17"/>
      <c r="C79" s="17"/>
      <c r="D79" s="17"/>
      <c r="E79" s="18"/>
      <c r="F79" s="44"/>
      <c r="G79" s="17"/>
      <c r="H79" s="17"/>
      <c r="I79" s="17"/>
      <c r="J79" s="17"/>
      <c r="K79" s="17"/>
      <c r="L79" s="17"/>
      <c r="M79" s="17"/>
      <c r="N79" s="17"/>
      <c r="O79" s="17"/>
      <c r="P79" s="17"/>
      <c r="Q79" s="17"/>
      <c r="R79" s="17"/>
      <c r="S79" s="17"/>
      <c r="T79" s="17"/>
      <c r="U79" t="str">
        <f>IF(COUNTA(Table2[[#This Row],[Employee Name]:[13. Skin is intact without open wounds or rashes]])=0,"",COUNTIF(Table2[[#This Row],[1. Checks that sink areas are supplied with soap and paper towels]:[13. Skin is intact without open wounds or rashes]],"NO"))</f>
        <v/>
      </c>
    </row>
    <row r="80" spans="2:21">
      <c r="B80" s="17"/>
      <c r="C80" s="17"/>
      <c r="D80" s="17"/>
      <c r="E80" s="18"/>
      <c r="F80" s="44"/>
      <c r="G80" s="17"/>
      <c r="H80" s="17"/>
      <c r="I80" s="17"/>
      <c r="J80" s="17"/>
      <c r="K80" s="17"/>
      <c r="L80" s="17"/>
      <c r="M80" s="17"/>
      <c r="N80" s="17"/>
      <c r="O80" s="17"/>
      <c r="P80" s="17"/>
      <c r="Q80" s="17"/>
      <c r="R80" s="17"/>
      <c r="S80" s="17"/>
      <c r="T80" s="17"/>
      <c r="U80" t="str">
        <f>IF(COUNTA(Table2[[#This Row],[Employee Name]:[13. Skin is intact without open wounds or rashes]])=0,"",COUNTIF(Table2[[#This Row],[1. Checks that sink areas are supplied with soap and paper towels]:[13. Skin is intact without open wounds or rashes]],"NO"))</f>
        <v/>
      </c>
    </row>
    <row r="81" spans="2:21">
      <c r="B81" s="17"/>
      <c r="C81" s="17"/>
      <c r="D81" s="17"/>
      <c r="E81" s="18"/>
      <c r="F81" s="44"/>
      <c r="G81" s="17"/>
      <c r="H81" s="17"/>
      <c r="I81" s="17"/>
      <c r="J81" s="17"/>
      <c r="K81" s="17"/>
      <c r="L81" s="17"/>
      <c r="M81" s="17"/>
      <c r="N81" s="17"/>
      <c r="O81" s="17"/>
      <c r="P81" s="17"/>
      <c r="Q81" s="17"/>
      <c r="R81" s="17"/>
      <c r="S81" s="17"/>
      <c r="T81" s="17"/>
      <c r="U81" t="str">
        <f>IF(COUNTA(Table2[[#This Row],[Employee Name]:[13. Skin is intact without open wounds or rashes]])=0,"",COUNTIF(Table2[[#This Row],[1. Checks that sink areas are supplied with soap and paper towels]:[13. Skin is intact without open wounds or rashes]],"NO"))</f>
        <v/>
      </c>
    </row>
    <row r="82" spans="2:21">
      <c r="B82" s="17"/>
      <c r="C82" s="17"/>
      <c r="D82" s="17"/>
      <c r="E82" s="18"/>
      <c r="F82" s="44"/>
      <c r="G82" s="17"/>
      <c r="H82" s="17"/>
      <c r="I82" s="17"/>
      <c r="J82" s="17"/>
      <c r="K82" s="17"/>
      <c r="L82" s="17"/>
      <c r="M82" s="17"/>
      <c r="N82" s="17"/>
      <c r="O82" s="17"/>
      <c r="P82" s="17"/>
      <c r="Q82" s="17"/>
      <c r="R82" s="17"/>
      <c r="S82" s="17"/>
      <c r="T82" s="17"/>
      <c r="U82" t="str">
        <f>IF(COUNTA(Table2[[#This Row],[Employee Name]:[13. Skin is intact without open wounds or rashes]])=0,"",COUNTIF(Table2[[#This Row],[1. Checks that sink areas are supplied with soap and paper towels]:[13. Skin is intact without open wounds or rashes]],"NO"))</f>
        <v/>
      </c>
    </row>
    <row r="83" spans="2:21">
      <c r="B83" s="17"/>
      <c r="C83" s="17"/>
      <c r="D83" s="17"/>
      <c r="E83" s="18"/>
      <c r="F83" s="44"/>
      <c r="G83" s="17"/>
      <c r="H83" s="17"/>
      <c r="I83" s="17"/>
      <c r="J83" s="17"/>
      <c r="K83" s="17"/>
      <c r="L83" s="17"/>
      <c r="M83" s="17"/>
      <c r="N83" s="17"/>
      <c r="O83" s="17"/>
      <c r="P83" s="17"/>
      <c r="Q83" s="17"/>
      <c r="R83" s="17"/>
      <c r="S83" s="17"/>
      <c r="T83" s="17"/>
      <c r="U83" t="str">
        <f>IF(COUNTA(Table2[[#This Row],[Employee Name]:[13. Skin is intact without open wounds or rashes]])=0,"",COUNTIF(Table2[[#This Row],[1. Checks that sink areas are supplied with soap and paper towels]:[13. Skin is intact without open wounds or rashes]],"NO"))</f>
        <v/>
      </c>
    </row>
    <row r="84" spans="2:21">
      <c r="B84" s="17"/>
      <c r="C84" s="17"/>
      <c r="D84" s="17"/>
      <c r="E84" s="18"/>
      <c r="F84" s="44"/>
      <c r="G84" s="17"/>
      <c r="H84" s="17"/>
      <c r="I84" s="17"/>
      <c r="J84" s="17"/>
      <c r="K84" s="17"/>
      <c r="L84" s="17"/>
      <c r="M84" s="17"/>
      <c r="N84" s="17"/>
      <c r="O84" s="17"/>
      <c r="P84" s="17"/>
      <c r="Q84" s="17"/>
      <c r="R84" s="17"/>
      <c r="S84" s="17"/>
      <c r="T84" s="17"/>
      <c r="U84" t="str">
        <f>IF(COUNTA(Table2[[#This Row],[Employee Name]:[13. Skin is intact without open wounds or rashes]])=0,"",COUNTIF(Table2[[#This Row],[1. Checks that sink areas are supplied with soap and paper towels]:[13. Skin is intact without open wounds or rashes]],"NO"))</f>
        <v/>
      </c>
    </row>
    <row r="85" spans="2:21">
      <c r="B85" s="17"/>
      <c r="C85" s="17"/>
      <c r="D85" s="17"/>
      <c r="E85" s="18"/>
      <c r="F85" s="44"/>
      <c r="G85" s="17"/>
      <c r="H85" s="17"/>
      <c r="I85" s="17"/>
      <c r="J85" s="17"/>
      <c r="K85" s="17"/>
      <c r="L85" s="17"/>
      <c r="M85" s="17"/>
      <c r="N85" s="17"/>
      <c r="O85" s="17"/>
      <c r="P85" s="17"/>
      <c r="Q85" s="17"/>
      <c r="R85" s="17"/>
      <c r="S85" s="17"/>
      <c r="T85" s="17"/>
      <c r="U85" t="str">
        <f>IF(COUNTA(Table2[[#This Row],[Employee Name]:[13. Skin is intact without open wounds or rashes]])=0,"",COUNTIF(Table2[[#This Row],[1. Checks that sink areas are supplied with soap and paper towels]:[13. Skin is intact without open wounds or rashes]],"NO"))</f>
        <v/>
      </c>
    </row>
    <row r="86" spans="2:21">
      <c r="B86" s="17"/>
      <c r="C86" s="17"/>
      <c r="D86" s="17"/>
      <c r="E86" s="18"/>
      <c r="F86" s="44"/>
      <c r="G86" s="17"/>
      <c r="H86" s="17"/>
      <c r="I86" s="17"/>
      <c r="J86" s="17"/>
      <c r="K86" s="17"/>
      <c r="L86" s="17"/>
      <c r="M86" s="17"/>
      <c r="N86" s="17"/>
      <c r="O86" s="17"/>
      <c r="P86" s="17"/>
      <c r="Q86" s="17"/>
      <c r="R86" s="17"/>
      <c r="S86" s="17"/>
      <c r="T86" s="17"/>
      <c r="U86" t="str">
        <f>IF(COUNTA(Table2[[#This Row],[Employee Name]:[13. Skin is intact without open wounds or rashes]])=0,"",COUNTIF(Table2[[#This Row],[1. Checks that sink areas are supplied with soap and paper towels]:[13. Skin is intact without open wounds or rashes]],"NO"))</f>
        <v/>
      </c>
    </row>
    <row r="87" spans="2:21">
      <c r="B87" s="17"/>
      <c r="C87" s="17"/>
      <c r="D87" s="17"/>
      <c r="E87" s="18"/>
      <c r="F87" s="44"/>
      <c r="G87" s="17"/>
      <c r="H87" s="17"/>
      <c r="I87" s="17"/>
      <c r="J87" s="17"/>
      <c r="K87" s="17"/>
      <c r="L87" s="17"/>
      <c r="M87" s="17"/>
      <c r="N87" s="17"/>
      <c r="O87" s="17"/>
      <c r="P87" s="17"/>
      <c r="Q87" s="17"/>
      <c r="R87" s="17"/>
      <c r="S87" s="17"/>
      <c r="T87" s="17"/>
      <c r="U87" t="str">
        <f>IF(COUNTA(Table2[[#This Row],[Employee Name]:[13. Skin is intact without open wounds or rashes]])=0,"",COUNTIF(Table2[[#This Row],[1. Checks that sink areas are supplied with soap and paper towels]:[13. Skin is intact without open wounds or rashes]],"NO"))</f>
        <v/>
      </c>
    </row>
    <row r="88" spans="2:21">
      <c r="B88" s="17"/>
      <c r="C88" s="17"/>
      <c r="D88" s="17"/>
      <c r="E88" s="18"/>
      <c r="F88" s="44"/>
      <c r="G88" s="17"/>
      <c r="H88" s="17"/>
      <c r="I88" s="17"/>
      <c r="J88" s="17"/>
      <c r="K88" s="17"/>
      <c r="L88" s="17"/>
      <c r="M88" s="17"/>
      <c r="N88" s="17"/>
      <c r="O88" s="17"/>
      <c r="P88" s="17"/>
      <c r="Q88" s="17"/>
      <c r="R88" s="17"/>
      <c r="S88" s="17"/>
      <c r="T88" s="17"/>
      <c r="U88" t="str">
        <f>IF(COUNTA(Table2[[#This Row],[Employee Name]:[13. Skin is intact without open wounds or rashes]])=0,"",COUNTIF(Table2[[#This Row],[1. Checks that sink areas are supplied with soap and paper towels]:[13. Skin is intact without open wounds or rashes]],"NO"))</f>
        <v/>
      </c>
    </row>
    <row r="89" spans="2:21">
      <c r="B89" s="17"/>
      <c r="C89" s="17"/>
      <c r="D89" s="17"/>
      <c r="E89" s="18"/>
      <c r="F89" s="44"/>
      <c r="G89" s="17"/>
      <c r="H89" s="17"/>
      <c r="I89" s="17"/>
      <c r="J89" s="17"/>
      <c r="K89" s="17"/>
      <c r="L89" s="17"/>
      <c r="M89" s="17"/>
      <c r="N89" s="17"/>
      <c r="O89" s="17"/>
      <c r="P89" s="17"/>
      <c r="Q89" s="17"/>
      <c r="R89" s="17"/>
      <c r="S89" s="17"/>
      <c r="T89" s="17"/>
      <c r="U89" t="str">
        <f>IF(COUNTA(Table2[[#This Row],[Employee Name]:[13. Skin is intact without open wounds or rashes]])=0,"",COUNTIF(Table2[[#This Row],[1. Checks that sink areas are supplied with soap and paper towels]:[13. Skin is intact without open wounds or rashes]],"NO"))</f>
        <v/>
      </c>
    </row>
    <row r="90" spans="2:21">
      <c r="B90" s="17"/>
      <c r="C90" s="17"/>
      <c r="D90" s="17"/>
      <c r="E90" s="18"/>
      <c r="F90" s="44"/>
      <c r="G90" s="17"/>
      <c r="H90" s="17"/>
      <c r="I90" s="17"/>
      <c r="J90" s="17"/>
      <c r="K90" s="17"/>
      <c r="L90" s="17"/>
      <c r="M90" s="17"/>
      <c r="N90" s="17"/>
      <c r="O90" s="17"/>
      <c r="P90" s="17"/>
      <c r="Q90" s="17"/>
      <c r="R90" s="17"/>
      <c r="S90" s="17"/>
      <c r="T90" s="17"/>
      <c r="U90" t="str">
        <f>IF(COUNTA(Table2[[#This Row],[Employee Name]:[13. Skin is intact without open wounds or rashes]])=0,"",COUNTIF(Table2[[#This Row],[1. Checks that sink areas are supplied with soap and paper towels]:[13. Skin is intact without open wounds or rashes]],"NO"))</f>
        <v/>
      </c>
    </row>
    <row r="91" spans="2:21">
      <c r="B91" s="17"/>
      <c r="C91" s="17"/>
      <c r="D91" s="17"/>
      <c r="E91" s="18"/>
      <c r="F91" s="44"/>
      <c r="G91" s="17"/>
      <c r="H91" s="17"/>
      <c r="I91" s="17"/>
      <c r="J91" s="17"/>
      <c r="K91" s="17"/>
      <c r="L91" s="17"/>
      <c r="M91" s="17"/>
      <c r="N91" s="17"/>
      <c r="O91" s="17"/>
      <c r="P91" s="17"/>
      <c r="Q91" s="17"/>
      <c r="R91" s="17"/>
      <c r="S91" s="17"/>
      <c r="T91" s="17"/>
      <c r="U91" t="str">
        <f>IF(COUNTA(Table2[[#This Row],[Employee Name]:[13. Skin is intact without open wounds or rashes]])=0,"",COUNTIF(Table2[[#This Row],[1. Checks that sink areas are supplied with soap and paper towels]:[13. Skin is intact without open wounds or rashes]],"NO"))</f>
        <v/>
      </c>
    </row>
    <row r="92" spans="2:21">
      <c r="B92" s="17"/>
      <c r="C92" s="17"/>
      <c r="D92" s="17"/>
      <c r="E92" s="18"/>
      <c r="F92" s="44"/>
      <c r="G92" s="17"/>
      <c r="H92" s="17"/>
      <c r="I92" s="17"/>
      <c r="J92" s="17"/>
      <c r="K92" s="17"/>
      <c r="L92" s="17"/>
      <c r="M92" s="17"/>
      <c r="N92" s="17"/>
      <c r="O92" s="17"/>
      <c r="P92" s="17"/>
      <c r="Q92" s="17"/>
      <c r="R92" s="17"/>
      <c r="S92" s="17"/>
      <c r="T92" s="17"/>
      <c r="U92" t="str">
        <f>IF(COUNTA(Table2[[#This Row],[Employee Name]:[13. Skin is intact without open wounds or rashes]])=0,"",COUNTIF(Table2[[#This Row],[1. Checks that sink areas are supplied with soap and paper towels]:[13. Skin is intact without open wounds or rashes]],"NO"))</f>
        <v/>
      </c>
    </row>
    <row r="93" spans="2:21">
      <c r="B93" s="17"/>
      <c r="C93" s="17"/>
      <c r="D93" s="17"/>
      <c r="E93" s="18"/>
      <c r="F93" s="44"/>
      <c r="G93" s="17"/>
      <c r="H93" s="17"/>
      <c r="I93" s="17"/>
      <c r="J93" s="17"/>
      <c r="K93" s="17"/>
      <c r="L93" s="17"/>
      <c r="M93" s="17"/>
      <c r="N93" s="17"/>
      <c r="O93" s="17"/>
      <c r="P93" s="17"/>
      <c r="Q93" s="17"/>
      <c r="R93" s="17"/>
      <c r="S93" s="17"/>
      <c r="T93" s="17"/>
      <c r="U93" t="str">
        <f>IF(COUNTA(Table2[[#This Row],[Employee Name]:[13. Skin is intact without open wounds or rashes]])=0,"",COUNTIF(Table2[[#This Row],[1. Checks that sink areas are supplied with soap and paper towels]:[13. Skin is intact without open wounds or rashes]],"NO"))</f>
        <v/>
      </c>
    </row>
    <row r="94" spans="2:21">
      <c r="B94" s="17"/>
      <c r="C94" s="17"/>
      <c r="D94" s="17"/>
      <c r="E94" s="18"/>
      <c r="F94" s="44"/>
      <c r="G94" s="17"/>
      <c r="H94" s="17"/>
      <c r="I94" s="17"/>
      <c r="J94" s="17"/>
      <c r="K94" s="17"/>
      <c r="L94" s="17"/>
      <c r="M94" s="17"/>
      <c r="N94" s="17"/>
      <c r="O94" s="17"/>
      <c r="P94" s="17"/>
      <c r="Q94" s="17"/>
      <c r="R94" s="17"/>
      <c r="S94" s="17"/>
      <c r="T94" s="17"/>
      <c r="U94" t="str">
        <f>IF(COUNTA(Table2[[#This Row],[Employee Name]:[13. Skin is intact without open wounds or rashes]])=0,"",COUNTIF(Table2[[#This Row],[1. Checks that sink areas are supplied with soap and paper towels]:[13. Skin is intact without open wounds or rashes]],"NO"))</f>
        <v/>
      </c>
    </row>
    <row r="95" spans="2:21">
      <c r="B95" s="17"/>
      <c r="C95" s="17"/>
      <c r="D95" s="17"/>
      <c r="E95" s="18"/>
      <c r="F95" s="44"/>
      <c r="G95" s="17"/>
      <c r="H95" s="17"/>
      <c r="I95" s="17"/>
      <c r="J95" s="17"/>
      <c r="K95" s="17"/>
      <c r="L95" s="17"/>
      <c r="M95" s="17"/>
      <c r="N95" s="17"/>
      <c r="O95" s="17"/>
      <c r="P95" s="17"/>
      <c r="Q95" s="17"/>
      <c r="R95" s="17"/>
      <c r="S95" s="17"/>
      <c r="T95" s="17"/>
      <c r="U95" t="str">
        <f>IF(COUNTA(Table2[[#This Row],[Employee Name]:[13. Skin is intact without open wounds or rashes]])=0,"",COUNTIF(Table2[[#This Row],[1. Checks that sink areas are supplied with soap and paper towels]:[13. Skin is intact without open wounds or rashes]],"NO"))</f>
        <v/>
      </c>
    </row>
    <row r="96" spans="2:21">
      <c r="B96" s="17"/>
      <c r="C96" s="17"/>
      <c r="D96" s="17"/>
      <c r="E96" s="18"/>
      <c r="F96" s="44"/>
      <c r="G96" s="17"/>
      <c r="H96" s="17"/>
      <c r="I96" s="17"/>
      <c r="J96" s="17"/>
      <c r="K96" s="17"/>
      <c r="L96" s="17"/>
      <c r="M96" s="17"/>
      <c r="N96" s="17"/>
      <c r="O96" s="17"/>
      <c r="P96" s="17"/>
      <c r="Q96" s="17"/>
      <c r="R96" s="17"/>
      <c r="S96" s="17"/>
      <c r="T96" s="17"/>
      <c r="U96" t="str">
        <f>IF(COUNTA(Table2[[#This Row],[Employee Name]:[13. Skin is intact without open wounds or rashes]])=0,"",COUNTIF(Table2[[#This Row],[1. Checks that sink areas are supplied with soap and paper towels]:[13. Skin is intact without open wounds or rashes]],"NO"))</f>
        <v/>
      </c>
    </row>
    <row r="97" spans="2:21">
      <c r="B97" s="17"/>
      <c r="C97" s="17"/>
      <c r="D97" s="17"/>
      <c r="E97" s="18"/>
      <c r="F97" s="44"/>
      <c r="G97" s="17"/>
      <c r="H97" s="17"/>
      <c r="I97" s="17"/>
      <c r="J97" s="17"/>
      <c r="K97" s="17"/>
      <c r="L97" s="17"/>
      <c r="M97" s="17"/>
      <c r="N97" s="17"/>
      <c r="O97" s="17"/>
      <c r="P97" s="17"/>
      <c r="Q97" s="17"/>
      <c r="R97" s="17"/>
      <c r="S97" s="17"/>
      <c r="T97" s="17"/>
      <c r="U97" t="str">
        <f>IF(COUNTA(Table2[[#This Row],[Employee Name]:[13. Skin is intact without open wounds or rashes]])=0,"",COUNTIF(Table2[[#This Row],[1. Checks that sink areas are supplied with soap and paper towels]:[13. Skin is intact without open wounds or rashes]],"NO"))</f>
        <v/>
      </c>
    </row>
    <row r="98" spans="2:21">
      <c r="B98" s="17"/>
      <c r="C98" s="17"/>
      <c r="D98" s="17"/>
      <c r="E98" s="18"/>
      <c r="F98" s="44"/>
      <c r="G98" s="17"/>
      <c r="H98" s="17"/>
      <c r="I98" s="17"/>
      <c r="J98" s="17"/>
      <c r="K98" s="17"/>
      <c r="L98" s="17"/>
      <c r="M98" s="17"/>
      <c r="N98" s="17"/>
      <c r="O98" s="17"/>
      <c r="P98" s="17"/>
      <c r="Q98" s="17"/>
      <c r="R98" s="17"/>
      <c r="S98" s="17"/>
      <c r="T98" s="17"/>
      <c r="U98" t="str">
        <f>IF(COUNTA(Table2[[#This Row],[Employee Name]:[13. Skin is intact without open wounds or rashes]])=0,"",COUNTIF(Table2[[#This Row],[1. Checks that sink areas are supplied with soap and paper towels]:[13. Skin is intact without open wounds or rashes]],"NO"))</f>
        <v/>
      </c>
    </row>
    <row r="99" spans="2:21">
      <c r="B99" s="17"/>
      <c r="C99" s="17"/>
      <c r="D99" s="17"/>
      <c r="E99" s="18"/>
      <c r="F99" s="44"/>
      <c r="G99" s="17"/>
      <c r="H99" s="17"/>
      <c r="I99" s="17"/>
      <c r="J99" s="17"/>
      <c r="K99" s="17"/>
      <c r="L99" s="17"/>
      <c r="M99" s="17"/>
      <c r="N99" s="17"/>
      <c r="O99" s="17"/>
      <c r="P99" s="17"/>
      <c r="Q99" s="17"/>
      <c r="R99" s="17"/>
      <c r="S99" s="17"/>
      <c r="T99" s="17"/>
      <c r="U99" t="str">
        <f>IF(COUNTA(Table2[[#This Row],[Employee Name]:[13. Skin is intact without open wounds or rashes]])=0,"",COUNTIF(Table2[[#This Row],[1. Checks that sink areas are supplied with soap and paper towels]:[13. Skin is intact without open wounds or rashes]],"NO"))</f>
        <v/>
      </c>
    </row>
    <row r="100" spans="2:21">
      <c r="B100" s="17"/>
      <c r="C100" s="17"/>
      <c r="D100" s="17"/>
      <c r="E100" s="18"/>
      <c r="F100" s="44"/>
      <c r="G100" s="17"/>
      <c r="H100" s="17"/>
      <c r="I100" s="17"/>
      <c r="J100" s="17"/>
      <c r="K100" s="17"/>
      <c r="L100" s="17"/>
      <c r="M100" s="17"/>
      <c r="N100" s="17"/>
      <c r="O100" s="17"/>
      <c r="P100" s="17"/>
      <c r="Q100" s="17"/>
      <c r="R100" s="17"/>
      <c r="S100" s="17"/>
      <c r="T100" s="17"/>
      <c r="U100" t="str">
        <f>IF(COUNTA(Table2[[#This Row],[Employee Name]:[13. Skin is intact without open wounds or rashes]])=0,"",COUNTIF(Table2[[#This Row],[1. Checks that sink areas are supplied with soap and paper towels]:[13. Skin is intact without open wounds or rashes]],"NO"))</f>
        <v/>
      </c>
    </row>
    <row r="101" spans="2:21">
      <c r="B101" s="17"/>
      <c r="C101" s="17"/>
      <c r="D101" s="17"/>
      <c r="E101" s="18"/>
      <c r="F101" s="44"/>
      <c r="G101" s="17"/>
      <c r="H101" s="17"/>
      <c r="I101" s="17"/>
      <c r="J101" s="17"/>
      <c r="K101" s="17"/>
      <c r="L101" s="17"/>
      <c r="M101" s="17"/>
      <c r="N101" s="17"/>
      <c r="O101" s="17"/>
      <c r="P101" s="17"/>
      <c r="Q101" s="17"/>
      <c r="R101" s="17"/>
      <c r="S101" s="17"/>
      <c r="T101" s="17"/>
      <c r="U101" t="str">
        <f>IF(COUNTA(Table2[[#This Row],[Employee Name]:[13. Skin is intact without open wounds or rashes]])=0,"",COUNTIF(Table2[[#This Row],[1. Checks that sink areas are supplied with soap and paper towels]:[13. Skin is intact without open wounds or rashes]],"NO"))</f>
        <v/>
      </c>
    </row>
    <row r="102" spans="2:21">
      <c r="B102" s="17"/>
      <c r="C102" s="17"/>
      <c r="D102" s="17"/>
      <c r="E102" s="18"/>
      <c r="F102" s="44"/>
      <c r="G102" s="17"/>
      <c r="H102" s="17"/>
      <c r="I102" s="17"/>
      <c r="J102" s="17"/>
      <c r="K102" s="17"/>
      <c r="L102" s="17"/>
      <c r="M102" s="17"/>
      <c r="N102" s="17"/>
      <c r="O102" s="17"/>
      <c r="P102" s="17"/>
      <c r="Q102" s="17"/>
      <c r="R102" s="17"/>
      <c r="S102" s="17"/>
      <c r="T102" s="17"/>
      <c r="U102" t="str">
        <f>IF(COUNTA(Table2[[#This Row],[Employee Name]:[13. Skin is intact without open wounds or rashes]])=0,"",COUNTIF(Table2[[#This Row],[1. Checks that sink areas are supplied with soap and paper towels]:[13. Skin is intact without open wounds or rashes]],"NO"))</f>
        <v/>
      </c>
    </row>
    <row r="103" spans="2:21">
      <c r="B103" s="17"/>
      <c r="C103" s="17"/>
      <c r="D103" s="17"/>
      <c r="E103" s="18"/>
      <c r="F103" s="44"/>
      <c r="G103" s="17"/>
      <c r="H103" s="17"/>
      <c r="I103" s="17"/>
      <c r="J103" s="17"/>
      <c r="K103" s="17"/>
      <c r="L103" s="17"/>
      <c r="M103" s="17"/>
      <c r="N103" s="17"/>
      <c r="O103" s="17"/>
      <c r="P103" s="17"/>
      <c r="Q103" s="17"/>
      <c r="R103" s="17"/>
      <c r="S103" s="17"/>
      <c r="T103" s="17"/>
      <c r="U103" t="str">
        <f>IF(COUNTA(Table2[[#This Row],[Employee Name]:[13. Skin is intact without open wounds or rashes]])=0,"",COUNTIF(Table2[[#This Row],[1. Checks that sink areas are supplied with soap and paper towels]:[13. Skin is intact without open wounds or rashes]],"NO"))</f>
        <v/>
      </c>
    </row>
    <row r="104" spans="2:21">
      <c r="B104" s="17"/>
      <c r="C104" s="17"/>
      <c r="D104" s="17"/>
      <c r="E104" s="18"/>
      <c r="F104" s="44"/>
      <c r="G104" s="17"/>
      <c r="H104" s="17"/>
      <c r="I104" s="17"/>
      <c r="J104" s="17"/>
      <c r="K104" s="17"/>
      <c r="L104" s="17"/>
      <c r="M104" s="17"/>
      <c r="N104" s="17"/>
      <c r="O104" s="17"/>
      <c r="P104" s="17"/>
      <c r="Q104" s="17"/>
      <c r="R104" s="17"/>
      <c r="S104" s="17"/>
      <c r="T104" s="17"/>
      <c r="U104" t="str">
        <f>IF(COUNTA(Table2[[#This Row],[Employee Name]:[13. Skin is intact without open wounds or rashes]])=0,"",COUNTIF(Table2[[#This Row],[1. Checks that sink areas are supplied with soap and paper towels]:[13. Skin is intact without open wounds or rashes]],"NO"))</f>
        <v/>
      </c>
    </row>
    <row r="105" spans="2:21">
      <c r="B105" s="17"/>
      <c r="C105" s="17"/>
      <c r="D105" s="17"/>
      <c r="E105" s="18"/>
      <c r="F105" s="44"/>
      <c r="G105" s="17"/>
      <c r="H105" s="17"/>
      <c r="I105" s="17"/>
      <c r="J105" s="17"/>
      <c r="K105" s="17"/>
      <c r="L105" s="17"/>
      <c r="M105" s="17"/>
      <c r="N105" s="17"/>
      <c r="O105" s="17"/>
      <c r="P105" s="17"/>
      <c r="Q105" s="17"/>
      <c r="R105" s="17"/>
      <c r="S105" s="17"/>
      <c r="T105" s="17"/>
      <c r="U105" t="str">
        <f>IF(COUNTA(Table2[[#This Row],[Employee Name]:[13. Skin is intact without open wounds or rashes]])=0,"",COUNTIF(Table2[[#This Row],[1. Checks that sink areas are supplied with soap and paper towels]:[13. Skin is intact without open wounds or rashes]],"NO"))</f>
        <v/>
      </c>
    </row>
    <row r="106" spans="2:21">
      <c r="B106" s="17"/>
      <c r="C106" s="17"/>
      <c r="D106" s="17"/>
      <c r="E106" s="18"/>
      <c r="F106" s="44"/>
      <c r="G106" s="17"/>
      <c r="H106" s="17"/>
      <c r="I106" s="17"/>
      <c r="J106" s="17"/>
      <c r="K106" s="17"/>
      <c r="L106" s="17"/>
      <c r="M106" s="17"/>
      <c r="N106" s="17"/>
      <c r="O106" s="17"/>
      <c r="P106" s="17"/>
      <c r="Q106" s="17"/>
      <c r="R106" s="17"/>
      <c r="S106" s="17"/>
      <c r="T106" s="17"/>
      <c r="U106" t="str">
        <f>IF(COUNTA(Table2[[#This Row],[Employee Name]:[13. Skin is intact without open wounds or rashes]])=0,"",COUNTIF(Table2[[#This Row],[1. Checks that sink areas are supplied with soap and paper towels]:[13. Skin is intact without open wounds or rashes]],"NO"))</f>
        <v/>
      </c>
    </row>
    <row r="107" spans="2:21">
      <c r="B107" s="17"/>
      <c r="C107" s="17"/>
      <c r="D107" s="17"/>
      <c r="E107" s="18"/>
      <c r="F107" s="44"/>
      <c r="G107" s="17"/>
      <c r="H107" s="17"/>
      <c r="I107" s="17"/>
      <c r="J107" s="17"/>
      <c r="K107" s="17"/>
      <c r="L107" s="17"/>
      <c r="M107" s="17"/>
      <c r="N107" s="17"/>
      <c r="O107" s="17"/>
      <c r="P107" s="17"/>
      <c r="Q107" s="17"/>
      <c r="R107" s="17"/>
      <c r="S107" s="17"/>
      <c r="T107" s="17"/>
      <c r="U107" t="str">
        <f>IF(COUNTA(Table2[[#This Row],[Employee Name]:[13. Skin is intact without open wounds or rashes]])=0,"",COUNTIF(Table2[[#This Row],[1. Checks that sink areas are supplied with soap and paper towels]:[13. Skin is intact without open wounds or rashes]],"NO"))</f>
        <v/>
      </c>
    </row>
    <row r="108" spans="2:21">
      <c r="B108" s="17"/>
      <c r="C108" s="17"/>
      <c r="D108" s="17"/>
      <c r="E108" s="18"/>
      <c r="F108" s="44"/>
      <c r="G108" s="17"/>
      <c r="H108" s="17"/>
      <c r="I108" s="17"/>
      <c r="J108" s="17"/>
      <c r="K108" s="17"/>
      <c r="L108" s="17"/>
      <c r="M108" s="17"/>
      <c r="N108" s="17"/>
      <c r="O108" s="17"/>
      <c r="P108" s="17"/>
      <c r="Q108" s="17"/>
      <c r="R108" s="17"/>
      <c r="S108" s="17"/>
      <c r="T108" s="17"/>
      <c r="U108" t="str">
        <f>IF(COUNTA(Table2[[#This Row],[Employee Name]:[13. Skin is intact without open wounds or rashes]])=0,"",COUNTIF(Table2[[#This Row],[1. Checks that sink areas are supplied with soap and paper towels]:[13. Skin is intact without open wounds or rashes]],"NO"))</f>
        <v/>
      </c>
    </row>
    <row r="109" spans="2:21">
      <c r="B109" s="17"/>
      <c r="C109" s="17"/>
      <c r="D109" s="17"/>
      <c r="E109" s="18"/>
      <c r="F109" s="44"/>
      <c r="G109" s="17"/>
      <c r="H109" s="17"/>
      <c r="I109" s="17"/>
      <c r="J109" s="17"/>
      <c r="K109" s="17"/>
      <c r="L109" s="17"/>
      <c r="M109" s="17"/>
      <c r="N109" s="17"/>
      <c r="O109" s="17"/>
      <c r="P109" s="17"/>
      <c r="Q109" s="17"/>
      <c r="R109" s="17"/>
      <c r="S109" s="17"/>
      <c r="T109" s="17"/>
      <c r="U109" t="str">
        <f>IF(COUNTA(Table2[[#This Row],[Employee Name]:[13. Skin is intact without open wounds or rashes]])=0,"",COUNTIF(Table2[[#This Row],[1. Checks that sink areas are supplied with soap and paper towels]:[13. Skin is intact without open wounds or rashes]],"NO"))</f>
        <v/>
      </c>
    </row>
    <row r="110" spans="2:21">
      <c r="B110" s="17"/>
      <c r="C110" s="17"/>
      <c r="D110" s="17"/>
      <c r="E110" s="18"/>
      <c r="F110" s="44"/>
      <c r="G110" s="17"/>
      <c r="H110" s="17"/>
      <c r="I110" s="17"/>
      <c r="J110" s="17"/>
      <c r="K110" s="17"/>
      <c r="L110" s="17"/>
      <c r="M110" s="17"/>
      <c r="N110" s="17"/>
      <c r="O110" s="17"/>
      <c r="P110" s="17"/>
      <c r="Q110" s="17"/>
      <c r="R110" s="17"/>
      <c r="S110" s="17"/>
      <c r="T110" s="17"/>
      <c r="U110" t="str">
        <f>IF(COUNTA(Table2[[#This Row],[Employee Name]:[13. Skin is intact without open wounds or rashes]])=0,"",COUNTIF(Table2[[#This Row],[1. Checks that sink areas are supplied with soap and paper towels]:[13. Skin is intact without open wounds or rashes]],"NO"))</f>
        <v/>
      </c>
    </row>
    <row r="111" spans="2:21">
      <c r="B111" s="17"/>
      <c r="C111" s="17"/>
      <c r="D111" s="17"/>
      <c r="E111" s="18"/>
      <c r="F111" s="44"/>
      <c r="G111" s="17"/>
      <c r="H111" s="17"/>
      <c r="I111" s="17"/>
      <c r="J111" s="17"/>
      <c r="K111" s="17"/>
      <c r="L111" s="17"/>
      <c r="M111" s="17"/>
      <c r="N111" s="17"/>
      <c r="O111" s="17"/>
      <c r="P111" s="17"/>
      <c r="Q111" s="17"/>
      <c r="R111" s="17"/>
      <c r="S111" s="17"/>
      <c r="T111" s="17"/>
      <c r="U111" t="str">
        <f>IF(COUNTA(Table2[[#This Row],[Employee Name]:[13. Skin is intact without open wounds or rashes]])=0,"",COUNTIF(Table2[[#This Row],[1. Checks that sink areas are supplied with soap and paper towels]:[13. Skin is intact without open wounds or rashes]],"NO"))</f>
        <v/>
      </c>
    </row>
    <row r="112" spans="2:21">
      <c r="B112" s="17"/>
      <c r="C112" s="17"/>
      <c r="D112" s="17"/>
      <c r="E112" s="18"/>
      <c r="F112" s="44"/>
      <c r="G112" s="17"/>
      <c r="H112" s="17"/>
      <c r="I112" s="17"/>
      <c r="J112" s="17"/>
      <c r="K112" s="17"/>
      <c r="L112" s="17"/>
      <c r="M112" s="17"/>
      <c r="N112" s="17"/>
      <c r="O112" s="17"/>
      <c r="P112" s="17"/>
      <c r="Q112" s="17"/>
      <c r="R112" s="17"/>
      <c r="S112" s="17"/>
      <c r="T112" s="17"/>
      <c r="U112" t="str">
        <f>IF(COUNTA(Table2[[#This Row],[Employee Name]:[13. Skin is intact without open wounds or rashes]])=0,"",COUNTIF(Table2[[#This Row],[1. Checks that sink areas are supplied with soap and paper towels]:[13. Skin is intact without open wounds or rashes]],"NO"))</f>
        <v/>
      </c>
    </row>
    <row r="113" spans="2:21">
      <c r="B113" s="17"/>
      <c r="C113" s="17"/>
      <c r="D113" s="17"/>
      <c r="E113" s="18"/>
      <c r="F113" s="44"/>
      <c r="G113" s="17"/>
      <c r="H113" s="17"/>
      <c r="I113" s="17"/>
      <c r="J113" s="17"/>
      <c r="K113" s="17"/>
      <c r="L113" s="17"/>
      <c r="M113" s="17"/>
      <c r="N113" s="17"/>
      <c r="O113" s="17"/>
      <c r="P113" s="17"/>
      <c r="Q113" s="17"/>
      <c r="R113" s="17"/>
      <c r="S113" s="17"/>
      <c r="T113" s="17"/>
      <c r="U113" t="str">
        <f>IF(COUNTA(Table2[[#This Row],[Employee Name]:[13. Skin is intact without open wounds or rashes]])=0,"",COUNTIF(Table2[[#This Row],[1. Checks that sink areas are supplied with soap and paper towels]:[13. Skin is intact without open wounds or rashes]],"NO"))</f>
        <v/>
      </c>
    </row>
    <row r="114" spans="2:21">
      <c r="B114" s="17"/>
      <c r="C114" s="17"/>
      <c r="D114" s="17"/>
      <c r="E114" s="18"/>
      <c r="F114" s="44"/>
      <c r="G114" s="17"/>
      <c r="H114" s="17"/>
      <c r="I114" s="17"/>
      <c r="J114" s="17"/>
      <c r="K114" s="17"/>
      <c r="L114" s="17"/>
      <c r="M114" s="17"/>
      <c r="N114" s="17"/>
      <c r="O114" s="17"/>
      <c r="P114" s="17"/>
      <c r="Q114" s="17"/>
      <c r="R114" s="17"/>
      <c r="S114" s="17"/>
      <c r="T114" s="17"/>
      <c r="U114" t="str">
        <f>IF(COUNTA(Table2[[#This Row],[Employee Name]:[13. Skin is intact without open wounds or rashes]])=0,"",COUNTIF(Table2[[#This Row],[1. Checks that sink areas are supplied with soap and paper towels]:[13. Skin is intact without open wounds or rashes]],"NO"))</f>
        <v/>
      </c>
    </row>
    <row r="115" spans="2:21">
      <c r="B115" s="17"/>
      <c r="C115" s="17"/>
      <c r="D115" s="17"/>
      <c r="E115" s="18"/>
      <c r="F115" s="44"/>
      <c r="G115" s="17"/>
      <c r="H115" s="17"/>
      <c r="I115" s="17"/>
      <c r="J115" s="17"/>
      <c r="K115" s="17"/>
      <c r="L115" s="17"/>
      <c r="M115" s="17"/>
      <c r="N115" s="17"/>
      <c r="O115" s="17"/>
      <c r="P115" s="17"/>
      <c r="Q115" s="17"/>
      <c r="R115" s="17"/>
      <c r="S115" s="17"/>
      <c r="T115" s="17"/>
      <c r="U115" t="str">
        <f>IF(COUNTA(Table2[[#This Row],[Employee Name]:[13. Skin is intact without open wounds or rashes]])=0,"",COUNTIF(Table2[[#This Row],[1. Checks that sink areas are supplied with soap and paper towels]:[13. Skin is intact without open wounds or rashes]],"NO"))</f>
        <v/>
      </c>
    </row>
    <row r="116" spans="2:21">
      <c r="B116" s="17"/>
      <c r="C116" s="17"/>
      <c r="D116" s="17"/>
      <c r="E116" s="18"/>
      <c r="F116" s="44"/>
      <c r="G116" s="17"/>
      <c r="H116" s="17"/>
      <c r="I116" s="17"/>
      <c r="J116" s="17"/>
      <c r="K116" s="17"/>
      <c r="L116" s="17"/>
      <c r="M116" s="17"/>
      <c r="N116" s="17"/>
      <c r="O116" s="17"/>
      <c r="P116" s="17"/>
      <c r="Q116" s="17"/>
      <c r="R116" s="17"/>
      <c r="S116" s="17"/>
      <c r="T116" s="17"/>
      <c r="U116" t="str">
        <f>IF(COUNTA(Table2[[#This Row],[Employee Name]:[13. Skin is intact without open wounds or rashes]])=0,"",COUNTIF(Table2[[#This Row],[1. Checks that sink areas are supplied with soap and paper towels]:[13. Skin is intact without open wounds or rashes]],"NO"))</f>
        <v/>
      </c>
    </row>
    <row r="117" spans="2:21">
      <c r="B117" s="17"/>
      <c r="C117" s="17"/>
      <c r="D117" s="17"/>
      <c r="E117" s="18"/>
      <c r="F117" s="44"/>
      <c r="G117" s="17"/>
      <c r="H117" s="17"/>
      <c r="I117" s="17"/>
      <c r="J117" s="17"/>
      <c r="K117" s="17"/>
      <c r="L117" s="17"/>
      <c r="M117" s="17"/>
      <c r="N117" s="17"/>
      <c r="O117" s="17"/>
      <c r="P117" s="17"/>
      <c r="Q117" s="17"/>
      <c r="R117" s="17"/>
      <c r="S117" s="17"/>
      <c r="T117" s="17"/>
      <c r="U117" t="str">
        <f>IF(COUNTA(Table2[[#This Row],[Employee Name]:[13. Skin is intact without open wounds or rashes]])=0,"",COUNTIF(Table2[[#This Row],[1. Checks that sink areas are supplied with soap and paper towels]:[13. Skin is intact without open wounds or rashes]],"NO"))</f>
        <v/>
      </c>
    </row>
    <row r="118" spans="2:21">
      <c r="B118" s="17"/>
      <c r="C118" s="17"/>
      <c r="D118" s="17"/>
      <c r="E118" s="18"/>
      <c r="F118" s="44"/>
      <c r="G118" s="17"/>
      <c r="H118" s="17"/>
      <c r="I118" s="17"/>
      <c r="J118" s="17"/>
      <c r="K118" s="17"/>
      <c r="L118" s="17"/>
      <c r="M118" s="17"/>
      <c r="N118" s="17"/>
      <c r="O118" s="17"/>
      <c r="P118" s="17"/>
      <c r="Q118" s="17"/>
      <c r="R118" s="17"/>
      <c r="S118" s="17"/>
      <c r="T118" s="17"/>
      <c r="U118" t="str">
        <f>IF(COUNTA(Table2[[#This Row],[Employee Name]:[13. Skin is intact without open wounds or rashes]])=0,"",COUNTIF(Table2[[#This Row],[1. Checks that sink areas are supplied with soap and paper towels]:[13. Skin is intact without open wounds or rashes]],"NO"))</f>
        <v/>
      </c>
    </row>
    <row r="119" spans="2:21">
      <c r="B119" s="17"/>
      <c r="C119" s="17"/>
      <c r="D119" s="17"/>
      <c r="E119" s="18"/>
      <c r="F119" s="44"/>
      <c r="G119" s="17"/>
      <c r="H119" s="17"/>
      <c r="I119" s="17"/>
      <c r="J119" s="17"/>
      <c r="K119" s="17"/>
      <c r="L119" s="17"/>
      <c r="M119" s="17"/>
      <c r="N119" s="17"/>
      <c r="O119" s="17"/>
      <c r="P119" s="17"/>
      <c r="Q119" s="17"/>
      <c r="R119" s="17"/>
      <c r="S119" s="17"/>
      <c r="T119" s="17"/>
      <c r="U119" t="str">
        <f>IF(COUNTA(Table2[[#This Row],[Employee Name]:[13. Skin is intact without open wounds or rashes]])=0,"",COUNTIF(Table2[[#This Row],[1. Checks that sink areas are supplied with soap and paper towels]:[13. Skin is intact without open wounds or rashes]],"NO"))</f>
        <v/>
      </c>
    </row>
    <row r="120" spans="2:21">
      <c r="B120" s="17"/>
      <c r="C120" s="17"/>
      <c r="D120" s="17"/>
      <c r="E120" s="18"/>
      <c r="F120" s="44"/>
      <c r="G120" s="17"/>
      <c r="H120" s="17"/>
      <c r="I120" s="17"/>
      <c r="J120" s="17"/>
      <c r="K120" s="17"/>
      <c r="L120" s="17"/>
      <c r="M120" s="17"/>
      <c r="N120" s="17"/>
      <c r="O120" s="17"/>
      <c r="P120" s="17"/>
      <c r="Q120" s="17"/>
      <c r="R120" s="17"/>
      <c r="S120" s="17"/>
      <c r="T120" s="17"/>
      <c r="U120" t="str">
        <f>IF(COUNTA(Table2[[#This Row],[Employee Name]:[13. Skin is intact without open wounds or rashes]])=0,"",COUNTIF(Table2[[#This Row],[1. Checks that sink areas are supplied with soap and paper towels]:[13. Skin is intact without open wounds or rashes]],"NO"))</f>
        <v/>
      </c>
    </row>
    <row r="121" spans="2:21">
      <c r="B121" s="17"/>
      <c r="C121" s="17"/>
      <c r="D121" s="17"/>
      <c r="E121" s="18"/>
      <c r="F121" s="44"/>
      <c r="G121" s="17"/>
      <c r="H121" s="17"/>
      <c r="I121" s="17"/>
      <c r="J121" s="17"/>
      <c r="K121" s="17"/>
      <c r="L121" s="17"/>
      <c r="M121" s="17"/>
      <c r="N121" s="17"/>
      <c r="O121" s="17"/>
      <c r="P121" s="17"/>
      <c r="Q121" s="17"/>
      <c r="R121" s="17"/>
      <c r="S121" s="17"/>
      <c r="T121" s="17"/>
      <c r="U121" t="str">
        <f>IF(COUNTA(Table2[[#This Row],[Employee Name]:[13. Skin is intact without open wounds or rashes]])=0,"",COUNTIF(Table2[[#This Row],[1. Checks that sink areas are supplied with soap and paper towels]:[13. Skin is intact without open wounds or rashes]],"NO"))</f>
        <v/>
      </c>
    </row>
    <row r="122" spans="2:21">
      <c r="B122" s="17"/>
      <c r="C122" s="17"/>
      <c r="D122" s="17"/>
      <c r="E122" s="18"/>
      <c r="F122" s="44"/>
      <c r="G122" s="17"/>
      <c r="H122" s="17"/>
      <c r="I122" s="17"/>
      <c r="J122" s="17"/>
      <c r="K122" s="17"/>
      <c r="L122" s="17"/>
      <c r="M122" s="17"/>
      <c r="N122" s="17"/>
      <c r="O122" s="17"/>
      <c r="P122" s="17"/>
      <c r="Q122" s="17"/>
      <c r="R122" s="17"/>
      <c r="S122" s="17"/>
      <c r="T122" s="17"/>
      <c r="U122" t="str">
        <f>IF(COUNTA(Table2[[#This Row],[Employee Name]:[13. Skin is intact without open wounds or rashes]])=0,"",COUNTIF(Table2[[#This Row],[1. Checks that sink areas are supplied with soap and paper towels]:[13. Skin is intact without open wounds or rashes]],"NO"))</f>
        <v/>
      </c>
    </row>
    <row r="123" spans="2:21">
      <c r="B123" s="17"/>
      <c r="C123" s="17"/>
      <c r="D123" s="17"/>
      <c r="E123" s="18"/>
      <c r="F123" s="44"/>
      <c r="G123" s="17"/>
      <c r="H123" s="17"/>
      <c r="I123" s="17"/>
      <c r="J123" s="17"/>
      <c r="K123" s="17"/>
      <c r="L123" s="17"/>
      <c r="M123" s="17"/>
      <c r="N123" s="17"/>
      <c r="O123" s="17"/>
      <c r="P123" s="17"/>
      <c r="Q123" s="17"/>
      <c r="R123" s="17"/>
      <c r="S123" s="17"/>
      <c r="T123" s="17"/>
      <c r="U123" t="str">
        <f>IF(COUNTA(Table2[[#This Row],[Employee Name]:[13. Skin is intact without open wounds or rashes]])=0,"",COUNTIF(Table2[[#This Row],[1. Checks that sink areas are supplied with soap and paper towels]:[13. Skin is intact without open wounds or rashes]],"NO"))</f>
        <v/>
      </c>
    </row>
    <row r="124" spans="2:21">
      <c r="B124" s="17"/>
      <c r="C124" s="17"/>
      <c r="D124" s="17"/>
      <c r="E124" s="18"/>
      <c r="F124" s="44"/>
      <c r="G124" s="17"/>
      <c r="H124" s="17"/>
      <c r="I124" s="17"/>
      <c r="J124" s="17"/>
      <c r="K124" s="17"/>
      <c r="L124" s="17"/>
      <c r="M124" s="17"/>
      <c r="N124" s="17"/>
      <c r="O124" s="17"/>
      <c r="P124" s="17"/>
      <c r="Q124" s="17"/>
      <c r="R124" s="17"/>
      <c r="S124" s="17"/>
      <c r="T124" s="17"/>
      <c r="U124" t="str">
        <f>IF(COUNTA(Table2[[#This Row],[Employee Name]:[13. Skin is intact without open wounds or rashes]])=0,"",COUNTIF(Table2[[#This Row],[1. Checks that sink areas are supplied with soap and paper towels]:[13. Skin is intact without open wounds or rashes]],"NO"))</f>
        <v/>
      </c>
    </row>
    <row r="125" spans="2:21">
      <c r="B125" s="17"/>
      <c r="C125" s="17"/>
      <c r="D125" s="17"/>
      <c r="E125" s="18"/>
      <c r="F125" s="44"/>
      <c r="G125" s="17"/>
      <c r="H125" s="17"/>
      <c r="I125" s="17"/>
      <c r="J125" s="17"/>
      <c r="K125" s="17"/>
      <c r="L125" s="17"/>
      <c r="M125" s="17"/>
      <c r="N125" s="17"/>
      <c r="O125" s="17"/>
      <c r="P125" s="17"/>
      <c r="Q125" s="17"/>
      <c r="R125" s="17"/>
      <c r="S125" s="17"/>
      <c r="T125" s="17"/>
      <c r="U125" t="str">
        <f>IF(COUNTA(Table2[[#This Row],[Employee Name]:[13. Skin is intact without open wounds or rashes]])=0,"",COUNTIF(Table2[[#This Row],[1. Checks that sink areas are supplied with soap and paper towels]:[13. Skin is intact without open wounds or rashes]],"NO"))</f>
        <v/>
      </c>
    </row>
    <row r="126" spans="2:21">
      <c r="B126" s="17"/>
      <c r="C126" s="17"/>
      <c r="D126" s="17"/>
      <c r="E126" s="18"/>
      <c r="F126" s="44"/>
      <c r="G126" s="17"/>
      <c r="H126" s="17"/>
      <c r="I126" s="17"/>
      <c r="J126" s="17"/>
      <c r="K126" s="17"/>
      <c r="L126" s="17"/>
      <c r="M126" s="17"/>
      <c r="N126" s="17"/>
      <c r="O126" s="17"/>
      <c r="P126" s="17"/>
      <c r="Q126" s="17"/>
      <c r="R126" s="17"/>
      <c r="S126" s="17"/>
      <c r="T126" s="17"/>
      <c r="U126" t="str">
        <f>IF(COUNTA(Table2[[#This Row],[Employee Name]:[13. Skin is intact without open wounds or rashes]])=0,"",COUNTIF(Table2[[#This Row],[1. Checks that sink areas are supplied with soap and paper towels]:[13. Skin is intact without open wounds or rashes]],"NO"))</f>
        <v/>
      </c>
    </row>
    <row r="127" spans="2:21">
      <c r="B127" s="17"/>
      <c r="C127" s="17"/>
      <c r="D127" s="17"/>
      <c r="E127" s="18"/>
      <c r="F127" s="44"/>
      <c r="G127" s="17"/>
      <c r="H127" s="17"/>
      <c r="I127" s="17"/>
      <c r="J127" s="17"/>
      <c r="K127" s="17"/>
      <c r="L127" s="17"/>
      <c r="M127" s="17"/>
      <c r="N127" s="17"/>
      <c r="O127" s="17"/>
      <c r="P127" s="17"/>
      <c r="Q127" s="17"/>
      <c r="R127" s="17"/>
      <c r="S127" s="17"/>
      <c r="T127" s="17"/>
      <c r="U127" t="str">
        <f>IF(COUNTA(Table2[[#This Row],[Employee Name]:[13. Skin is intact without open wounds or rashes]])=0,"",COUNTIF(Table2[[#This Row],[1. Checks that sink areas are supplied with soap and paper towels]:[13. Skin is intact without open wounds or rashes]],"NO"))</f>
        <v/>
      </c>
    </row>
    <row r="128" spans="2:21">
      <c r="B128" s="17"/>
      <c r="C128" s="17"/>
      <c r="D128" s="17"/>
      <c r="E128" s="18"/>
      <c r="F128" s="44"/>
      <c r="G128" s="17"/>
      <c r="H128" s="17"/>
      <c r="I128" s="17"/>
      <c r="J128" s="17"/>
      <c r="K128" s="17"/>
      <c r="L128" s="17"/>
      <c r="M128" s="17"/>
      <c r="N128" s="17"/>
      <c r="O128" s="17"/>
      <c r="P128" s="17"/>
      <c r="Q128" s="17"/>
      <c r="R128" s="17"/>
      <c r="S128" s="17"/>
      <c r="T128" s="17"/>
      <c r="U128" t="str">
        <f>IF(COUNTA(Table2[[#This Row],[Employee Name]:[13. Skin is intact without open wounds or rashes]])=0,"",COUNTIF(Table2[[#This Row],[1. Checks that sink areas are supplied with soap and paper towels]:[13. Skin is intact without open wounds or rashes]],"NO"))</f>
        <v/>
      </c>
    </row>
    <row r="129" spans="2:21">
      <c r="B129" s="17"/>
      <c r="C129" s="17"/>
      <c r="D129" s="17"/>
      <c r="E129" s="18"/>
      <c r="F129" s="44"/>
      <c r="G129" s="17"/>
      <c r="H129" s="17"/>
      <c r="I129" s="17"/>
      <c r="J129" s="17"/>
      <c r="K129" s="17"/>
      <c r="L129" s="17"/>
      <c r="M129" s="17"/>
      <c r="N129" s="17"/>
      <c r="O129" s="17"/>
      <c r="P129" s="17"/>
      <c r="Q129" s="17"/>
      <c r="R129" s="17"/>
      <c r="S129" s="17"/>
      <c r="T129" s="17"/>
      <c r="U129" t="str">
        <f>IF(COUNTA(Table2[[#This Row],[Employee Name]:[13. Skin is intact without open wounds or rashes]])=0,"",COUNTIF(Table2[[#This Row],[1. Checks that sink areas are supplied with soap and paper towels]:[13. Skin is intact without open wounds or rashes]],"NO"))</f>
        <v/>
      </c>
    </row>
    <row r="130" spans="2:21">
      <c r="B130" s="17"/>
      <c r="C130" s="17"/>
      <c r="D130" s="17"/>
      <c r="E130" s="18"/>
      <c r="F130" s="44"/>
      <c r="G130" s="17"/>
      <c r="H130" s="17"/>
      <c r="I130" s="17"/>
      <c r="J130" s="17"/>
      <c r="K130" s="17"/>
      <c r="L130" s="17"/>
      <c r="M130" s="17"/>
      <c r="N130" s="17"/>
      <c r="O130" s="17"/>
      <c r="P130" s="17"/>
      <c r="Q130" s="17"/>
      <c r="R130" s="17"/>
      <c r="S130" s="17"/>
      <c r="T130" s="17"/>
      <c r="U130" t="str">
        <f>IF(COUNTA(Table2[[#This Row],[Employee Name]:[13. Skin is intact without open wounds or rashes]])=0,"",COUNTIF(Table2[[#This Row],[1. Checks that sink areas are supplied with soap and paper towels]:[13. Skin is intact without open wounds or rashes]],"NO"))</f>
        <v/>
      </c>
    </row>
    <row r="131" spans="2:21">
      <c r="B131" s="17"/>
      <c r="C131" s="17"/>
      <c r="D131" s="17"/>
      <c r="E131" s="18"/>
      <c r="F131" s="44"/>
      <c r="G131" s="17"/>
      <c r="H131" s="17"/>
      <c r="I131" s="17"/>
      <c r="J131" s="17"/>
      <c r="K131" s="17"/>
      <c r="L131" s="17"/>
      <c r="M131" s="17"/>
      <c r="N131" s="17"/>
      <c r="O131" s="17"/>
      <c r="P131" s="17"/>
      <c r="Q131" s="17"/>
      <c r="R131" s="17"/>
      <c r="S131" s="17"/>
      <c r="T131" s="17"/>
      <c r="U131" t="str">
        <f>IF(COUNTA(Table2[[#This Row],[Employee Name]:[13. Skin is intact without open wounds or rashes]])=0,"",COUNTIF(Table2[[#This Row],[1. Checks that sink areas are supplied with soap and paper towels]:[13. Skin is intact without open wounds or rashes]],"NO"))</f>
        <v/>
      </c>
    </row>
    <row r="132" spans="2:21">
      <c r="B132" s="17"/>
      <c r="C132" s="17"/>
      <c r="D132" s="17"/>
      <c r="E132" s="18"/>
      <c r="F132" s="44"/>
      <c r="G132" s="17"/>
      <c r="H132" s="17"/>
      <c r="I132" s="17"/>
      <c r="J132" s="17"/>
      <c r="K132" s="17"/>
      <c r="L132" s="17"/>
      <c r="M132" s="17"/>
      <c r="N132" s="17"/>
      <c r="O132" s="17"/>
      <c r="P132" s="17"/>
      <c r="Q132" s="17"/>
      <c r="R132" s="17"/>
      <c r="S132" s="17"/>
      <c r="T132" s="17"/>
      <c r="U132" t="str">
        <f>IF(COUNTA(Table2[[#This Row],[Employee Name]:[13. Skin is intact without open wounds or rashes]])=0,"",COUNTIF(Table2[[#This Row],[1. Checks that sink areas are supplied with soap and paper towels]:[13. Skin is intact without open wounds or rashes]],"NO"))</f>
        <v/>
      </c>
    </row>
    <row r="133" spans="2:21">
      <c r="B133" s="17"/>
      <c r="C133" s="17"/>
      <c r="D133" s="17"/>
      <c r="E133" s="18"/>
      <c r="F133" s="44"/>
      <c r="G133" s="17"/>
      <c r="H133" s="17"/>
      <c r="I133" s="17"/>
      <c r="J133" s="17"/>
      <c r="K133" s="17"/>
      <c r="L133" s="17"/>
      <c r="M133" s="17"/>
      <c r="N133" s="17"/>
      <c r="O133" s="17"/>
      <c r="P133" s="17"/>
      <c r="Q133" s="17"/>
      <c r="R133" s="17"/>
      <c r="S133" s="17"/>
      <c r="T133" s="17"/>
      <c r="U133" t="str">
        <f>IF(COUNTA(Table2[[#This Row],[Employee Name]:[13. Skin is intact without open wounds or rashes]])=0,"",COUNTIF(Table2[[#This Row],[1. Checks that sink areas are supplied with soap and paper towels]:[13. Skin is intact without open wounds or rashes]],"NO"))</f>
        <v/>
      </c>
    </row>
    <row r="134" spans="2:21">
      <c r="B134" s="17"/>
      <c r="C134" s="17"/>
      <c r="D134" s="17"/>
      <c r="E134" s="18"/>
      <c r="F134" s="44"/>
      <c r="G134" s="17"/>
      <c r="H134" s="17"/>
      <c r="I134" s="17"/>
      <c r="J134" s="17"/>
      <c r="K134" s="17"/>
      <c r="L134" s="17"/>
      <c r="M134" s="17"/>
      <c r="N134" s="17"/>
      <c r="O134" s="17"/>
      <c r="P134" s="17"/>
      <c r="Q134" s="17"/>
      <c r="R134" s="17"/>
      <c r="S134" s="17"/>
      <c r="T134" s="17"/>
      <c r="U134" t="str">
        <f>IF(COUNTA(Table2[[#This Row],[Employee Name]:[13. Skin is intact without open wounds or rashes]])=0,"",COUNTIF(Table2[[#This Row],[1. Checks that sink areas are supplied with soap and paper towels]:[13. Skin is intact without open wounds or rashes]],"NO"))</f>
        <v/>
      </c>
    </row>
    <row r="135" spans="2:21">
      <c r="B135" s="17"/>
      <c r="C135" s="17"/>
      <c r="D135" s="17"/>
      <c r="E135" s="18"/>
      <c r="F135" s="44"/>
      <c r="G135" s="17"/>
      <c r="H135" s="17"/>
      <c r="I135" s="17"/>
      <c r="J135" s="17"/>
      <c r="K135" s="17"/>
      <c r="L135" s="17"/>
      <c r="M135" s="17"/>
      <c r="N135" s="17"/>
      <c r="O135" s="17"/>
      <c r="P135" s="17"/>
      <c r="Q135" s="17"/>
      <c r="R135" s="17"/>
      <c r="S135" s="17"/>
      <c r="T135" s="17"/>
      <c r="U135" t="str">
        <f>IF(COUNTA(Table2[[#This Row],[Employee Name]:[13. Skin is intact without open wounds or rashes]])=0,"",COUNTIF(Table2[[#This Row],[1. Checks that sink areas are supplied with soap and paper towels]:[13. Skin is intact without open wounds or rashes]],"NO"))</f>
        <v/>
      </c>
    </row>
    <row r="136" spans="2:21">
      <c r="B136" s="17"/>
      <c r="C136" s="17"/>
      <c r="D136" s="17"/>
      <c r="E136" s="18"/>
      <c r="F136" s="44"/>
      <c r="G136" s="17"/>
      <c r="H136" s="17"/>
      <c r="I136" s="17"/>
      <c r="J136" s="17"/>
      <c r="K136" s="17"/>
      <c r="L136" s="17"/>
      <c r="M136" s="17"/>
      <c r="N136" s="17"/>
      <c r="O136" s="17"/>
      <c r="P136" s="17"/>
      <c r="Q136" s="17"/>
      <c r="R136" s="17"/>
      <c r="S136" s="17"/>
      <c r="T136" s="17"/>
      <c r="U136" t="str">
        <f>IF(COUNTA(Table2[[#This Row],[Employee Name]:[13. Skin is intact without open wounds or rashes]])=0,"",COUNTIF(Table2[[#This Row],[1. Checks that sink areas are supplied with soap and paper towels]:[13. Skin is intact without open wounds or rashes]],"NO"))</f>
        <v/>
      </c>
    </row>
    <row r="137" spans="2:21">
      <c r="B137" s="17"/>
      <c r="C137" s="17"/>
      <c r="D137" s="17"/>
      <c r="E137" s="18"/>
      <c r="F137" s="44"/>
      <c r="G137" s="17"/>
      <c r="H137" s="17"/>
      <c r="I137" s="17"/>
      <c r="J137" s="17"/>
      <c r="K137" s="17"/>
      <c r="L137" s="17"/>
      <c r="M137" s="17"/>
      <c r="N137" s="17"/>
      <c r="O137" s="17"/>
      <c r="P137" s="17"/>
      <c r="Q137" s="17"/>
      <c r="R137" s="17"/>
      <c r="S137" s="17"/>
      <c r="T137" s="17"/>
      <c r="U137" t="str">
        <f>IF(COUNTA(Table2[[#This Row],[Employee Name]:[13. Skin is intact without open wounds or rashes]])=0,"",COUNTIF(Table2[[#This Row],[1. Checks that sink areas are supplied with soap and paper towels]:[13. Skin is intact without open wounds or rashes]],"NO"))</f>
        <v/>
      </c>
    </row>
    <row r="138" spans="2:21">
      <c r="B138" s="17"/>
      <c r="C138" s="17"/>
      <c r="D138" s="17"/>
      <c r="E138" s="18"/>
      <c r="F138" s="44"/>
      <c r="G138" s="17"/>
      <c r="H138" s="17"/>
      <c r="I138" s="17"/>
      <c r="J138" s="17"/>
      <c r="K138" s="17"/>
      <c r="L138" s="17"/>
      <c r="M138" s="17"/>
      <c r="N138" s="17"/>
      <c r="O138" s="17"/>
      <c r="P138" s="17"/>
      <c r="Q138" s="17"/>
      <c r="R138" s="17"/>
      <c r="S138" s="17"/>
      <c r="T138" s="17"/>
      <c r="U138" t="str">
        <f>IF(COUNTA(Table2[[#This Row],[Employee Name]:[13. Skin is intact without open wounds or rashes]])=0,"",COUNTIF(Table2[[#This Row],[1. Checks that sink areas are supplied with soap and paper towels]:[13. Skin is intact without open wounds or rashes]],"NO"))</f>
        <v/>
      </c>
    </row>
    <row r="139" spans="2:21">
      <c r="B139" s="17"/>
      <c r="C139" s="17"/>
      <c r="D139" s="17"/>
      <c r="E139" s="18"/>
      <c r="F139" s="44"/>
      <c r="G139" s="17"/>
      <c r="H139" s="17"/>
      <c r="I139" s="17"/>
      <c r="J139" s="17"/>
      <c r="K139" s="17"/>
      <c r="L139" s="17"/>
      <c r="M139" s="17"/>
      <c r="N139" s="17"/>
      <c r="O139" s="17"/>
      <c r="P139" s="17"/>
      <c r="Q139" s="17"/>
      <c r="R139" s="17"/>
      <c r="S139" s="17"/>
      <c r="T139" s="17"/>
      <c r="U139" t="str">
        <f>IF(COUNTA(Table2[[#This Row],[Employee Name]:[13. Skin is intact without open wounds or rashes]])=0,"",COUNTIF(Table2[[#This Row],[1. Checks that sink areas are supplied with soap and paper towels]:[13. Skin is intact without open wounds or rashes]],"NO"))</f>
        <v/>
      </c>
    </row>
    <row r="140" spans="2:21">
      <c r="B140" s="17"/>
      <c r="C140" s="17"/>
      <c r="D140" s="17"/>
      <c r="E140" s="18"/>
      <c r="F140" s="44"/>
      <c r="G140" s="17"/>
      <c r="H140" s="17"/>
      <c r="I140" s="17"/>
      <c r="J140" s="17"/>
      <c r="K140" s="17"/>
      <c r="L140" s="17"/>
      <c r="M140" s="17"/>
      <c r="N140" s="17"/>
      <c r="O140" s="17"/>
      <c r="P140" s="17"/>
      <c r="Q140" s="17"/>
      <c r="R140" s="17"/>
      <c r="S140" s="17"/>
      <c r="T140" s="17"/>
      <c r="U140" t="str">
        <f>IF(COUNTA(Table2[[#This Row],[Employee Name]:[13. Skin is intact without open wounds or rashes]])=0,"",COUNTIF(Table2[[#This Row],[1. Checks that sink areas are supplied with soap and paper towels]:[13. Skin is intact without open wounds or rashes]],"NO"))</f>
        <v/>
      </c>
    </row>
    <row r="141" spans="2:21">
      <c r="B141" s="17"/>
      <c r="C141" s="17"/>
      <c r="D141" s="17"/>
      <c r="E141" s="18"/>
      <c r="F141" s="44"/>
      <c r="G141" s="17"/>
      <c r="H141" s="17"/>
      <c r="I141" s="17"/>
      <c r="J141" s="17"/>
      <c r="K141" s="17"/>
      <c r="L141" s="17"/>
      <c r="M141" s="17"/>
      <c r="N141" s="17"/>
      <c r="O141" s="17"/>
      <c r="P141" s="17"/>
      <c r="Q141" s="17"/>
      <c r="R141" s="17"/>
      <c r="S141" s="17"/>
      <c r="T141" s="17"/>
      <c r="U141" t="str">
        <f>IF(COUNTA(Table2[[#This Row],[Employee Name]:[13. Skin is intact without open wounds or rashes]])=0,"",COUNTIF(Table2[[#This Row],[1. Checks that sink areas are supplied with soap and paper towels]:[13. Skin is intact without open wounds or rashes]],"NO"))</f>
        <v/>
      </c>
    </row>
    <row r="142" spans="2:21">
      <c r="B142" s="17"/>
      <c r="C142" s="17"/>
      <c r="D142" s="17"/>
      <c r="E142" s="18"/>
      <c r="F142" s="44"/>
      <c r="G142" s="17"/>
      <c r="H142" s="17"/>
      <c r="I142" s="17"/>
      <c r="J142" s="17"/>
      <c r="K142" s="17"/>
      <c r="L142" s="17"/>
      <c r="M142" s="17"/>
      <c r="N142" s="17"/>
      <c r="O142" s="17"/>
      <c r="P142" s="17"/>
      <c r="Q142" s="17"/>
      <c r="R142" s="17"/>
      <c r="S142" s="17"/>
      <c r="T142" s="17"/>
      <c r="U142" t="str">
        <f>IF(COUNTA(Table2[[#This Row],[Employee Name]:[13. Skin is intact without open wounds or rashes]])=0,"",COUNTIF(Table2[[#This Row],[1. Checks that sink areas are supplied with soap and paper towels]:[13. Skin is intact without open wounds or rashes]],"NO"))</f>
        <v/>
      </c>
    </row>
    <row r="143" spans="2:21">
      <c r="B143" s="17"/>
      <c r="C143" s="17"/>
      <c r="D143" s="17"/>
      <c r="E143" s="18"/>
      <c r="F143" s="44"/>
      <c r="G143" s="17"/>
      <c r="H143" s="17"/>
      <c r="I143" s="17"/>
      <c r="J143" s="17"/>
      <c r="K143" s="17"/>
      <c r="L143" s="17"/>
      <c r="M143" s="17"/>
      <c r="N143" s="17"/>
      <c r="O143" s="17"/>
      <c r="P143" s="17"/>
      <c r="Q143" s="17"/>
      <c r="R143" s="17"/>
      <c r="S143" s="17"/>
      <c r="T143" s="17"/>
      <c r="U143" t="str">
        <f>IF(COUNTA(Table2[[#This Row],[Employee Name]:[13. Skin is intact without open wounds or rashes]])=0,"",COUNTIF(Table2[[#This Row],[1. Checks that sink areas are supplied with soap and paper towels]:[13. Skin is intact without open wounds or rashes]],"NO"))</f>
        <v/>
      </c>
    </row>
    <row r="144" spans="2:21">
      <c r="B144" s="17"/>
      <c r="C144" s="17"/>
      <c r="D144" s="17"/>
      <c r="E144" s="18"/>
      <c r="F144" s="44"/>
      <c r="G144" s="17"/>
      <c r="H144" s="17"/>
      <c r="I144" s="17"/>
      <c r="J144" s="17"/>
      <c r="K144" s="17"/>
      <c r="L144" s="17"/>
      <c r="M144" s="17"/>
      <c r="N144" s="17"/>
      <c r="O144" s="17"/>
      <c r="P144" s="17"/>
      <c r="Q144" s="17"/>
      <c r="R144" s="17"/>
      <c r="S144" s="17"/>
      <c r="T144" s="17"/>
      <c r="U144" t="str">
        <f>IF(COUNTA(Table2[[#This Row],[Employee Name]:[13. Skin is intact without open wounds or rashes]])=0,"",COUNTIF(Table2[[#This Row],[1. Checks that sink areas are supplied with soap and paper towels]:[13. Skin is intact without open wounds or rashes]],"NO"))</f>
        <v/>
      </c>
    </row>
    <row r="145" spans="2:21">
      <c r="B145" s="17"/>
      <c r="C145" s="17"/>
      <c r="D145" s="17"/>
      <c r="E145" s="18"/>
      <c r="F145" s="44"/>
      <c r="G145" s="17"/>
      <c r="H145" s="17"/>
      <c r="I145" s="17"/>
      <c r="J145" s="17"/>
      <c r="K145" s="17"/>
      <c r="L145" s="17"/>
      <c r="M145" s="17"/>
      <c r="N145" s="17"/>
      <c r="O145" s="17"/>
      <c r="P145" s="17"/>
      <c r="Q145" s="17"/>
      <c r="R145" s="17"/>
      <c r="S145" s="17"/>
      <c r="T145" s="17"/>
      <c r="U145" t="str">
        <f>IF(COUNTA(Table2[[#This Row],[Employee Name]:[13. Skin is intact without open wounds or rashes]])=0,"",COUNTIF(Table2[[#This Row],[1. Checks that sink areas are supplied with soap and paper towels]:[13. Skin is intact without open wounds or rashes]],"NO"))</f>
        <v/>
      </c>
    </row>
    <row r="146" spans="2:21">
      <c r="B146" s="17"/>
      <c r="C146" s="17"/>
      <c r="D146" s="17"/>
      <c r="E146" s="18"/>
      <c r="F146" s="44"/>
      <c r="G146" s="17"/>
      <c r="H146" s="17"/>
      <c r="I146" s="17"/>
      <c r="J146" s="17"/>
      <c r="K146" s="17"/>
      <c r="L146" s="17"/>
      <c r="M146" s="17"/>
      <c r="N146" s="17"/>
      <c r="O146" s="17"/>
      <c r="P146" s="17"/>
      <c r="Q146" s="17"/>
      <c r="R146" s="17"/>
      <c r="S146" s="17"/>
      <c r="T146" s="17"/>
      <c r="U146" t="str">
        <f>IF(COUNTA(Table2[[#This Row],[Employee Name]:[13. Skin is intact without open wounds or rashes]])=0,"",COUNTIF(Table2[[#This Row],[1. Checks that sink areas are supplied with soap and paper towels]:[13. Skin is intact without open wounds or rashes]],"NO"))</f>
        <v/>
      </c>
    </row>
    <row r="147" spans="2:21">
      <c r="B147" s="17"/>
      <c r="C147" s="17"/>
      <c r="D147" s="17"/>
      <c r="E147" s="18"/>
      <c r="F147" s="44"/>
      <c r="G147" s="17"/>
      <c r="H147" s="17"/>
      <c r="I147" s="17"/>
      <c r="J147" s="17"/>
      <c r="K147" s="17"/>
      <c r="L147" s="17"/>
      <c r="M147" s="17"/>
      <c r="N147" s="17"/>
      <c r="O147" s="17"/>
      <c r="P147" s="17"/>
      <c r="Q147" s="17"/>
      <c r="R147" s="17"/>
      <c r="S147" s="17"/>
      <c r="T147" s="17"/>
      <c r="U147" t="str">
        <f>IF(COUNTA(Table2[[#This Row],[Employee Name]:[13. Skin is intact without open wounds or rashes]])=0,"",COUNTIF(Table2[[#This Row],[1. Checks that sink areas are supplied with soap and paper towels]:[13. Skin is intact without open wounds or rashes]],"NO"))</f>
        <v/>
      </c>
    </row>
    <row r="148" spans="2:21">
      <c r="B148" s="17"/>
      <c r="C148" s="17"/>
      <c r="D148" s="17"/>
      <c r="E148" s="18"/>
      <c r="F148" s="44"/>
      <c r="G148" s="17"/>
      <c r="H148" s="17"/>
      <c r="I148" s="17"/>
      <c r="J148" s="17"/>
      <c r="K148" s="17"/>
      <c r="L148" s="17"/>
      <c r="M148" s="17"/>
      <c r="N148" s="17"/>
      <c r="O148" s="17"/>
      <c r="P148" s="17"/>
      <c r="Q148" s="17"/>
      <c r="R148" s="17"/>
      <c r="S148" s="17"/>
      <c r="T148" s="17"/>
      <c r="U148" t="str">
        <f>IF(COUNTA(Table2[[#This Row],[Employee Name]:[13. Skin is intact without open wounds or rashes]])=0,"",COUNTIF(Table2[[#This Row],[1. Checks that sink areas are supplied with soap and paper towels]:[13. Skin is intact without open wounds or rashes]],"NO"))</f>
        <v/>
      </c>
    </row>
    <row r="149" spans="2:21">
      <c r="B149" s="17"/>
      <c r="C149" s="17"/>
      <c r="D149" s="17"/>
      <c r="E149" s="18"/>
      <c r="F149" s="44"/>
      <c r="G149" s="17"/>
      <c r="H149" s="17"/>
      <c r="I149" s="17"/>
      <c r="J149" s="17"/>
      <c r="K149" s="17"/>
      <c r="L149" s="17"/>
      <c r="M149" s="17"/>
      <c r="N149" s="17"/>
      <c r="O149" s="17"/>
      <c r="P149" s="17"/>
      <c r="Q149" s="17"/>
      <c r="R149" s="17"/>
      <c r="S149" s="17"/>
      <c r="T149" s="17"/>
      <c r="U149" t="str">
        <f>IF(COUNTA(Table2[[#This Row],[Employee Name]:[13. Skin is intact without open wounds or rashes]])=0,"",COUNTIF(Table2[[#This Row],[1. Checks that sink areas are supplied with soap and paper towels]:[13. Skin is intact without open wounds or rashes]],"NO"))</f>
        <v/>
      </c>
    </row>
    <row r="150" spans="2:21">
      <c r="B150" s="17"/>
      <c r="C150" s="17"/>
      <c r="D150" s="17"/>
      <c r="E150" s="18"/>
      <c r="F150" s="44"/>
      <c r="G150" s="17"/>
      <c r="H150" s="17"/>
      <c r="I150" s="17"/>
      <c r="J150" s="17"/>
      <c r="K150" s="17"/>
      <c r="L150" s="17"/>
      <c r="M150" s="17"/>
      <c r="N150" s="17"/>
      <c r="O150" s="17"/>
      <c r="P150" s="17"/>
      <c r="Q150" s="17"/>
      <c r="R150" s="17"/>
      <c r="S150" s="17"/>
      <c r="T150" s="17"/>
      <c r="U150" t="str">
        <f>IF(COUNTA(Table2[[#This Row],[Employee Name]:[13. Skin is intact without open wounds or rashes]])=0,"",COUNTIF(Table2[[#This Row],[1. Checks that sink areas are supplied with soap and paper towels]:[13. Skin is intact without open wounds or rashes]],"NO"))</f>
        <v/>
      </c>
    </row>
    <row r="151" spans="2:21">
      <c r="B151" s="17"/>
      <c r="C151" s="17"/>
      <c r="D151" s="17"/>
      <c r="E151" s="18"/>
      <c r="F151" s="44"/>
      <c r="G151" s="17"/>
      <c r="H151" s="17"/>
      <c r="I151" s="17"/>
      <c r="J151" s="17"/>
      <c r="K151" s="17"/>
      <c r="L151" s="17"/>
      <c r="M151" s="17"/>
      <c r="N151" s="17"/>
      <c r="O151" s="17"/>
      <c r="P151" s="17"/>
      <c r="Q151" s="17"/>
      <c r="R151" s="17"/>
      <c r="S151" s="17"/>
      <c r="T151" s="17"/>
      <c r="U151" t="str">
        <f>IF(COUNTA(Table2[[#This Row],[Employee Name]:[13. Skin is intact without open wounds or rashes]])=0,"",COUNTIF(Table2[[#This Row],[1. Checks that sink areas are supplied with soap and paper towels]:[13. Skin is intact without open wounds or rashes]],"NO"))</f>
        <v/>
      </c>
    </row>
    <row r="152" spans="2:21">
      <c r="B152" s="17"/>
      <c r="C152" s="17"/>
      <c r="D152" s="17"/>
      <c r="E152" s="18"/>
      <c r="F152" s="44"/>
      <c r="G152" s="17"/>
      <c r="H152" s="17"/>
      <c r="I152" s="17"/>
      <c r="J152" s="17"/>
      <c r="K152" s="17"/>
      <c r="L152" s="17"/>
      <c r="M152" s="17"/>
      <c r="N152" s="17"/>
      <c r="O152" s="17"/>
      <c r="P152" s="17"/>
      <c r="Q152" s="17"/>
      <c r="R152" s="17"/>
      <c r="S152" s="17"/>
      <c r="T152" s="17"/>
      <c r="U152" t="str">
        <f>IF(COUNTA(Table2[[#This Row],[Employee Name]:[13. Skin is intact without open wounds or rashes]])=0,"",COUNTIF(Table2[[#This Row],[1. Checks that sink areas are supplied with soap and paper towels]:[13. Skin is intact without open wounds or rashes]],"NO"))</f>
        <v/>
      </c>
    </row>
    <row r="153" spans="2:21">
      <c r="B153" s="17"/>
      <c r="C153" s="17"/>
      <c r="D153" s="17"/>
      <c r="E153" s="18"/>
      <c r="F153" s="44"/>
      <c r="G153" s="17"/>
      <c r="H153" s="17"/>
      <c r="I153" s="17"/>
      <c r="J153" s="17"/>
      <c r="K153" s="17"/>
      <c r="L153" s="17"/>
      <c r="M153" s="17"/>
      <c r="N153" s="17"/>
      <c r="O153" s="17"/>
      <c r="P153" s="17"/>
      <c r="Q153" s="17"/>
      <c r="R153" s="17"/>
      <c r="S153" s="17"/>
      <c r="T153" s="17"/>
      <c r="U153" t="str">
        <f>IF(COUNTA(Table2[[#This Row],[Employee Name]:[13. Skin is intact without open wounds or rashes]])=0,"",COUNTIF(Table2[[#This Row],[1. Checks that sink areas are supplied with soap and paper towels]:[13. Skin is intact without open wounds or rashes]],"NO"))</f>
        <v/>
      </c>
    </row>
    <row r="154" spans="2:21">
      <c r="B154" s="17"/>
      <c r="C154" s="17"/>
      <c r="D154" s="17"/>
      <c r="E154" s="18"/>
      <c r="F154" s="44"/>
      <c r="G154" s="17"/>
      <c r="H154" s="17"/>
      <c r="I154" s="17"/>
      <c r="J154" s="17"/>
      <c r="K154" s="17"/>
      <c r="L154" s="17"/>
      <c r="M154" s="17"/>
      <c r="N154" s="17"/>
      <c r="O154" s="17"/>
      <c r="P154" s="17"/>
      <c r="Q154" s="17"/>
      <c r="R154" s="17"/>
      <c r="S154" s="17"/>
      <c r="T154" s="17"/>
      <c r="U154" t="str">
        <f>IF(COUNTA(Table2[[#This Row],[Employee Name]:[13. Skin is intact without open wounds or rashes]])=0,"",COUNTIF(Table2[[#This Row],[1. Checks that sink areas are supplied with soap and paper towels]:[13. Skin is intact without open wounds or rashes]],"NO"))</f>
        <v/>
      </c>
    </row>
    <row r="155" spans="2:21">
      <c r="B155" s="17"/>
      <c r="C155" s="17"/>
      <c r="D155" s="17"/>
      <c r="E155" s="18"/>
      <c r="F155" s="44"/>
      <c r="G155" s="17"/>
      <c r="H155" s="17"/>
      <c r="I155" s="17"/>
      <c r="J155" s="17"/>
      <c r="K155" s="17"/>
      <c r="L155" s="17"/>
      <c r="M155" s="17"/>
      <c r="N155" s="17"/>
      <c r="O155" s="17"/>
      <c r="P155" s="17"/>
      <c r="Q155" s="17"/>
      <c r="R155" s="17"/>
      <c r="S155" s="17"/>
      <c r="T155" s="17"/>
      <c r="U155" t="str">
        <f>IF(COUNTA(Table2[[#This Row],[Employee Name]:[13. Skin is intact without open wounds or rashes]])=0,"",COUNTIF(Table2[[#This Row],[1. Checks that sink areas are supplied with soap and paper towels]:[13. Skin is intact without open wounds or rashes]],"NO"))</f>
        <v/>
      </c>
    </row>
    <row r="156" spans="2:21">
      <c r="B156" s="17"/>
      <c r="C156" s="17"/>
      <c r="D156" s="17"/>
      <c r="E156" s="18"/>
      <c r="F156" s="44"/>
      <c r="G156" s="17"/>
      <c r="H156" s="17"/>
      <c r="I156" s="17"/>
      <c r="J156" s="17"/>
      <c r="K156" s="17"/>
      <c r="L156" s="17"/>
      <c r="M156" s="17"/>
      <c r="N156" s="17"/>
      <c r="O156" s="17"/>
      <c r="P156" s="17"/>
      <c r="Q156" s="17"/>
      <c r="R156" s="17"/>
      <c r="S156" s="17"/>
      <c r="T156" s="17"/>
      <c r="U156" t="str">
        <f>IF(COUNTA(Table2[[#This Row],[Employee Name]:[13. Skin is intact without open wounds or rashes]])=0,"",COUNTIF(Table2[[#This Row],[1. Checks that sink areas are supplied with soap and paper towels]:[13. Skin is intact without open wounds or rashes]],"NO"))</f>
        <v/>
      </c>
    </row>
    <row r="157" spans="2:21">
      <c r="B157" s="17"/>
      <c r="C157" s="17"/>
      <c r="D157" s="17"/>
      <c r="E157" s="18"/>
      <c r="F157" s="44"/>
      <c r="G157" s="17"/>
      <c r="H157" s="17"/>
      <c r="I157" s="17"/>
      <c r="J157" s="17"/>
      <c r="K157" s="17"/>
      <c r="L157" s="17"/>
      <c r="M157" s="17"/>
      <c r="N157" s="17"/>
      <c r="O157" s="17"/>
      <c r="P157" s="17"/>
      <c r="Q157" s="17"/>
      <c r="R157" s="17"/>
      <c r="S157" s="17"/>
      <c r="T157" s="17"/>
      <c r="U157" t="str">
        <f>IF(COUNTA(Table2[[#This Row],[Employee Name]:[13. Skin is intact without open wounds or rashes]])=0,"",COUNTIF(Table2[[#This Row],[1. Checks that sink areas are supplied with soap and paper towels]:[13. Skin is intact without open wounds or rashes]],"NO"))</f>
        <v/>
      </c>
    </row>
    <row r="158" spans="2:21">
      <c r="B158" s="17"/>
      <c r="C158" s="17"/>
      <c r="D158" s="17"/>
      <c r="E158" s="18"/>
      <c r="F158" s="44"/>
      <c r="G158" s="17"/>
      <c r="H158" s="17"/>
      <c r="I158" s="17"/>
      <c r="J158" s="17"/>
      <c r="K158" s="17"/>
      <c r="L158" s="17"/>
      <c r="M158" s="17"/>
      <c r="N158" s="17"/>
      <c r="O158" s="17"/>
      <c r="P158" s="17"/>
      <c r="Q158" s="17"/>
      <c r="R158" s="17"/>
      <c r="S158" s="17"/>
      <c r="T158" s="17"/>
      <c r="U158" t="str">
        <f>IF(COUNTA(Table2[[#This Row],[Employee Name]:[13. Skin is intact without open wounds or rashes]])=0,"",COUNTIF(Table2[[#This Row],[1. Checks that sink areas are supplied with soap and paper towels]:[13. Skin is intact without open wounds or rashes]],"NO"))</f>
        <v/>
      </c>
    </row>
    <row r="159" spans="2:21">
      <c r="B159" s="17"/>
      <c r="C159" s="17"/>
      <c r="D159" s="17"/>
      <c r="E159" s="18"/>
      <c r="F159" s="44"/>
      <c r="G159" s="17"/>
      <c r="H159" s="17"/>
      <c r="I159" s="17"/>
      <c r="J159" s="17"/>
      <c r="K159" s="17"/>
      <c r="L159" s="17"/>
      <c r="M159" s="17"/>
      <c r="N159" s="17"/>
      <c r="O159" s="17"/>
      <c r="P159" s="17"/>
      <c r="Q159" s="17"/>
      <c r="R159" s="17"/>
      <c r="S159" s="17"/>
      <c r="T159" s="17"/>
      <c r="U159" t="str">
        <f>IF(COUNTA(Table2[[#This Row],[Employee Name]:[13. Skin is intact without open wounds or rashes]])=0,"",COUNTIF(Table2[[#This Row],[1. Checks that sink areas are supplied with soap and paper towels]:[13. Skin is intact without open wounds or rashes]],"NO"))</f>
        <v/>
      </c>
    </row>
    <row r="160" spans="2:21">
      <c r="B160" s="17"/>
      <c r="C160" s="17"/>
      <c r="D160" s="17"/>
      <c r="E160" s="18"/>
      <c r="F160" s="44"/>
      <c r="G160" s="17"/>
      <c r="H160" s="17"/>
      <c r="I160" s="17"/>
      <c r="J160" s="17"/>
      <c r="K160" s="17"/>
      <c r="L160" s="17"/>
      <c r="M160" s="17"/>
      <c r="N160" s="17"/>
      <c r="O160" s="17"/>
      <c r="P160" s="17"/>
      <c r="Q160" s="17"/>
      <c r="R160" s="17"/>
      <c r="S160" s="17"/>
      <c r="T160" s="17"/>
      <c r="U160" t="str">
        <f>IF(COUNTA(Table2[[#This Row],[Employee Name]:[13. Skin is intact without open wounds or rashes]])=0,"",COUNTIF(Table2[[#This Row],[1. Checks that sink areas are supplied with soap and paper towels]:[13. Skin is intact without open wounds or rashes]],"NO"))</f>
        <v/>
      </c>
    </row>
    <row r="161" spans="2:21">
      <c r="B161" s="17"/>
      <c r="C161" s="17"/>
      <c r="D161" s="17"/>
      <c r="E161" s="18"/>
      <c r="F161" s="44"/>
      <c r="G161" s="17"/>
      <c r="H161" s="17"/>
      <c r="I161" s="17"/>
      <c r="J161" s="17"/>
      <c r="K161" s="17"/>
      <c r="L161" s="17"/>
      <c r="M161" s="17"/>
      <c r="N161" s="17"/>
      <c r="O161" s="17"/>
      <c r="P161" s="17"/>
      <c r="Q161" s="17"/>
      <c r="R161" s="17"/>
      <c r="S161" s="17"/>
      <c r="T161" s="17"/>
      <c r="U161" t="str">
        <f>IF(COUNTA(Table2[[#This Row],[Employee Name]:[13. Skin is intact without open wounds or rashes]])=0,"",COUNTIF(Table2[[#This Row],[1. Checks that sink areas are supplied with soap and paper towels]:[13. Skin is intact without open wounds or rashes]],"NO"))</f>
        <v/>
      </c>
    </row>
    <row r="162" spans="2:21">
      <c r="B162" s="17"/>
      <c r="C162" s="17"/>
      <c r="D162" s="17"/>
      <c r="E162" s="18"/>
      <c r="F162" s="44"/>
      <c r="G162" s="17"/>
      <c r="H162" s="17"/>
      <c r="I162" s="17"/>
      <c r="J162" s="17"/>
      <c r="K162" s="17"/>
      <c r="L162" s="17"/>
      <c r="M162" s="17"/>
      <c r="N162" s="17"/>
      <c r="O162" s="17"/>
      <c r="P162" s="17"/>
      <c r="Q162" s="17"/>
      <c r="R162" s="17"/>
      <c r="S162" s="17"/>
      <c r="T162" s="17"/>
      <c r="U162" t="str">
        <f>IF(COUNTA(Table2[[#This Row],[Employee Name]:[13. Skin is intact without open wounds or rashes]])=0,"",COUNTIF(Table2[[#This Row],[1. Checks that sink areas are supplied with soap and paper towels]:[13. Skin is intact without open wounds or rashes]],"NO"))</f>
        <v/>
      </c>
    </row>
    <row r="163" spans="2:21">
      <c r="B163" s="17"/>
      <c r="C163" s="17"/>
      <c r="D163" s="17"/>
      <c r="E163" s="18"/>
      <c r="F163" s="44"/>
      <c r="G163" s="17"/>
      <c r="H163" s="17"/>
      <c r="I163" s="17"/>
      <c r="J163" s="17"/>
      <c r="K163" s="17"/>
      <c r="L163" s="17"/>
      <c r="M163" s="17"/>
      <c r="N163" s="17"/>
      <c r="O163" s="17"/>
      <c r="P163" s="17"/>
      <c r="Q163" s="17"/>
      <c r="R163" s="17"/>
      <c r="S163" s="17"/>
      <c r="T163" s="17"/>
      <c r="U163" t="str">
        <f>IF(COUNTA(Table2[[#This Row],[Employee Name]:[13. Skin is intact without open wounds or rashes]])=0,"",COUNTIF(Table2[[#This Row],[1. Checks that sink areas are supplied with soap and paper towels]:[13. Skin is intact without open wounds or rashes]],"NO"))</f>
        <v/>
      </c>
    </row>
    <row r="164" spans="2:21">
      <c r="B164" s="17"/>
      <c r="C164" s="17"/>
      <c r="D164" s="17"/>
      <c r="E164" s="18"/>
      <c r="F164" s="44"/>
      <c r="G164" s="17"/>
      <c r="H164" s="17"/>
      <c r="I164" s="17"/>
      <c r="J164" s="17"/>
      <c r="K164" s="17"/>
      <c r="L164" s="17"/>
      <c r="M164" s="17"/>
      <c r="N164" s="17"/>
      <c r="O164" s="17"/>
      <c r="P164" s="17"/>
      <c r="Q164" s="17"/>
      <c r="R164" s="17"/>
      <c r="S164" s="17"/>
      <c r="T164" s="17"/>
      <c r="U164" t="str">
        <f>IF(COUNTA(Table2[[#This Row],[Employee Name]:[13. Skin is intact without open wounds or rashes]])=0,"",COUNTIF(Table2[[#This Row],[1. Checks that sink areas are supplied with soap and paper towels]:[13. Skin is intact without open wounds or rashes]],"NO"))</f>
        <v/>
      </c>
    </row>
    <row r="165" spans="2:21">
      <c r="B165" s="17"/>
      <c r="C165" s="17"/>
      <c r="D165" s="17"/>
      <c r="E165" s="18"/>
      <c r="F165" s="44"/>
      <c r="G165" s="17"/>
      <c r="H165" s="17"/>
      <c r="I165" s="17"/>
      <c r="J165" s="17"/>
      <c r="K165" s="17"/>
      <c r="L165" s="17"/>
      <c r="M165" s="17"/>
      <c r="N165" s="17"/>
      <c r="O165" s="17"/>
      <c r="P165" s="17"/>
      <c r="Q165" s="17"/>
      <c r="R165" s="17"/>
      <c r="S165" s="17"/>
      <c r="T165" s="17"/>
      <c r="U165" t="str">
        <f>IF(COUNTA(Table2[[#This Row],[Employee Name]:[13. Skin is intact without open wounds or rashes]])=0,"",COUNTIF(Table2[[#This Row],[1. Checks that sink areas are supplied with soap and paper towels]:[13. Skin is intact without open wounds or rashes]],"NO"))</f>
        <v/>
      </c>
    </row>
    <row r="166" spans="2:21">
      <c r="B166" s="17"/>
      <c r="C166" s="17"/>
      <c r="D166" s="17"/>
      <c r="E166" s="18"/>
      <c r="F166" s="44"/>
      <c r="G166" s="17"/>
      <c r="H166" s="17"/>
      <c r="I166" s="17"/>
      <c r="J166" s="17"/>
      <c r="K166" s="17"/>
      <c r="L166" s="17"/>
      <c r="M166" s="17"/>
      <c r="N166" s="17"/>
      <c r="O166" s="17"/>
      <c r="P166" s="17"/>
      <c r="Q166" s="17"/>
      <c r="R166" s="17"/>
      <c r="S166" s="17"/>
      <c r="T166" s="17"/>
      <c r="U166" t="str">
        <f>IF(COUNTA(Table2[[#This Row],[Employee Name]:[13. Skin is intact without open wounds or rashes]])=0,"",COUNTIF(Table2[[#This Row],[1. Checks that sink areas are supplied with soap and paper towels]:[13. Skin is intact without open wounds or rashes]],"NO"))</f>
        <v/>
      </c>
    </row>
    <row r="167" spans="2:21">
      <c r="B167" s="17"/>
      <c r="C167" s="17"/>
      <c r="D167" s="17"/>
      <c r="E167" s="18"/>
      <c r="F167" s="44"/>
      <c r="G167" s="17"/>
      <c r="H167" s="17"/>
      <c r="I167" s="17"/>
      <c r="J167" s="17"/>
      <c r="K167" s="17"/>
      <c r="L167" s="17"/>
      <c r="M167" s="17"/>
      <c r="N167" s="17"/>
      <c r="O167" s="17"/>
      <c r="P167" s="17"/>
      <c r="Q167" s="17"/>
      <c r="R167" s="17"/>
      <c r="S167" s="17"/>
      <c r="T167" s="17"/>
      <c r="U167" t="str">
        <f>IF(COUNTA(Table2[[#This Row],[Employee Name]:[13. Skin is intact without open wounds or rashes]])=0,"",COUNTIF(Table2[[#This Row],[1. Checks that sink areas are supplied with soap and paper towels]:[13. Skin is intact without open wounds or rashes]],"NO"))</f>
        <v/>
      </c>
    </row>
    <row r="168" spans="2:21">
      <c r="B168" s="17"/>
      <c r="C168" s="17"/>
      <c r="D168" s="17"/>
      <c r="E168" s="18"/>
      <c r="F168" s="44"/>
      <c r="G168" s="17"/>
      <c r="H168" s="17"/>
      <c r="I168" s="17"/>
      <c r="J168" s="17"/>
      <c r="K168" s="17"/>
      <c r="L168" s="17"/>
      <c r="M168" s="17"/>
      <c r="N168" s="17"/>
      <c r="O168" s="17"/>
      <c r="P168" s="17"/>
      <c r="Q168" s="17"/>
      <c r="R168" s="17"/>
      <c r="S168" s="17"/>
      <c r="T168" s="17"/>
      <c r="U168" t="str">
        <f>IF(COUNTA(Table2[[#This Row],[Employee Name]:[13. Skin is intact without open wounds or rashes]])=0,"",COUNTIF(Table2[[#This Row],[1. Checks that sink areas are supplied with soap and paper towels]:[13. Skin is intact without open wounds or rashes]],"NO"))</f>
        <v/>
      </c>
    </row>
    <row r="169" spans="2:21">
      <c r="B169" s="17"/>
      <c r="C169" s="17"/>
      <c r="D169" s="17"/>
      <c r="E169" s="18"/>
      <c r="F169" s="44"/>
      <c r="G169" s="17"/>
      <c r="H169" s="17"/>
      <c r="I169" s="17"/>
      <c r="J169" s="17"/>
      <c r="K169" s="17"/>
      <c r="L169" s="17"/>
      <c r="M169" s="17"/>
      <c r="N169" s="17"/>
      <c r="O169" s="17"/>
      <c r="P169" s="17"/>
      <c r="Q169" s="17"/>
      <c r="R169" s="17"/>
      <c r="S169" s="17"/>
      <c r="T169" s="17"/>
      <c r="U169" t="str">
        <f>IF(COUNTA(Table2[[#This Row],[Employee Name]:[13. Skin is intact without open wounds or rashes]])=0,"",COUNTIF(Table2[[#This Row],[1. Checks that sink areas are supplied with soap and paper towels]:[13. Skin is intact without open wounds or rashes]],"NO"))</f>
        <v/>
      </c>
    </row>
    <row r="170" spans="2:21">
      <c r="B170" s="17"/>
      <c r="C170" s="17"/>
      <c r="D170" s="17"/>
      <c r="E170" s="18"/>
      <c r="F170" s="44"/>
      <c r="G170" s="17"/>
      <c r="H170" s="17"/>
      <c r="I170" s="17"/>
      <c r="J170" s="17"/>
      <c r="K170" s="17"/>
      <c r="L170" s="17"/>
      <c r="M170" s="17"/>
      <c r="N170" s="17"/>
      <c r="O170" s="17"/>
      <c r="P170" s="17"/>
      <c r="Q170" s="17"/>
      <c r="R170" s="17"/>
      <c r="S170" s="17"/>
      <c r="T170" s="17"/>
      <c r="U170" t="str">
        <f>IF(COUNTA(Table2[[#This Row],[Employee Name]:[13. Skin is intact without open wounds or rashes]])=0,"",COUNTIF(Table2[[#This Row],[1. Checks that sink areas are supplied with soap and paper towels]:[13. Skin is intact without open wounds or rashes]],"NO"))</f>
        <v/>
      </c>
    </row>
    <row r="171" spans="2:21">
      <c r="B171" s="17"/>
      <c r="C171" s="17"/>
      <c r="D171" s="17"/>
      <c r="E171" s="18"/>
      <c r="F171" s="44"/>
      <c r="G171" s="17"/>
      <c r="H171" s="17"/>
      <c r="I171" s="17"/>
      <c r="J171" s="17"/>
      <c r="K171" s="17"/>
      <c r="L171" s="17"/>
      <c r="M171" s="17"/>
      <c r="N171" s="17"/>
      <c r="O171" s="17"/>
      <c r="P171" s="17"/>
      <c r="Q171" s="17"/>
      <c r="R171" s="17"/>
      <c r="S171" s="17"/>
      <c r="T171" s="17"/>
      <c r="U171" t="str">
        <f>IF(COUNTA(Table2[[#This Row],[Employee Name]:[13. Skin is intact without open wounds or rashes]])=0,"",COUNTIF(Table2[[#This Row],[1. Checks that sink areas are supplied with soap and paper towels]:[13. Skin is intact without open wounds or rashes]],"NO"))</f>
        <v/>
      </c>
    </row>
    <row r="172" spans="2:21">
      <c r="B172" s="17"/>
      <c r="C172" s="17"/>
      <c r="D172" s="17"/>
      <c r="E172" s="18"/>
      <c r="F172" s="44"/>
      <c r="G172" s="17"/>
      <c r="H172" s="17"/>
      <c r="I172" s="17"/>
      <c r="J172" s="17"/>
      <c r="K172" s="17"/>
      <c r="L172" s="17"/>
      <c r="M172" s="17"/>
      <c r="N172" s="17"/>
      <c r="O172" s="17"/>
      <c r="P172" s="17"/>
      <c r="Q172" s="17"/>
      <c r="R172" s="17"/>
      <c r="S172" s="17"/>
      <c r="T172" s="17"/>
      <c r="U172" t="str">
        <f>IF(COUNTA(Table2[[#This Row],[Employee Name]:[13. Skin is intact without open wounds or rashes]])=0,"",COUNTIF(Table2[[#This Row],[1. Checks that sink areas are supplied with soap and paper towels]:[13. Skin is intact without open wounds or rashes]],"NO"))</f>
        <v/>
      </c>
    </row>
    <row r="173" spans="2:21">
      <c r="B173" s="17"/>
      <c r="C173" s="17"/>
      <c r="D173" s="17"/>
      <c r="E173" s="18"/>
      <c r="F173" s="44"/>
      <c r="G173" s="17"/>
      <c r="H173" s="17"/>
      <c r="I173" s="17"/>
      <c r="J173" s="17"/>
      <c r="K173" s="17"/>
      <c r="L173" s="17"/>
      <c r="M173" s="17"/>
      <c r="N173" s="17"/>
      <c r="O173" s="17"/>
      <c r="P173" s="17"/>
      <c r="Q173" s="17"/>
      <c r="R173" s="17"/>
      <c r="S173" s="17"/>
      <c r="T173" s="17"/>
      <c r="U173" t="str">
        <f>IF(COUNTA(Table2[[#This Row],[Employee Name]:[13. Skin is intact without open wounds or rashes]])=0,"",COUNTIF(Table2[[#This Row],[1. Checks that sink areas are supplied with soap and paper towels]:[13. Skin is intact without open wounds or rashes]],"NO"))</f>
        <v/>
      </c>
    </row>
    <row r="174" spans="2:21">
      <c r="B174" s="17"/>
      <c r="C174" s="17"/>
      <c r="D174" s="17"/>
      <c r="E174" s="18"/>
      <c r="F174" s="44"/>
      <c r="G174" s="17"/>
      <c r="H174" s="17"/>
      <c r="I174" s="17"/>
      <c r="J174" s="17"/>
      <c r="K174" s="17"/>
      <c r="L174" s="17"/>
      <c r="M174" s="17"/>
      <c r="N174" s="17"/>
      <c r="O174" s="17"/>
      <c r="P174" s="17"/>
      <c r="Q174" s="17"/>
      <c r="R174" s="17"/>
      <c r="S174" s="17"/>
      <c r="T174" s="17"/>
      <c r="U174" t="str">
        <f>IF(COUNTA(Table2[[#This Row],[Employee Name]:[13. Skin is intact without open wounds or rashes]])=0,"",COUNTIF(Table2[[#This Row],[1. Checks that sink areas are supplied with soap and paper towels]:[13. Skin is intact without open wounds or rashes]],"NO"))</f>
        <v/>
      </c>
    </row>
    <row r="175" spans="2:21">
      <c r="B175" s="17"/>
      <c r="C175" s="17"/>
      <c r="D175" s="17"/>
      <c r="E175" s="18"/>
      <c r="F175" s="44"/>
      <c r="G175" s="17"/>
      <c r="H175" s="17"/>
      <c r="I175" s="17"/>
      <c r="J175" s="17"/>
      <c r="K175" s="17"/>
      <c r="L175" s="17"/>
      <c r="M175" s="17"/>
      <c r="N175" s="17"/>
      <c r="O175" s="17"/>
      <c r="P175" s="17"/>
      <c r="Q175" s="17"/>
      <c r="R175" s="17"/>
      <c r="S175" s="17"/>
      <c r="T175" s="17"/>
      <c r="U175" t="str">
        <f>IF(COUNTA(Table2[[#This Row],[Employee Name]:[13. Skin is intact without open wounds or rashes]])=0,"",COUNTIF(Table2[[#This Row],[1. Checks that sink areas are supplied with soap and paper towels]:[13. Skin is intact without open wounds or rashes]],"NO"))</f>
        <v/>
      </c>
    </row>
    <row r="176" spans="2:21">
      <c r="B176" s="17"/>
      <c r="C176" s="17"/>
      <c r="D176" s="17"/>
      <c r="E176" s="18"/>
      <c r="F176" s="44"/>
      <c r="G176" s="17"/>
      <c r="H176" s="17"/>
      <c r="I176" s="17"/>
      <c r="J176" s="17"/>
      <c r="K176" s="17"/>
      <c r="L176" s="17"/>
      <c r="M176" s="17"/>
      <c r="N176" s="17"/>
      <c r="O176" s="17"/>
      <c r="P176" s="17"/>
      <c r="Q176" s="17"/>
      <c r="R176" s="17"/>
      <c r="S176" s="17"/>
      <c r="T176" s="17"/>
      <c r="U176" t="str">
        <f>IF(COUNTA(Table2[[#This Row],[Employee Name]:[13. Skin is intact without open wounds or rashes]])=0,"",COUNTIF(Table2[[#This Row],[1. Checks that sink areas are supplied with soap and paper towels]:[13. Skin is intact without open wounds or rashes]],"NO"))</f>
        <v/>
      </c>
    </row>
    <row r="177" spans="2:21">
      <c r="B177" s="17"/>
      <c r="C177" s="17"/>
      <c r="D177" s="17"/>
      <c r="E177" s="18"/>
      <c r="F177" s="44"/>
      <c r="G177" s="17"/>
      <c r="H177" s="17"/>
      <c r="I177" s="17"/>
      <c r="J177" s="17"/>
      <c r="K177" s="17"/>
      <c r="L177" s="17"/>
      <c r="M177" s="17"/>
      <c r="N177" s="17"/>
      <c r="O177" s="17"/>
      <c r="P177" s="17"/>
      <c r="Q177" s="17"/>
      <c r="R177" s="17"/>
      <c r="S177" s="17"/>
      <c r="T177" s="17"/>
      <c r="U177" t="str">
        <f>IF(COUNTA(Table2[[#This Row],[Employee Name]:[13. Skin is intact without open wounds or rashes]])=0,"",COUNTIF(Table2[[#This Row],[1. Checks that sink areas are supplied with soap and paper towels]:[13. Skin is intact without open wounds or rashes]],"NO"))</f>
        <v/>
      </c>
    </row>
    <row r="178" spans="2:21">
      <c r="B178" s="17"/>
      <c r="C178" s="17"/>
      <c r="D178" s="17"/>
      <c r="E178" s="18"/>
      <c r="F178" s="44"/>
      <c r="G178" s="17"/>
      <c r="H178" s="17"/>
      <c r="I178" s="17"/>
      <c r="J178" s="17"/>
      <c r="K178" s="17"/>
      <c r="L178" s="17"/>
      <c r="M178" s="17"/>
      <c r="N178" s="17"/>
      <c r="O178" s="17"/>
      <c r="P178" s="17"/>
      <c r="Q178" s="17"/>
      <c r="R178" s="17"/>
      <c r="S178" s="17"/>
      <c r="T178" s="17"/>
      <c r="U178" t="str">
        <f>IF(COUNTA(Table2[[#This Row],[Employee Name]:[13. Skin is intact without open wounds or rashes]])=0,"",COUNTIF(Table2[[#This Row],[1. Checks that sink areas are supplied with soap and paper towels]:[13. Skin is intact without open wounds or rashes]],"NO"))</f>
        <v/>
      </c>
    </row>
    <row r="179" spans="2:21">
      <c r="B179" s="17"/>
      <c r="C179" s="17"/>
      <c r="D179" s="17"/>
      <c r="E179" s="18"/>
      <c r="F179" s="44"/>
      <c r="G179" s="17"/>
      <c r="H179" s="17"/>
      <c r="I179" s="17"/>
      <c r="J179" s="17"/>
      <c r="K179" s="17"/>
      <c r="L179" s="17"/>
      <c r="M179" s="17"/>
      <c r="N179" s="17"/>
      <c r="O179" s="17"/>
      <c r="P179" s="17"/>
      <c r="Q179" s="17"/>
      <c r="R179" s="17"/>
      <c r="S179" s="17"/>
      <c r="T179" s="17"/>
      <c r="U179" t="str">
        <f>IF(COUNTA(Table2[[#This Row],[Employee Name]:[13. Skin is intact without open wounds or rashes]])=0,"",COUNTIF(Table2[[#This Row],[1. Checks that sink areas are supplied with soap and paper towels]:[13. Skin is intact without open wounds or rashes]],"NO"))</f>
        <v/>
      </c>
    </row>
    <row r="180" spans="2:21">
      <c r="B180" s="17"/>
      <c r="C180" s="17"/>
      <c r="D180" s="17"/>
      <c r="E180" s="18"/>
      <c r="F180" s="44"/>
      <c r="G180" s="17"/>
      <c r="H180" s="17"/>
      <c r="I180" s="17"/>
      <c r="J180" s="17"/>
      <c r="K180" s="17"/>
      <c r="L180" s="17"/>
      <c r="M180" s="17"/>
      <c r="N180" s="17"/>
      <c r="O180" s="17"/>
      <c r="P180" s="17"/>
      <c r="Q180" s="17"/>
      <c r="R180" s="17"/>
      <c r="S180" s="17"/>
      <c r="T180" s="17"/>
      <c r="U180" t="str">
        <f>IF(COUNTA(Table2[[#This Row],[Employee Name]:[13. Skin is intact without open wounds or rashes]])=0,"",COUNTIF(Table2[[#This Row],[1. Checks that sink areas are supplied with soap and paper towels]:[13. Skin is intact without open wounds or rashes]],"NO"))</f>
        <v/>
      </c>
    </row>
    <row r="181" spans="2:21">
      <c r="B181" s="17"/>
      <c r="C181" s="17"/>
      <c r="D181" s="17"/>
      <c r="E181" s="18"/>
      <c r="F181" s="44"/>
      <c r="G181" s="17"/>
      <c r="H181" s="17"/>
      <c r="I181" s="17"/>
      <c r="J181" s="17"/>
      <c r="K181" s="17"/>
      <c r="L181" s="17"/>
      <c r="M181" s="17"/>
      <c r="N181" s="17"/>
      <c r="O181" s="17"/>
      <c r="P181" s="17"/>
      <c r="Q181" s="17"/>
      <c r="R181" s="17"/>
      <c r="S181" s="17"/>
      <c r="T181" s="17"/>
      <c r="U181" t="str">
        <f>IF(COUNTA(Table2[[#This Row],[Employee Name]:[13. Skin is intact without open wounds or rashes]])=0,"",COUNTIF(Table2[[#This Row],[1. Checks that sink areas are supplied with soap and paper towels]:[13. Skin is intact without open wounds or rashes]],"NO"))</f>
        <v/>
      </c>
    </row>
    <row r="182" spans="2:21">
      <c r="B182" s="17"/>
      <c r="C182" s="17"/>
      <c r="D182" s="17"/>
      <c r="E182" s="18"/>
      <c r="F182" s="44"/>
      <c r="G182" s="17"/>
      <c r="H182" s="17"/>
      <c r="I182" s="17"/>
      <c r="J182" s="17"/>
      <c r="K182" s="17"/>
      <c r="L182" s="17"/>
      <c r="M182" s="17"/>
      <c r="N182" s="17"/>
      <c r="O182" s="17"/>
      <c r="P182" s="17"/>
      <c r="Q182" s="17"/>
      <c r="R182" s="17"/>
      <c r="S182" s="17"/>
      <c r="T182" s="17"/>
      <c r="U182" t="str">
        <f>IF(COUNTA(Table2[[#This Row],[Employee Name]:[13. Skin is intact without open wounds or rashes]])=0,"",COUNTIF(Table2[[#This Row],[1. Checks that sink areas are supplied with soap and paper towels]:[13. Skin is intact without open wounds or rashes]],"NO"))</f>
        <v/>
      </c>
    </row>
    <row r="183" spans="2:21">
      <c r="B183" s="17"/>
      <c r="C183" s="17"/>
      <c r="D183" s="17"/>
      <c r="E183" s="18"/>
      <c r="F183" s="44"/>
      <c r="G183" s="17"/>
      <c r="H183" s="17"/>
      <c r="I183" s="17"/>
      <c r="J183" s="17"/>
      <c r="K183" s="17"/>
      <c r="L183" s="17"/>
      <c r="M183" s="17"/>
      <c r="N183" s="17"/>
      <c r="O183" s="17"/>
      <c r="P183" s="17"/>
      <c r="Q183" s="17"/>
      <c r="R183" s="17"/>
      <c r="S183" s="17"/>
      <c r="T183" s="17"/>
      <c r="U183" t="str">
        <f>IF(COUNTA(Table2[[#This Row],[Employee Name]:[13. Skin is intact without open wounds or rashes]])=0,"",COUNTIF(Table2[[#This Row],[1. Checks that sink areas are supplied with soap and paper towels]:[13. Skin is intact without open wounds or rashes]],"NO"))</f>
        <v/>
      </c>
    </row>
    <row r="184" spans="2:21">
      <c r="B184" s="17"/>
      <c r="C184" s="17"/>
      <c r="D184" s="17"/>
      <c r="E184" s="18"/>
      <c r="F184" s="44"/>
      <c r="G184" s="17"/>
      <c r="H184" s="17"/>
      <c r="I184" s="17"/>
      <c r="J184" s="17"/>
      <c r="K184" s="17"/>
      <c r="L184" s="17"/>
      <c r="M184" s="17"/>
      <c r="N184" s="17"/>
      <c r="O184" s="17"/>
      <c r="P184" s="17"/>
      <c r="Q184" s="17"/>
      <c r="R184" s="17"/>
      <c r="S184" s="17"/>
      <c r="T184" s="17"/>
      <c r="U184" t="str">
        <f>IF(COUNTA(Table2[[#This Row],[Employee Name]:[13. Skin is intact without open wounds or rashes]])=0,"",COUNTIF(Table2[[#This Row],[1. Checks that sink areas are supplied with soap and paper towels]:[13. Skin is intact without open wounds or rashes]],"NO"))</f>
        <v/>
      </c>
    </row>
    <row r="185" spans="2:21">
      <c r="B185" s="17"/>
      <c r="C185" s="17"/>
      <c r="D185" s="17"/>
      <c r="E185" s="18"/>
      <c r="F185" s="44"/>
      <c r="G185" s="17"/>
      <c r="H185" s="17"/>
      <c r="I185" s="17"/>
      <c r="J185" s="17"/>
      <c r="K185" s="17"/>
      <c r="L185" s="17"/>
      <c r="M185" s="17"/>
      <c r="N185" s="17"/>
      <c r="O185" s="17"/>
      <c r="P185" s="17"/>
      <c r="Q185" s="17"/>
      <c r="R185" s="17"/>
      <c r="S185" s="17"/>
      <c r="T185" s="17"/>
      <c r="U185" t="str">
        <f>IF(COUNTA(Table2[[#This Row],[Employee Name]:[13. Skin is intact without open wounds or rashes]])=0,"",COUNTIF(Table2[[#This Row],[1. Checks that sink areas are supplied with soap and paper towels]:[13. Skin is intact without open wounds or rashes]],"NO"))</f>
        <v/>
      </c>
    </row>
    <row r="186" spans="2:21">
      <c r="B186" s="17"/>
      <c r="C186" s="17"/>
      <c r="D186" s="17"/>
      <c r="E186" s="18"/>
      <c r="F186" s="44"/>
      <c r="G186" s="17"/>
      <c r="H186" s="17"/>
      <c r="I186" s="17"/>
      <c r="J186" s="17"/>
      <c r="K186" s="17"/>
      <c r="L186" s="17"/>
      <c r="M186" s="17"/>
      <c r="N186" s="17"/>
      <c r="O186" s="17"/>
      <c r="P186" s="17"/>
      <c r="Q186" s="17"/>
      <c r="R186" s="17"/>
      <c r="S186" s="17"/>
      <c r="T186" s="17"/>
      <c r="U186" t="str">
        <f>IF(COUNTA(Table2[[#This Row],[Employee Name]:[13. Skin is intact without open wounds or rashes]])=0,"",COUNTIF(Table2[[#This Row],[1. Checks that sink areas are supplied with soap and paper towels]:[13. Skin is intact without open wounds or rashes]],"NO"))</f>
        <v/>
      </c>
    </row>
    <row r="187" spans="2:21">
      <c r="B187" s="17"/>
      <c r="C187" s="17"/>
      <c r="D187" s="17"/>
      <c r="E187" s="18"/>
      <c r="F187" s="44"/>
      <c r="G187" s="17"/>
      <c r="H187" s="17"/>
      <c r="I187" s="17"/>
      <c r="J187" s="17"/>
      <c r="K187" s="17"/>
      <c r="L187" s="17"/>
      <c r="M187" s="17"/>
      <c r="N187" s="17"/>
      <c r="O187" s="17"/>
      <c r="P187" s="17"/>
      <c r="Q187" s="17"/>
      <c r="R187" s="17"/>
      <c r="S187" s="17"/>
      <c r="T187" s="17"/>
      <c r="U187" t="str">
        <f>IF(COUNTA(Table2[[#This Row],[Employee Name]:[13. Skin is intact without open wounds or rashes]])=0,"",COUNTIF(Table2[[#This Row],[1. Checks that sink areas are supplied with soap and paper towels]:[13. Skin is intact without open wounds or rashes]],"NO"))</f>
        <v/>
      </c>
    </row>
    <row r="188" spans="2:21">
      <c r="B188" s="17"/>
      <c r="C188" s="17"/>
      <c r="D188" s="17"/>
      <c r="E188" s="18"/>
      <c r="F188" s="44"/>
      <c r="G188" s="17"/>
      <c r="H188" s="17"/>
      <c r="I188" s="17"/>
      <c r="J188" s="17"/>
      <c r="K188" s="17"/>
      <c r="L188" s="17"/>
      <c r="M188" s="17"/>
      <c r="N188" s="17"/>
      <c r="O188" s="17"/>
      <c r="P188" s="17"/>
      <c r="Q188" s="17"/>
      <c r="R188" s="17"/>
      <c r="S188" s="17"/>
      <c r="T188" s="17"/>
      <c r="U188" t="str">
        <f>IF(COUNTA(Table2[[#This Row],[Employee Name]:[13. Skin is intact without open wounds or rashes]])=0,"",COUNTIF(Table2[[#This Row],[1. Checks that sink areas are supplied with soap and paper towels]:[13. Skin is intact without open wounds or rashes]],"NO"))</f>
        <v/>
      </c>
    </row>
    <row r="189" spans="2:21">
      <c r="B189" s="17"/>
      <c r="C189" s="17"/>
      <c r="D189" s="17"/>
      <c r="E189" s="18"/>
      <c r="F189" s="44"/>
      <c r="G189" s="17"/>
      <c r="H189" s="17"/>
      <c r="I189" s="17"/>
      <c r="J189" s="17"/>
      <c r="K189" s="17"/>
      <c r="L189" s="17"/>
      <c r="M189" s="17"/>
      <c r="N189" s="17"/>
      <c r="O189" s="17"/>
      <c r="P189" s="17"/>
      <c r="Q189" s="17"/>
      <c r="R189" s="17"/>
      <c r="S189" s="17"/>
      <c r="T189" s="17"/>
      <c r="U189" t="str">
        <f>IF(COUNTA(Table2[[#This Row],[Employee Name]:[13. Skin is intact without open wounds or rashes]])=0,"",COUNTIF(Table2[[#This Row],[1. Checks that sink areas are supplied with soap and paper towels]:[13. Skin is intact without open wounds or rashes]],"NO"))</f>
        <v/>
      </c>
    </row>
    <row r="190" spans="2:21">
      <c r="B190" s="17"/>
      <c r="C190" s="17"/>
      <c r="D190" s="17"/>
      <c r="E190" s="18"/>
      <c r="F190" s="44"/>
      <c r="G190" s="17"/>
      <c r="H190" s="17"/>
      <c r="I190" s="17"/>
      <c r="J190" s="17"/>
      <c r="K190" s="17"/>
      <c r="L190" s="17"/>
      <c r="M190" s="17"/>
      <c r="N190" s="17"/>
      <c r="O190" s="17"/>
      <c r="P190" s="17"/>
      <c r="Q190" s="17"/>
      <c r="R190" s="17"/>
      <c r="S190" s="17"/>
      <c r="T190" s="17"/>
      <c r="U190" t="str">
        <f>IF(COUNTA(Table2[[#This Row],[Employee Name]:[13. Skin is intact without open wounds or rashes]])=0,"",COUNTIF(Table2[[#This Row],[1. Checks that sink areas are supplied with soap and paper towels]:[13. Skin is intact without open wounds or rashes]],"NO"))</f>
        <v/>
      </c>
    </row>
    <row r="191" spans="2:21">
      <c r="B191" s="17"/>
      <c r="C191" s="17"/>
      <c r="D191" s="17"/>
      <c r="E191" s="18"/>
      <c r="F191" s="44"/>
      <c r="G191" s="17"/>
      <c r="H191" s="17"/>
      <c r="I191" s="17"/>
      <c r="J191" s="17"/>
      <c r="K191" s="17"/>
      <c r="L191" s="17"/>
      <c r="M191" s="17"/>
      <c r="N191" s="17"/>
      <c r="O191" s="17"/>
      <c r="P191" s="17"/>
      <c r="Q191" s="17"/>
      <c r="R191" s="17"/>
      <c r="S191" s="17"/>
      <c r="T191" s="17"/>
      <c r="U191" t="str">
        <f>IF(COUNTA(Table2[[#This Row],[Employee Name]:[13. Skin is intact without open wounds or rashes]])=0,"",COUNTIF(Table2[[#This Row],[1. Checks that sink areas are supplied with soap and paper towels]:[13. Skin is intact without open wounds or rashes]],"NO"))</f>
        <v/>
      </c>
    </row>
    <row r="192" spans="2:21">
      <c r="B192" s="17"/>
      <c r="C192" s="17"/>
      <c r="D192" s="17"/>
      <c r="E192" s="18"/>
      <c r="F192" s="44"/>
      <c r="G192" s="17"/>
      <c r="H192" s="17"/>
      <c r="I192" s="17"/>
      <c r="J192" s="17"/>
      <c r="K192" s="17"/>
      <c r="L192" s="17"/>
      <c r="M192" s="17"/>
      <c r="N192" s="17"/>
      <c r="O192" s="17"/>
      <c r="P192" s="17"/>
      <c r="Q192" s="17"/>
      <c r="R192" s="17"/>
      <c r="S192" s="17"/>
      <c r="T192" s="17"/>
      <c r="U192" t="str">
        <f>IF(COUNTA(Table2[[#This Row],[Employee Name]:[13. Skin is intact without open wounds or rashes]])=0,"",COUNTIF(Table2[[#This Row],[1. Checks that sink areas are supplied with soap and paper towels]:[13. Skin is intact without open wounds or rashes]],"NO"))</f>
        <v/>
      </c>
    </row>
    <row r="193" spans="2:21">
      <c r="B193" s="17"/>
      <c r="C193" s="17"/>
      <c r="D193" s="17"/>
      <c r="E193" s="18"/>
      <c r="F193" s="44"/>
      <c r="G193" s="17"/>
      <c r="H193" s="17"/>
      <c r="I193" s="17"/>
      <c r="J193" s="17"/>
      <c r="K193" s="17"/>
      <c r="L193" s="17"/>
      <c r="M193" s="17"/>
      <c r="N193" s="17"/>
      <c r="O193" s="17"/>
      <c r="P193" s="17"/>
      <c r="Q193" s="17"/>
      <c r="R193" s="17"/>
      <c r="S193" s="17"/>
      <c r="T193" s="17"/>
      <c r="U193" t="str">
        <f>IF(COUNTA(Table2[[#This Row],[Employee Name]:[13. Skin is intact without open wounds or rashes]])=0,"",COUNTIF(Table2[[#This Row],[1. Checks that sink areas are supplied with soap and paper towels]:[13. Skin is intact without open wounds or rashes]],"NO"))</f>
        <v/>
      </c>
    </row>
    <row r="194" spans="2:21">
      <c r="B194" s="17"/>
      <c r="C194" s="17"/>
      <c r="D194" s="17"/>
      <c r="E194" s="18"/>
      <c r="F194" s="44"/>
      <c r="G194" s="17"/>
      <c r="H194" s="17"/>
      <c r="I194" s="17"/>
      <c r="J194" s="17"/>
      <c r="K194" s="17"/>
      <c r="L194" s="17"/>
      <c r="M194" s="17"/>
      <c r="N194" s="17"/>
      <c r="O194" s="17"/>
      <c r="P194" s="17"/>
      <c r="Q194" s="17"/>
      <c r="R194" s="17"/>
      <c r="S194" s="17"/>
      <c r="T194" s="17"/>
      <c r="U194" t="str">
        <f>IF(COUNTA(Table2[[#This Row],[Employee Name]:[13. Skin is intact without open wounds or rashes]])=0,"",COUNTIF(Table2[[#This Row],[1. Checks that sink areas are supplied with soap and paper towels]:[13. Skin is intact without open wounds or rashes]],"NO"))</f>
        <v/>
      </c>
    </row>
    <row r="195" spans="2:21">
      <c r="B195" s="17"/>
      <c r="C195" s="17"/>
      <c r="D195" s="17"/>
      <c r="E195" s="18"/>
      <c r="F195" s="44"/>
      <c r="G195" s="17"/>
      <c r="H195" s="17"/>
      <c r="I195" s="17"/>
      <c r="J195" s="17"/>
      <c r="K195" s="17"/>
      <c r="L195" s="17"/>
      <c r="M195" s="17"/>
      <c r="N195" s="17"/>
      <c r="O195" s="17"/>
      <c r="P195" s="17"/>
      <c r="Q195" s="17"/>
      <c r="R195" s="17"/>
      <c r="S195" s="17"/>
      <c r="T195" s="17"/>
      <c r="U195" t="str">
        <f>IF(COUNTA(Table2[[#This Row],[Employee Name]:[13. Skin is intact without open wounds or rashes]])=0,"",COUNTIF(Table2[[#This Row],[1. Checks that sink areas are supplied with soap and paper towels]:[13. Skin is intact without open wounds or rashes]],"NO"))</f>
        <v/>
      </c>
    </row>
    <row r="196" spans="2:21">
      <c r="B196" s="17"/>
      <c r="C196" s="17"/>
      <c r="D196" s="17"/>
      <c r="E196" s="18"/>
      <c r="F196" s="44"/>
      <c r="G196" s="17"/>
      <c r="H196" s="17"/>
      <c r="I196" s="17"/>
      <c r="J196" s="17"/>
      <c r="K196" s="17"/>
      <c r="L196" s="17"/>
      <c r="M196" s="17"/>
      <c r="N196" s="17"/>
      <c r="O196" s="17"/>
      <c r="P196" s="17"/>
      <c r="Q196" s="17"/>
      <c r="R196" s="17"/>
      <c r="S196" s="17"/>
      <c r="T196" s="17"/>
      <c r="U196" t="str">
        <f>IF(COUNTA(Table2[[#This Row],[Employee Name]:[13. Skin is intact without open wounds or rashes]])=0,"",COUNTIF(Table2[[#This Row],[1. Checks that sink areas are supplied with soap and paper towels]:[13. Skin is intact without open wounds or rashes]],"NO"))</f>
        <v/>
      </c>
    </row>
    <row r="197" spans="2:21">
      <c r="B197" s="17"/>
      <c r="C197" s="17"/>
      <c r="D197" s="17"/>
      <c r="E197" s="18"/>
      <c r="F197" s="44"/>
      <c r="G197" s="17"/>
      <c r="H197" s="17"/>
      <c r="I197" s="17"/>
      <c r="J197" s="17"/>
      <c r="K197" s="17"/>
      <c r="L197" s="17"/>
      <c r="M197" s="17"/>
      <c r="N197" s="17"/>
      <c r="O197" s="17"/>
      <c r="P197" s="17"/>
      <c r="Q197" s="17"/>
      <c r="R197" s="17"/>
      <c r="S197" s="17"/>
      <c r="T197" s="17"/>
      <c r="U197" t="str">
        <f>IF(COUNTA(Table2[[#This Row],[Employee Name]:[13. Skin is intact without open wounds or rashes]])=0,"",COUNTIF(Table2[[#This Row],[1. Checks that sink areas are supplied with soap and paper towels]:[13. Skin is intact without open wounds or rashes]],"NO"))</f>
        <v/>
      </c>
    </row>
    <row r="198" spans="2:21">
      <c r="B198" s="17"/>
      <c r="C198" s="17"/>
      <c r="D198" s="17"/>
      <c r="E198" s="18"/>
      <c r="F198" s="44"/>
      <c r="G198" s="17"/>
      <c r="H198" s="17"/>
      <c r="I198" s="17"/>
      <c r="J198" s="17"/>
      <c r="K198" s="17"/>
      <c r="L198" s="17"/>
      <c r="M198" s="17"/>
      <c r="N198" s="17"/>
      <c r="O198" s="17"/>
      <c r="P198" s="17"/>
      <c r="Q198" s="17"/>
      <c r="R198" s="17"/>
      <c r="S198" s="17"/>
      <c r="T198" s="17"/>
      <c r="U198" t="str">
        <f>IF(COUNTA(Table2[[#This Row],[Employee Name]:[13. Skin is intact without open wounds or rashes]])=0,"",COUNTIF(Table2[[#This Row],[1. Checks that sink areas are supplied with soap and paper towels]:[13. Skin is intact without open wounds or rashes]],"NO"))</f>
        <v/>
      </c>
    </row>
    <row r="199" spans="2:21">
      <c r="B199" s="17"/>
      <c r="C199" s="17"/>
      <c r="D199" s="17"/>
      <c r="E199" s="18"/>
      <c r="F199" s="44"/>
      <c r="G199" s="17"/>
      <c r="H199" s="17"/>
      <c r="I199" s="17"/>
      <c r="J199" s="17"/>
      <c r="K199" s="17"/>
      <c r="L199" s="17"/>
      <c r="M199" s="17"/>
      <c r="N199" s="17"/>
      <c r="O199" s="17"/>
      <c r="P199" s="17"/>
      <c r="Q199" s="17"/>
      <c r="R199" s="17"/>
      <c r="S199" s="17"/>
      <c r="T199" s="17"/>
      <c r="U199" t="str">
        <f>IF(COUNTA(Table2[[#This Row],[Employee Name]:[13. Skin is intact without open wounds or rashes]])=0,"",COUNTIF(Table2[[#This Row],[1. Checks that sink areas are supplied with soap and paper towels]:[13. Skin is intact without open wounds or rashes]],"NO"))</f>
        <v/>
      </c>
    </row>
    <row r="200" spans="2:21">
      <c r="B200" s="17"/>
      <c r="C200" s="17"/>
      <c r="D200" s="17"/>
      <c r="E200" s="18"/>
      <c r="F200" s="44"/>
      <c r="G200" s="17"/>
      <c r="H200" s="17"/>
      <c r="I200" s="17"/>
      <c r="J200" s="17"/>
      <c r="K200" s="17"/>
      <c r="L200" s="17"/>
      <c r="M200" s="17"/>
      <c r="N200" s="17"/>
      <c r="O200" s="17"/>
      <c r="P200" s="17"/>
      <c r="Q200" s="17"/>
      <c r="R200" s="17"/>
      <c r="S200" s="17"/>
      <c r="T200" s="17"/>
      <c r="U200" t="str">
        <f>IF(COUNTA(Table2[[#This Row],[Employee Name]:[13. Skin is intact without open wounds or rashes]])=0,"",COUNTIF(Table2[[#This Row],[1. Checks that sink areas are supplied with soap and paper towels]:[13. Skin is intact without open wounds or rashes]],"NO"))</f>
        <v/>
      </c>
    </row>
    <row r="201" spans="2:21">
      <c r="B201" s="17"/>
      <c r="C201" s="17"/>
      <c r="D201" s="17"/>
      <c r="E201" s="18"/>
      <c r="F201" s="44"/>
      <c r="G201" s="17"/>
      <c r="H201" s="17"/>
      <c r="I201" s="17"/>
      <c r="J201" s="17"/>
      <c r="K201" s="17"/>
      <c r="L201" s="17"/>
      <c r="M201" s="17"/>
      <c r="N201" s="17"/>
      <c r="O201" s="17"/>
      <c r="P201" s="17"/>
      <c r="Q201" s="17"/>
      <c r="R201" s="17"/>
      <c r="S201" s="17"/>
      <c r="T201" s="17"/>
      <c r="U201" t="str">
        <f>IF(COUNTA(Table2[[#This Row],[Employee Name]:[13. Skin is intact without open wounds or rashes]])=0,"",COUNTIF(Table2[[#This Row],[1. Checks that sink areas are supplied with soap and paper towels]:[13. Skin is intact without open wounds or rashes]],"NO"))</f>
        <v/>
      </c>
    </row>
    <row r="202" spans="2:21">
      <c r="B202" s="17"/>
      <c r="C202" s="17"/>
      <c r="D202" s="17"/>
      <c r="E202" s="18"/>
      <c r="F202" s="44"/>
      <c r="G202" s="17"/>
      <c r="H202" s="17"/>
      <c r="I202" s="17"/>
      <c r="J202" s="17"/>
      <c r="K202" s="17"/>
      <c r="L202" s="17"/>
      <c r="M202" s="17"/>
      <c r="N202" s="17"/>
      <c r="O202" s="17"/>
      <c r="P202" s="17"/>
      <c r="Q202" s="17"/>
      <c r="R202" s="17"/>
      <c r="S202" s="17"/>
      <c r="T202" s="17"/>
      <c r="U202" t="str">
        <f>IF(COUNTA(Table2[[#This Row],[Employee Name]:[13. Skin is intact without open wounds or rashes]])=0,"",COUNTIF(Table2[[#This Row],[1. Checks that sink areas are supplied with soap and paper towels]:[13. Skin is intact without open wounds or rashes]],"NO"))</f>
        <v/>
      </c>
    </row>
    <row r="203" spans="2:21">
      <c r="B203" s="17"/>
      <c r="C203" s="17"/>
      <c r="D203" s="17"/>
      <c r="E203" s="18"/>
      <c r="F203" s="44"/>
      <c r="G203" s="17"/>
      <c r="H203" s="17"/>
      <c r="I203" s="17"/>
      <c r="J203" s="17"/>
      <c r="K203" s="17"/>
      <c r="L203" s="17"/>
      <c r="M203" s="17"/>
      <c r="N203" s="17"/>
      <c r="O203" s="17"/>
      <c r="P203" s="17"/>
      <c r="Q203" s="17"/>
      <c r="R203" s="17"/>
      <c r="S203" s="17"/>
      <c r="T203" s="17"/>
      <c r="U203" t="str">
        <f>IF(COUNTA(Table2[[#This Row],[Employee Name]:[13. Skin is intact without open wounds or rashes]])=0,"",COUNTIF(Table2[[#This Row],[1. Checks that sink areas are supplied with soap and paper towels]:[13. Skin is intact without open wounds or rashes]],"NO"))</f>
        <v/>
      </c>
    </row>
    <row r="204" spans="2:21">
      <c r="B204" s="17"/>
      <c r="C204" s="17"/>
      <c r="D204" s="17"/>
      <c r="E204" s="18"/>
      <c r="F204" s="44"/>
      <c r="G204" s="17"/>
      <c r="H204" s="17"/>
      <c r="I204" s="17"/>
      <c r="J204" s="17"/>
      <c r="K204" s="17"/>
      <c r="L204" s="17"/>
      <c r="M204" s="17"/>
      <c r="N204" s="17"/>
      <c r="O204" s="17"/>
      <c r="P204" s="17"/>
      <c r="Q204" s="17"/>
      <c r="R204" s="17"/>
      <c r="S204" s="17"/>
      <c r="T204" s="17"/>
      <c r="U204" t="str">
        <f>IF(COUNTA(Table2[[#This Row],[Employee Name]:[13. Skin is intact without open wounds or rashes]])=0,"",COUNTIF(Table2[[#This Row],[1. Checks that sink areas are supplied with soap and paper towels]:[13. Skin is intact without open wounds or rashes]],"NO"))</f>
        <v/>
      </c>
    </row>
    <row r="205" spans="2:21">
      <c r="B205" s="17"/>
      <c r="C205" s="17"/>
      <c r="D205" s="17"/>
      <c r="E205" s="18"/>
      <c r="F205" s="44"/>
      <c r="G205" s="17"/>
      <c r="H205" s="17"/>
      <c r="I205" s="17"/>
      <c r="J205" s="17"/>
      <c r="K205" s="17"/>
      <c r="L205" s="17"/>
      <c r="M205" s="17"/>
      <c r="N205" s="17"/>
      <c r="O205" s="17"/>
      <c r="P205" s="17"/>
      <c r="Q205" s="17"/>
      <c r="R205" s="17"/>
      <c r="S205" s="17"/>
      <c r="T205" s="17"/>
      <c r="U205" t="str">
        <f>IF(COUNTA(Table2[[#This Row],[Employee Name]:[13. Skin is intact without open wounds or rashes]])=0,"",COUNTIF(Table2[[#This Row],[1. Checks that sink areas are supplied with soap and paper towels]:[13. Skin is intact without open wounds or rashes]],"NO"))</f>
        <v/>
      </c>
    </row>
    <row r="206" spans="2:21">
      <c r="B206" s="17"/>
      <c r="C206" s="17"/>
      <c r="D206" s="17"/>
      <c r="E206" s="18"/>
      <c r="F206" s="44"/>
      <c r="G206" s="17"/>
      <c r="H206" s="17"/>
      <c r="I206" s="17"/>
      <c r="J206" s="17"/>
      <c r="K206" s="17"/>
      <c r="L206" s="17"/>
      <c r="M206" s="17"/>
      <c r="N206" s="17"/>
      <c r="O206" s="17"/>
      <c r="P206" s="17"/>
      <c r="Q206" s="17"/>
      <c r="R206" s="17"/>
      <c r="S206" s="17"/>
      <c r="T206" s="17"/>
      <c r="U206" t="str">
        <f>IF(COUNTA(Table2[[#This Row],[Employee Name]:[13. Skin is intact without open wounds or rashes]])=0,"",COUNTIF(Table2[[#This Row],[1. Checks that sink areas are supplied with soap and paper towels]:[13. Skin is intact without open wounds or rashes]],"NO"))</f>
        <v/>
      </c>
    </row>
    <row r="207" spans="2:21">
      <c r="B207" s="17"/>
      <c r="C207" s="17"/>
      <c r="D207" s="17"/>
      <c r="E207" s="18"/>
      <c r="F207" s="44"/>
      <c r="G207" s="17"/>
      <c r="H207" s="17"/>
      <c r="I207" s="17"/>
      <c r="J207" s="17"/>
      <c r="K207" s="17"/>
      <c r="L207" s="17"/>
      <c r="M207" s="17"/>
      <c r="N207" s="17"/>
      <c r="O207" s="17"/>
      <c r="P207" s="17"/>
      <c r="Q207" s="17"/>
      <c r="R207" s="17"/>
      <c r="S207" s="17"/>
      <c r="T207" s="17"/>
      <c r="U207" t="str">
        <f>IF(COUNTA(Table2[[#This Row],[Employee Name]:[13. Skin is intact without open wounds or rashes]])=0,"",COUNTIF(Table2[[#This Row],[1. Checks that sink areas are supplied with soap and paper towels]:[13. Skin is intact without open wounds or rashes]],"NO"))</f>
        <v/>
      </c>
    </row>
    <row r="208" spans="2:21">
      <c r="B208" s="17"/>
      <c r="C208" s="17"/>
      <c r="D208" s="17"/>
      <c r="E208" s="18"/>
      <c r="F208" s="44"/>
      <c r="G208" s="17"/>
      <c r="H208" s="17"/>
      <c r="I208" s="17"/>
      <c r="J208" s="17"/>
      <c r="K208" s="17"/>
      <c r="L208" s="17"/>
      <c r="M208" s="17"/>
      <c r="N208" s="17"/>
      <c r="O208" s="17"/>
      <c r="P208" s="17"/>
      <c r="Q208" s="17"/>
      <c r="R208" s="17"/>
      <c r="S208" s="17"/>
      <c r="T208" s="17"/>
      <c r="U208" t="str">
        <f>IF(COUNTA(Table2[[#This Row],[Employee Name]:[13. Skin is intact without open wounds or rashes]])=0,"",COUNTIF(Table2[[#This Row],[1. Checks that sink areas are supplied with soap and paper towels]:[13. Skin is intact without open wounds or rashes]],"NO"))</f>
        <v/>
      </c>
    </row>
    <row r="209" spans="2:21">
      <c r="B209" s="17"/>
      <c r="C209" s="17"/>
      <c r="D209" s="17"/>
      <c r="E209" s="18"/>
      <c r="F209" s="44"/>
      <c r="G209" s="17"/>
      <c r="H209" s="17"/>
      <c r="I209" s="17"/>
      <c r="J209" s="17"/>
      <c r="K209" s="17"/>
      <c r="L209" s="17"/>
      <c r="M209" s="17"/>
      <c r="N209" s="17"/>
      <c r="O209" s="17"/>
      <c r="P209" s="17"/>
      <c r="Q209" s="17"/>
      <c r="R209" s="17"/>
      <c r="S209" s="17"/>
      <c r="T209" s="17"/>
      <c r="U209" t="str">
        <f>IF(COUNTA(Table2[[#This Row],[Employee Name]:[13. Skin is intact without open wounds or rashes]])=0,"",COUNTIF(Table2[[#This Row],[1. Checks that sink areas are supplied with soap and paper towels]:[13. Skin is intact without open wounds or rashes]],"NO"))</f>
        <v/>
      </c>
    </row>
    <row r="210" spans="2:21">
      <c r="B210" s="17"/>
      <c r="C210" s="17"/>
      <c r="D210" s="17"/>
      <c r="E210" s="18"/>
      <c r="F210" s="44"/>
      <c r="G210" s="17"/>
      <c r="H210" s="17"/>
      <c r="I210" s="17"/>
      <c r="J210" s="17"/>
      <c r="K210" s="17"/>
      <c r="L210" s="17"/>
      <c r="M210" s="17"/>
      <c r="N210" s="17"/>
      <c r="O210" s="17"/>
      <c r="P210" s="17"/>
      <c r="Q210" s="17"/>
      <c r="R210" s="17"/>
      <c r="S210" s="17"/>
      <c r="T210" s="17"/>
      <c r="U210" t="str">
        <f>IF(COUNTA(Table2[[#This Row],[Employee Name]:[13. Skin is intact without open wounds or rashes]])=0,"",COUNTIF(Table2[[#This Row],[1. Checks that sink areas are supplied with soap and paper towels]:[13. Skin is intact without open wounds or rashes]],"NO"))</f>
        <v/>
      </c>
    </row>
    <row r="211" spans="2:21">
      <c r="B211" s="17"/>
      <c r="C211" s="17"/>
      <c r="D211" s="17"/>
      <c r="E211" s="18"/>
      <c r="F211" s="44"/>
      <c r="G211" s="17"/>
      <c r="H211" s="17"/>
      <c r="I211" s="17"/>
      <c r="J211" s="17"/>
      <c r="K211" s="17"/>
      <c r="L211" s="17"/>
      <c r="M211" s="17"/>
      <c r="N211" s="17"/>
      <c r="O211" s="17"/>
      <c r="P211" s="17"/>
      <c r="Q211" s="17"/>
      <c r="R211" s="17"/>
      <c r="S211" s="17"/>
      <c r="T211" s="17"/>
      <c r="U211" t="str">
        <f>IF(COUNTA(Table2[[#This Row],[Employee Name]:[13. Skin is intact without open wounds or rashes]])=0,"",COUNTIF(Table2[[#This Row],[1. Checks that sink areas are supplied with soap and paper towels]:[13. Skin is intact without open wounds or rashes]],"NO"))</f>
        <v/>
      </c>
    </row>
    <row r="212" spans="2:21">
      <c r="B212" s="17"/>
      <c r="C212" s="17"/>
      <c r="D212" s="17"/>
      <c r="E212" s="18"/>
      <c r="F212" s="44"/>
      <c r="G212" s="17"/>
      <c r="H212" s="17"/>
      <c r="I212" s="17"/>
      <c r="J212" s="17"/>
      <c r="K212" s="17"/>
      <c r="L212" s="17"/>
      <c r="M212" s="17"/>
      <c r="N212" s="17"/>
      <c r="O212" s="17"/>
      <c r="P212" s="17"/>
      <c r="Q212" s="17"/>
      <c r="R212" s="17"/>
      <c r="S212" s="17"/>
      <c r="T212" s="17"/>
      <c r="U212" t="str">
        <f>IF(COUNTA(Table2[[#This Row],[Employee Name]:[13. Skin is intact without open wounds or rashes]])=0,"",COUNTIF(Table2[[#This Row],[1. Checks that sink areas are supplied with soap and paper towels]:[13. Skin is intact without open wounds or rashes]],"NO"))</f>
        <v/>
      </c>
    </row>
    <row r="213" spans="2:21">
      <c r="B213" s="17"/>
      <c r="C213" s="17"/>
      <c r="D213" s="17"/>
      <c r="E213" s="18"/>
      <c r="F213" s="44"/>
      <c r="G213" s="17"/>
      <c r="H213" s="17"/>
      <c r="I213" s="17"/>
      <c r="J213" s="17"/>
      <c r="K213" s="17"/>
      <c r="L213" s="17"/>
      <c r="M213" s="17"/>
      <c r="N213" s="17"/>
      <c r="O213" s="17"/>
      <c r="P213" s="17"/>
      <c r="Q213" s="17"/>
      <c r="R213" s="17"/>
      <c r="S213" s="17"/>
      <c r="T213" s="17"/>
      <c r="U213" t="str">
        <f>IF(COUNTA(Table2[[#This Row],[Employee Name]:[13. Skin is intact without open wounds or rashes]])=0,"",COUNTIF(Table2[[#This Row],[1. Checks that sink areas are supplied with soap and paper towels]:[13. Skin is intact without open wounds or rashes]],"NO"))</f>
        <v/>
      </c>
    </row>
    <row r="214" spans="2:21">
      <c r="B214" s="17"/>
      <c r="C214" s="17"/>
      <c r="D214" s="17"/>
      <c r="E214" s="18"/>
      <c r="F214" s="44"/>
      <c r="G214" s="17"/>
      <c r="H214" s="17"/>
      <c r="I214" s="17"/>
      <c r="J214" s="17"/>
      <c r="K214" s="17"/>
      <c r="L214" s="17"/>
      <c r="M214" s="17"/>
      <c r="N214" s="17"/>
      <c r="O214" s="17"/>
      <c r="P214" s="17"/>
      <c r="Q214" s="17"/>
      <c r="R214" s="17"/>
      <c r="S214" s="17"/>
      <c r="T214" s="17"/>
      <c r="U214" t="str">
        <f>IF(COUNTA(Table2[[#This Row],[Employee Name]:[13. Skin is intact without open wounds or rashes]])=0,"",COUNTIF(Table2[[#This Row],[1. Checks that sink areas are supplied with soap and paper towels]:[13. Skin is intact without open wounds or rashes]],"NO"))</f>
        <v/>
      </c>
    </row>
    <row r="215" spans="2:21">
      <c r="B215" s="17"/>
      <c r="C215" s="17"/>
      <c r="D215" s="17"/>
      <c r="E215" s="18"/>
      <c r="F215" s="44"/>
      <c r="G215" s="17"/>
      <c r="H215" s="17"/>
      <c r="I215" s="17"/>
      <c r="J215" s="17"/>
      <c r="K215" s="17"/>
      <c r="L215" s="17"/>
      <c r="M215" s="17"/>
      <c r="N215" s="17"/>
      <c r="O215" s="17"/>
      <c r="P215" s="17"/>
      <c r="Q215" s="17"/>
      <c r="R215" s="17"/>
      <c r="S215" s="17"/>
      <c r="T215" s="17"/>
      <c r="U215" t="str">
        <f>IF(COUNTA(Table2[[#This Row],[Employee Name]:[13. Skin is intact without open wounds or rashes]])=0,"",COUNTIF(Table2[[#This Row],[1. Checks that sink areas are supplied with soap and paper towels]:[13. Skin is intact without open wounds or rashes]],"NO"))</f>
        <v/>
      </c>
    </row>
    <row r="216" spans="2:21">
      <c r="B216" s="17"/>
      <c r="C216" s="17"/>
      <c r="D216" s="17"/>
      <c r="E216" s="18"/>
      <c r="F216" s="44"/>
      <c r="G216" s="17"/>
      <c r="H216" s="17"/>
      <c r="I216" s="17"/>
      <c r="J216" s="17"/>
      <c r="K216" s="17"/>
      <c r="L216" s="17"/>
      <c r="M216" s="17"/>
      <c r="N216" s="17"/>
      <c r="O216" s="17"/>
      <c r="P216" s="17"/>
      <c r="Q216" s="17"/>
      <c r="R216" s="17"/>
      <c r="S216" s="17"/>
      <c r="T216" s="17"/>
      <c r="U216" t="str">
        <f>IF(COUNTA(Table2[[#This Row],[Employee Name]:[13. Skin is intact without open wounds or rashes]])=0,"",COUNTIF(Table2[[#This Row],[1. Checks that sink areas are supplied with soap and paper towels]:[13. Skin is intact without open wounds or rashes]],"NO"))</f>
        <v/>
      </c>
    </row>
    <row r="217" spans="2:21">
      <c r="B217" s="17"/>
      <c r="C217" s="17"/>
      <c r="D217" s="17"/>
      <c r="E217" s="18"/>
      <c r="F217" s="44"/>
      <c r="G217" s="17"/>
      <c r="H217" s="17"/>
      <c r="I217" s="17"/>
      <c r="J217" s="17"/>
      <c r="K217" s="17"/>
      <c r="L217" s="17"/>
      <c r="M217" s="17"/>
      <c r="N217" s="17"/>
      <c r="O217" s="17"/>
      <c r="P217" s="17"/>
      <c r="Q217" s="17"/>
      <c r="R217" s="17"/>
      <c r="S217" s="17"/>
      <c r="T217" s="17"/>
      <c r="U217" t="str">
        <f>IF(COUNTA(Table2[[#This Row],[Employee Name]:[13. Skin is intact without open wounds or rashes]])=0,"",COUNTIF(Table2[[#This Row],[1. Checks that sink areas are supplied with soap and paper towels]:[13. Skin is intact without open wounds or rashes]],"NO"))</f>
        <v/>
      </c>
    </row>
    <row r="218" spans="2:21">
      <c r="B218" s="17"/>
      <c r="C218" s="17"/>
      <c r="D218" s="17"/>
      <c r="E218" s="18"/>
      <c r="F218" s="44"/>
      <c r="G218" s="17"/>
      <c r="H218" s="17"/>
      <c r="I218" s="17"/>
      <c r="J218" s="17"/>
      <c r="K218" s="17"/>
      <c r="L218" s="17"/>
      <c r="M218" s="17"/>
      <c r="N218" s="17"/>
      <c r="O218" s="17"/>
      <c r="P218" s="17"/>
      <c r="Q218" s="17"/>
      <c r="R218" s="17"/>
      <c r="S218" s="17"/>
      <c r="T218" s="17"/>
      <c r="U218" t="str">
        <f>IF(COUNTA(Table2[[#This Row],[Employee Name]:[13. Skin is intact without open wounds or rashes]])=0,"",COUNTIF(Table2[[#This Row],[1. Checks that sink areas are supplied with soap and paper towels]:[13. Skin is intact without open wounds or rashes]],"NO"))</f>
        <v/>
      </c>
    </row>
    <row r="219" spans="2:21">
      <c r="B219" s="17"/>
      <c r="C219" s="17"/>
      <c r="D219" s="17"/>
      <c r="E219" s="18"/>
      <c r="F219" s="44"/>
      <c r="G219" s="17"/>
      <c r="H219" s="17"/>
      <c r="I219" s="17"/>
      <c r="J219" s="17"/>
      <c r="K219" s="17"/>
      <c r="L219" s="17"/>
      <c r="M219" s="17"/>
      <c r="N219" s="17"/>
      <c r="O219" s="17"/>
      <c r="P219" s="17"/>
      <c r="Q219" s="17"/>
      <c r="R219" s="17"/>
      <c r="S219" s="17"/>
      <c r="T219" s="17"/>
      <c r="U219" t="str">
        <f>IF(COUNTA(Table2[[#This Row],[Employee Name]:[13. Skin is intact without open wounds or rashes]])=0,"",COUNTIF(Table2[[#This Row],[1. Checks that sink areas are supplied with soap and paper towels]:[13. Skin is intact without open wounds or rashes]],"NO"))</f>
        <v/>
      </c>
    </row>
    <row r="220" spans="2:21">
      <c r="B220" s="17"/>
      <c r="C220" s="17"/>
      <c r="D220" s="17"/>
      <c r="E220" s="18"/>
      <c r="F220" s="44"/>
      <c r="G220" s="17"/>
      <c r="H220" s="17"/>
      <c r="I220" s="17"/>
      <c r="J220" s="17"/>
      <c r="K220" s="17"/>
      <c r="L220" s="17"/>
      <c r="M220" s="17"/>
      <c r="N220" s="17"/>
      <c r="O220" s="17"/>
      <c r="P220" s="17"/>
      <c r="Q220" s="17"/>
      <c r="R220" s="17"/>
      <c r="S220" s="17"/>
      <c r="T220" s="17"/>
      <c r="U220" t="str">
        <f>IF(COUNTA(Table2[[#This Row],[Employee Name]:[13. Skin is intact without open wounds or rashes]])=0,"",COUNTIF(Table2[[#This Row],[1. Checks that sink areas are supplied with soap and paper towels]:[13. Skin is intact without open wounds or rashes]],"NO"))</f>
        <v/>
      </c>
    </row>
    <row r="221" spans="2:21">
      <c r="B221" s="17"/>
      <c r="C221" s="17"/>
      <c r="D221" s="17"/>
      <c r="E221" s="18"/>
      <c r="F221" s="44"/>
      <c r="G221" s="17"/>
      <c r="H221" s="17"/>
      <c r="I221" s="17"/>
      <c r="J221" s="17"/>
      <c r="K221" s="17"/>
      <c r="L221" s="17"/>
      <c r="M221" s="17"/>
      <c r="N221" s="17"/>
      <c r="O221" s="17"/>
      <c r="P221" s="17"/>
      <c r="Q221" s="17"/>
      <c r="R221" s="17"/>
      <c r="S221" s="17"/>
      <c r="T221" s="17"/>
      <c r="U221" t="str">
        <f>IF(COUNTA(Table2[[#This Row],[Employee Name]:[13. Skin is intact without open wounds or rashes]])=0,"",COUNTIF(Table2[[#This Row],[1. Checks that sink areas are supplied with soap and paper towels]:[13. Skin is intact without open wounds or rashes]],"NO"))</f>
        <v/>
      </c>
    </row>
    <row r="222" spans="2:21">
      <c r="B222" s="17"/>
      <c r="C222" s="17"/>
      <c r="D222" s="17"/>
      <c r="E222" s="18"/>
      <c r="F222" s="44"/>
      <c r="G222" s="17"/>
      <c r="H222" s="17"/>
      <c r="I222" s="17"/>
      <c r="J222" s="17"/>
      <c r="K222" s="17"/>
      <c r="L222" s="17"/>
      <c r="M222" s="17"/>
      <c r="N222" s="17"/>
      <c r="O222" s="17"/>
      <c r="P222" s="17"/>
      <c r="Q222" s="17"/>
      <c r="R222" s="17"/>
      <c r="S222" s="17"/>
      <c r="T222" s="17"/>
      <c r="U222" t="str">
        <f>IF(COUNTA(Table2[[#This Row],[Employee Name]:[13. Skin is intact without open wounds or rashes]])=0,"",COUNTIF(Table2[[#This Row],[1. Checks that sink areas are supplied with soap and paper towels]:[13. Skin is intact without open wounds or rashes]],"NO"))</f>
        <v/>
      </c>
    </row>
    <row r="223" spans="2:21">
      <c r="B223" s="17"/>
      <c r="C223" s="17"/>
      <c r="D223" s="17"/>
      <c r="E223" s="18"/>
      <c r="F223" s="44"/>
      <c r="G223" s="17"/>
      <c r="H223" s="17"/>
      <c r="I223" s="17"/>
      <c r="J223" s="17"/>
      <c r="K223" s="17"/>
      <c r="L223" s="17"/>
      <c r="M223" s="17"/>
      <c r="N223" s="17"/>
      <c r="O223" s="17"/>
      <c r="P223" s="17"/>
      <c r="Q223" s="17"/>
      <c r="R223" s="17"/>
      <c r="S223" s="17"/>
      <c r="T223" s="17"/>
      <c r="U223" t="str">
        <f>IF(COUNTA(Table2[[#This Row],[Employee Name]:[13. Skin is intact without open wounds or rashes]])=0,"",COUNTIF(Table2[[#This Row],[1. Checks that sink areas are supplied with soap and paper towels]:[13. Skin is intact without open wounds or rashes]],"NO"))</f>
        <v/>
      </c>
    </row>
    <row r="224" spans="2:21">
      <c r="B224" s="17"/>
      <c r="C224" s="17"/>
      <c r="D224" s="17"/>
      <c r="E224" s="18"/>
      <c r="F224" s="44"/>
      <c r="G224" s="17"/>
      <c r="H224" s="17"/>
      <c r="I224" s="17"/>
      <c r="J224" s="17"/>
      <c r="K224" s="17"/>
      <c r="L224" s="17"/>
      <c r="M224" s="17"/>
      <c r="N224" s="17"/>
      <c r="O224" s="17"/>
      <c r="P224" s="17"/>
      <c r="Q224" s="17"/>
      <c r="R224" s="17"/>
      <c r="S224" s="17"/>
      <c r="T224" s="17"/>
      <c r="U224" t="str">
        <f>IF(COUNTA(Table2[[#This Row],[Employee Name]:[13. Skin is intact without open wounds or rashes]])=0,"",COUNTIF(Table2[[#This Row],[1. Checks that sink areas are supplied with soap and paper towels]:[13. Skin is intact without open wounds or rashes]],"NO"))</f>
        <v/>
      </c>
    </row>
    <row r="225" spans="2:21">
      <c r="B225" s="17"/>
      <c r="C225" s="17"/>
      <c r="D225" s="17"/>
      <c r="E225" s="18"/>
      <c r="F225" s="44"/>
      <c r="G225" s="17"/>
      <c r="H225" s="17"/>
      <c r="I225" s="17"/>
      <c r="J225" s="17"/>
      <c r="K225" s="17"/>
      <c r="L225" s="17"/>
      <c r="M225" s="17"/>
      <c r="N225" s="17"/>
      <c r="O225" s="17"/>
      <c r="P225" s="17"/>
      <c r="Q225" s="17"/>
      <c r="R225" s="17"/>
      <c r="S225" s="17"/>
      <c r="T225" s="17"/>
      <c r="U225" t="str">
        <f>IF(COUNTA(Table2[[#This Row],[Employee Name]:[13. Skin is intact without open wounds or rashes]])=0,"",COUNTIF(Table2[[#This Row],[1. Checks that sink areas are supplied with soap and paper towels]:[13. Skin is intact without open wounds or rashes]],"NO"))</f>
        <v/>
      </c>
    </row>
    <row r="226" spans="2:21">
      <c r="B226" s="17"/>
      <c r="C226" s="17"/>
      <c r="D226" s="17"/>
      <c r="E226" s="18"/>
      <c r="F226" s="44"/>
      <c r="G226" s="17"/>
      <c r="H226" s="17"/>
      <c r="I226" s="17"/>
      <c r="J226" s="17"/>
      <c r="K226" s="17"/>
      <c r="L226" s="17"/>
      <c r="M226" s="17"/>
      <c r="N226" s="17"/>
      <c r="O226" s="17"/>
      <c r="P226" s="17"/>
      <c r="Q226" s="17"/>
      <c r="R226" s="17"/>
      <c r="S226" s="17"/>
      <c r="T226" s="17"/>
      <c r="U226" t="str">
        <f>IF(COUNTA(Table2[[#This Row],[Employee Name]:[13. Skin is intact without open wounds or rashes]])=0,"",COUNTIF(Table2[[#This Row],[1. Checks that sink areas are supplied with soap and paper towels]:[13. Skin is intact without open wounds or rashes]],"NO"))</f>
        <v/>
      </c>
    </row>
    <row r="227" spans="2:21">
      <c r="B227" s="17"/>
      <c r="C227" s="17"/>
      <c r="D227" s="17"/>
      <c r="E227" s="18"/>
      <c r="F227" s="44"/>
      <c r="G227" s="17"/>
      <c r="H227" s="17"/>
      <c r="I227" s="17"/>
      <c r="J227" s="17"/>
      <c r="K227" s="17"/>
      <c r="L227" s="17"/>
      <c r="M227" s="17"/>
      <c r="N227" s="17"/>
      <c r="O227" s="17"/>
      <c r="P227" s="17"/>
      <c r="Q227" s="17"/>
      <c r="R227" s="17"/>
      <c r="S227" s="17"/>
      <c r="T227" s="17"/>
      <c r="U227" t="str">
        <f>IF(COUNTA(Table2[[#This Row],[Employee Name]:[13. Skin is intact without open wounds or rashes]])=0,"",COUNTIF(Table2[[#This Row],[1. Checks that sink areas are supplied with soap and paper towels]:[13. Skin is intact without open wounds or rashes]],"NO"))</f>
        <v/>
      </c>
    </row>
    <row r="228" spans="2:21">
      <c r="B228" s="17"/>
      <c r="C228" s="17"/>
      <c r="D228" s="17"/>
      <c r="E228" s="18"/>
      <c r="F228" s="44"/>
      <c r="G228" s="17"/>
      <c r="H228" s="17"/>
      <c r="I228" s="17"/>
      <c r="J228" s="17"/>
      <c r="K228" s="17"/>
      <c r="L228" s="17"/>
      <c r="M228" s="17"/>
      <c r="N228" s="17"/>
      <c r="O228" s="17"/>
      <c r="P228" s="17"/>
      <c r="Q228" s="17"/>
      <c r="R228" s="17"/>
      <c r="S228" s="17"/>
      <c r="T228" s="17"/>
      <c r="U228" t="str">
        <f>IF(COUNTA(Table2[[#This Row],[Employee Name]:[13. Skin is intact without open wounds or rashes]])=0,"",COUNTIF(Table2[[#This Row],[1. Checks that sink areas are supplied with soap and paper towels]:[13. Skin is intact without open wounds or rashes]],"NO"))</f>
        <v/>
      </c>
    </row>
    <row r="229" spans="2:21">
      <c r="B229" s="17"/>
      <c r="C229" s="17"/>
      <c r="D229" s="17"/>
      <c r="E229" s="18"/>
      <c r="F229" s="44"/>
      <c r="G229" s="17"/>
      <c r="H229" s="17"/>
      <c r="I229" s="17"/>
      <c r="J229" s="17"/>
      <c r="K229" s="17"/>
      <c r="L229" s="17"/>
      <c r="M229" s="17"/>
      <c r="N229" s="17"/>
      <c r="O229" s="17"/>
      <c r="P229" s="17"/>
      <c r="Q229" s="17"/>
      <c r="R229" s="17"/>
      <c r="S229" s="17"/>
      <c r="T229" s="17"/>
      <c r="U229" t="str">
        <f>IF(COUNTA(Table2[[#This Row],[Employee Name]:[13. Skin is intact without open wounds or rashes]])=0,"",COUNTIF(Table2[[#This Row],[1. Checks that sink areas are supplied with soap and paper towels]:[13. Skin is intact without open wounds or rashes]],"NO"))</f>
        <v/>
      </c>
    </row>
    <row r="230" spans="2:21">
      <c r="B230" s="17"/>
      <c r="C230" s="17"/>
      <c r="D230" s="17"/>
      <c r="E230" s="18"/>
      <c r="F230" s="44"/>
      <c r="G230" s="17"/>
      <c r="H230" s="17"/>
      <c r="I230" s="17"/>
      <c r="J230" s="17"/>
      <c r="K230" s="17"/>
      <c r="L230" s="17"/>
      <c r="M230" s="17"/>
      <c r="N230" s="17"/>
      <c r="O230" s="17"/>
      <c r="P230" s="17"/>
      <c r="Q230" s="17"/>
      <c r="R230" s="17"/>
      <c r="S230" s="17"/>
      <c r="T230" s="17"/>
      <c r="U230" t="str">
        <f>IF(COUNTA(Table2[[#This Row],[Employee Name]:[13. Skin is intact without open wounds or rashes]])=0,"",COUNTIF(Table2[[#This Row],[1. Checks that sink areas are supplied with soap and paper towels]:[13. Skin is intact without open wounds or rashes]],"NO"))</f>
        <v/>
      </c>
    </row>
    <row r="231" spans="2:21">
      <c r="B231" s="17"/>
      <c r="C231" s="17"/>
      <c r="D231" s="17"/>
      <c r="E231" s="18"/>
      <c r="F231" s="44"/>
      <c r="G231" s="17"/>
      <c r="H231" s="17"/>
      <c r="I231" s="17"/>
      <c r="J231" s="17"/>
      <c r="K231" s="17"/>
      <c r="L231" s="17"/>
      <c r="M231" s="17"/>
      <c r="N231" s="17"/>
      <c r="O231" s="17"/>
      <c r="P231" s="17"/>
      <c r="Q231" s="17"/>
      <c r="R231" s="17"/>
      <c r="S231" s="17"/>
      <c r="T231" s="17"/>
      <c r="U231" t="str">
        <f>IF(COUNTA(Table2[[#This Row],[Employee Name]:[13. Skin is intact without open wounds or rashes]])=0,"",COUNTIF(Table2[[#This Row],[1. Checks that sink areas are supplied with soap and paper towels]:[13. Skin is intact without open wounds or rashes]],"NO"))</f>
        <v/>
      </c>
    </row>
    <row r="232" spans="2:21">
      <c r="B232" s="17"/>
      <c r="C232" s="17"/>
      <c r="D232" s="17"/>
      <c r="E232" s="18"/>
      <c r="F232" s="44"/>
      <c r="G232" s="17"/>
      <c r="H232" s="17"/>
      <c r="I232" s="17"/>
      <c r="J232" s="17"/>
      <c r="K232" s="17"/>
      <c r="L232" s="17"/>
      <c r="M232" s="17"/>
      <c r="N232" s="17"/>
      <c r="O232" s="17"/>
      <c r="P232" s="17"/>
      <c r="Q232" s="17"/>
      <c r="R232" s="17"/>
      <c r="S232" s="17"/>
      <c r="T232" s="17"/>
      <c r="U232" t="str">
        <f>IF(COUNTA(Table2[[#This Row],[Employee Name]:[13. Skin is intact without open wounds or rashes]])=0,"",COUNTIF(Table2[[#This Row],[1. Checks that sink areas are supplied with soap and paper towels]:[13. Skin is intact without open wounds or rashes]],"NO"))</f>
        <v/>
      </c>
    </row>
    <row r="233" spans="2:21">
      <c r="B233" s="17"/>
      <c r="C233" s="17"/>
      <c r="D233" s="17"/>
      <c r="E233" s="18"/>
      <c r="F233" s="44"/>
      <c r="G233" s="17"/>
      <c r="H233" s="17"/>
      <c r="I233" s="17"/>
      <c r="J233" s="17"/>
      <c r="K233" s="17"/>
      <c r="L233" s="17"/>
      <c r="M233" s="17"/>
      <c r="N233" s="17"/>
      <c r="O233" s="17"/>
      <c r="P233" s="17"/>
      <c r="Q233" s="17"/>
      <c r="R233" s="17"/>
      <c r="S233" s="17"/>
      <c r="T233" s="17"/>
      <c r="U233" t="str">
        <f>IF(COUNTA(Table2[[#This Row],[Employee Name]:[13. Skin is intact without open wounds or rashes]])=0,"",COUNTIF(Table2[[#This Row],[1. Checks that sink areas are supplied with soap and paper towels]:[13. Skin is intact without open wounds or rashes]],"NO"))</f>
        <v/>
      </c>
    </row>
    <row r="234" spans="2:21">
      <c r="B234" s="17"/>
      <c r="C234" s="17"/>
      <c r="D234" s="17"/>
      <c r="E234" s="18"/>
      <c r="F234" s="44"/>
      <c r="G234" s="17"/>
      <c r="H234" s="17"/>
      <c r="I234" s="17"/>
      <c r="J234" s="17"/>
      <c r="K234" s="17"/>
      <c r="L234" s="17"/>
      <c r="M234" s="17"/>
      <c r="N234" s="17"/>
      <c r="O234" s="17"/>
      <c r="P234" s="17"/>
      <c r="Q234" s="17"/>
      <c r="R234" s="17"/>
      <c r="S234" s="17"/>
      <c r="T234" s="17"/>
      <c r="U234" t="str">
        <f>IF(COUNTA(Table2[[#This Row],[Employee Name]:[13. Skin is intact without open wounds or rashes]])=0,"",COUNTIF(Table2[[#This Row],[1. Checks that sink areas are supplied with soap and paper towels]:[13. Skin is intact without open wounds or rashes]],"NO"))</f>
        <v/>
      </c>
    </row>
    <row r="235" spans="2:21">
      <c r="B235" s="17"/>
      <c r="C235" s="17"/>
      <c r="D235" s="17"/>
      <c r="E235" s="18"/>
      <c r="F235" s="44"/>
      <c r="G235" s="17"/>
      <c r="H235" s="17"/>
      <c r="I235" s="17"/>
      <c r="J235" s="17"/>
      <c r="K235" s="17"/>
      <c r="L235" s="17"/>
      <c r="M235" s="17"/>
      <c r="N235" s="17"/>
      <c r="O235" s="17"/>
      <c r="P235" s="17"/>
      <c r="Q235" s="17"/>
      <c r="R235" s="17"/>
      <c r="S235" s="17"/>
      <c r="T235" s="17"/>
      <c r="U235" t="str">
        <f>IF(COUNTA(Table2[[#This Row],[Employee Name]:[13. Skin is intact without open wounds or rashes]])=0,"",COUNTIF(Table2[[#This Row],[1. Checks that sink areas are supplied with soap and paper towels]:[13. Skin is intact without open wounds or rashes]],"NO"))</f>
        <v/>
      </c>
    </row>
    <row r="236" spans="2:21">
      <c r="B236" s="17"/>
      <c r="C236" s="17"/>
      <c r="D236" s="17"/>
      <c r="E236" s="18"/>
      <c r="F236" s="44"/>
      <c r="G236" s="17"/>
      <c r="H236" s="17"/>
      <c r="I236" s="17"/>
      <c r="J236" s="17"/>
      <c r="K236" s="17"/>
      <c r="L236" s="17"/>
      <c r="M236" s="17"/>
      <c r="N236" s="17"/>
      <c r="O236" s="17"/>
      <c r="P236" s="17"/>
      <c r="Q236" s="17"/>
      <c r="R236" s="17"/>
      <c r="S236" s="17"/>
      <c r="T236" s="17"/>
      <c r="U236" t="str">
        <f>IF(COUNTA(Table2[[#This Row],[Employee Name]:[13. Skin is intact without open wounds or rashes]])=0,"",COUNTIF(Table2[[#This Row],[1. Checks that sink areas are supplied with soap and paper towels]:[13. Skin is intact without open wounds or rashes]],"NO"))</f>
        <v/>
      </c>
    </row>
    <row r="237" spans="2:21">
      <c r="B237" s="17"/>
      <c r="C237" s="17"/>
      <c r="D237" s="17"/>
      <c r="E237" s="18"/>
      <c r="F237" s="44"/>
      <c r="G237" s="17"/>
      <c r="H237" s="17"/>
      <c r="I237" s="17"/>
      <c r="J237" s="17"/>
      <c r="K237" s="17"/>
      <c r="L237" s="17"/>
      <c r="M237" s="17"/>
      <c r="N237" s="17"/>
      <c r="O237" s="17"/>
      <c r="P237" s="17"/>
      <c r="Q237" s="17"/>
      <c r="R237" s="17"/>
      <c r="S237" s="17"/>
      <c r="T237" s="17"/>
      <c r="U237" t="str">
        <f>IF(COUNTA(Table2[[#This Row],[Employee Name]:[13. Skin is intact without open wounds or rashes]])=0,"",COUNTIF(Table2[[#This Row],[1. Checks that sink areas are supplied with soap and paper towels]:[13. Skin is intact without open wounds or rashes]],"NO"))</f>
        <v/>
      </c>
    </row>
    <row r="238" spans="2:21">
      <c r="B238" s="17"/>
      <c r="C238" s="17"/>
      <c r="D238" s="17"/>
      <c r="E238" s="18"/>
      <c r="F238" s="44"/>
      <c r="G238" s="17"/>
      <c r="H238" s="17"/>
      <c r="I238" s="17"/>
      <c r="J238" s="17"/>
      <c r="K238" s="17"/>
      <c r="L238" s="17"/>
      <c r="M238" s="17"/>
      <c r="N238" s="17"/>
      <c r="O238" s="17"/>
      <c r="P238" s="17"/>
      <c r="Q238" s="17"/>
      <c r="R238" s="17"/>
      <c r="S238" s="17"/>
      <c r="T238" s="17"/>
      <c r="U238" t="str">
        <f>IF(COUNTA(Table2[[#This Row],[Employee Name]:[13. Skin is intact without open wounds or rashes]])=0,"",COUNTIF(Table2[[#This Row],[1. Checks that sink areas are supplied with soap and paper towels]:[13. Skin is intact without open wounds or rashes]],"NO"))</f>
        <v/>
      </c>
    </row>
    <row r="239" spans="2:21">
      <c r="B239" s="17"/>
      <c r="C239" s="17"/>
      <c r="D239" s="17"/>
      <c r="E239" s="18"/>
      <c r="F239" s="44"/>
      <c r="G239" s="17"/>
      <c r="H239" s="17"/>
      <c r="I239" s="17"/>
      <c r="J239" s="17"/>
      <c r="K239" s="17"/>
      <c r="L239" s="17"/>
      <c r="M239" s="17"/>
      <c r="N239" s="17"/>
      <c r="O239" s="17"/>
      <c r="P239" s="17"/>
      <c r="Q239" s="17"/>
      <c r="R239" s="17"/>
      <c r="S239" s="17"/>
      <c r="T239" s="17"/>
      <c r="U239" t="str">
        <f>IF(COUNTA(Table2[[#This Row],[Employee Name]:[13. Skin is intact without open wounds or rashes]])=0,"",COUNTIF(Table2[[#This Row],[1. Checks that sink areas are supplied with soap and paper towels]:[13. Skin is intact without open wounds or rashes]],"NO"))</f>
        <v/>
      </c>
    </row>
    <row r="240" spans="2:21">
      <c r="B240" s="17"/>
      <c r="C240" s="17"/>
      <c r="D240" s="17"/>
      <c r="E240" s="18"/>
      <c r="F240" s="44"/>
      <c r="G240" s="17"/>
      <c r="H240" s="17"/>
      <c r="I240" s="17"/>
      <c r="J240" s="17"/>
      <c r="K240" s="17"/>
      <c r="L240" s="17"/>
      <c r="M240" s="17"/>
      <c r="N240" s="17"/>
      <c r="O240" s="17"/>
      <c r="P240" s="17"/>
      <c r="Q240" s="17"/>
      <c r="R240" s="17"/>
      <c r="S240" s="17"/>
      <c r="T240" s="17"/>
      <c r="U240" t="str">
        <f>IF(COUNTA(Table2[[#This Row],[Employee Name]:[13. Skin is intact without open wounds or rashes]])=0,"",COUNTIF(Table2[[#This Row],[1. Checks that sink areas are supplied with soap and paper towels]:[13. Skin is intact without open wounds or rashes]],"NO"))</f>
        <v/>
      </c>
    </row>
    <row r="241" spans="2:21">
      <c r="B241" s="17"/>
      <c r="C241" s="17"/>
      <c r="D241" s="17"/>
      <c r="E241" s="18"/>
      <c r="F241" s="44"/>
      <c r="G241" s="17"/>
      <c r="H241" s="17"/>
      <c r="I241" s="17"/>
      <c r="J241" s="17"/>
      <c r="K241" s="17"/>
      <c r="L241" s="17"/>
      <c r="M241" s="17"/>
      <c r="N241" s="17"/>
      <c r="O241" s="17"/>
      <c r="P241" s="17"/>
      <c r="Q241" s="17"/>
      <c r="R241" s="17"/>
      <c r="S241" s="17"/>
      <c r="T241" s="17"/>
      <c r="U241" t="str">
        <f>IF(COUNTA(Table2[[#This Row],[Employee Name]:[13. Skin is intact without open wounds or rashes]])=0,"",COUNTIF(Table2[[#This Row],[1. Checks that sink areas are supplied with soap and paper towels]:[13. Skin is intact without open wounds or rashes]],"NO"))</f>
        <v/>
      </c>
    </row>
    <row r="242" spans="2:21">
      <c r="B242" s="17"/>
      <c r="C242" s="17"/>
      <c r="D242" s="17"/>
      <c r="E242" s="18"/>
      <c r="F242" s="44"/>
      <c r="G242" s="17"/>
      <c r="H242" s="17"/>
      <c r="I242" s="17"/>
      <c r="J242" s="17"/>
      <c r="K242" s="17"/>
      <c r="L242" s="17"/>
      <c r="M242" s="17"/>
      <c r="N242" s="17"/>
      <c r="O242" s="17"/>
      <c r="P242" s="17"/>
      <c r="Q242" s="17"/>
      <c r="R242" s="17"/>
      <c r="S242" s="17"/>
      <c r="T242" s="17"/>
      <c r="U242" t="str">
        <f>IF(COUNTA(Table2[[#This Row],[Employee Name]:[13. Skin is intact without open wounds or rashes]])=0,"",COUNTIF(Table2[[#This Row],[1. Checks that sink areas are supplied with soap and paper towels]:[13. Skin is intact without open wounds or rashes]],"NO"))</f>
        <v/>
      </c>
    </row>
    <row r="243" spans="2:21">
      <c r="B243" s="17"/>
      <c r="C243" s="17"/>
      <c r="D243" s="17"/>
      <c r="E243" s="18"/>
      <c r="F243" s="44"/>
      <c r="G243" s="17"/>
      <c r="H243" s="17"/>
      <c r="I243" s="17"/>
      <c r="J243" s="17"/>
      <c r="K243" s="17"/>
      <c r="L243" s="17"/>
      <c r="M243" s="17"/>
      <c r="N243" s="17"/>
      <c r="O243" s="17"/>
      <c r="P243" s="17"/>
      <c r="Q243" s="17"/>
      <c r="R243" s="17"/>
      <c r="S243" s="17"/>
      <c r="T243" s="17"/>
      <c r="U243" t="str">
        <f>IF(COUNTA(Table2[[#This Row],[Employee Name]:[13. Skin is intact without open wounds or rashes]])=0,"",COUNTIF(Table2[[#This Row],[1. Checks that sink areas are supplied with soap and paper towels]:[13. Skin is intact without open wounds or rashes]],"NO"))</f>
        <v/>
      </c>
    </row>
    <row r="244" spans="2:21">
      <c r="B244" s="17"/>
      <c r="C244" s="17"/>
      <c r="D244" s="17"/>
      <c r="E244" s="18"/>
      <c r="F244" s="44"/>
      <c r="G244" s="17"/>
      <c r="H244" s="17"/>
      <c r="I244" s="17"/>
      <c r="J244" s="17"/>
      <c r="K244" s="17"/>
      <c r="L244" s="17"/>
      <c r="M244" s="17"/>
      <c r="N244" s="17"/>
      <c r="O244" s="17"/>
      <c r="P244" s="17"/>
      <c r="Q244" s="17"/>
      <c r="R244" s="17"/>
      <c r="S244" s="17"/>
      <c r="T244" s="17"/>
      <c r="U244" t="str">
        <f>IF(COUNTA(Table2[[#This Row],[Employee Name]:[13. Skin is intact without open wounds or rashes]])=0,"",COUNTIF(Table2[[#This Row],[1. Checks that sink areas are supplied with soap and paper towels]:[13. Skin is intact without open wounds or rashes]],"NO"))</f>
        <v/>
      </c>
    </row>
    <row r="245" spans="2:21">
      <c r="B245" s="17"/>
      <c r="C245" s="17"/>
      <c r="D245" s="17"/>
      <c r="E245" s="18"/>
      <c r="F245" s="44"/>
      <c r="G245" s="17"/>
      <c r="H245" s="17"/>
      <c r="I245" s="17"/>
      <c r="J245" s="17"/>
      <c r="K245" s="17"/>
      <c r="L245" s="17"/>
      <c r="M245" s="17"/>
      <c r="N245" s="17"/>
      <c r="O245" s="17"/>
      <c r="P245" s="17"/>
      <c r="Q245" s="17"/>
      <c r="R245" s="17"/>
      <c r="S245" s="17"/>
      <c r="T245" s="17"/>
      <c r="U245" t="str">
        <f>IF(COUNTA(Table2[[#This Row],[Employee Name]:[13. Skin is intact without open wounds or rashes]])=0,"",COUNTIF(Table2[[#This Row],[1. Checks that sink areas are supplied with soap and paper towels]:[13. Skin is intact without open wounds or rashes]],"NO"))</f>
        <v/>
      </c>
    </row>
    <row r="246" spans="2:21">
      <c r="B246" s="17"/>
      <c r="C246" s="17"/>
      <c r="D246" s="17"/>
      <c r="E246" s="18"/>
      <c r="F246" s="44"/>
      <c r="G246" s="17"/>
      <c r="H246" s="17"/>
      <c r="I246" s="17"/>
      <c r="J246" s="17"/>
      <c r="K246" s="17"/>
      <c r="L246" s="17"/>
      <c r="M246" s="17"/>
      <c r="N246" s="17"/>
      <c r="O246" s="17"/>
      <c r="P246" s="17"/>
      <c r="Q246" s="17"/>
      <c r="R246" s="17"/>
      <c r="S246" s="17"/>
      <c r="T246" s="17"/>
      <c r="U246" t="str">
        <f>IF(COUNTA(Table2[[#This Row],[Employee Name]:[13. Skin is intact without open wounds or rashes]])=0,"",COUNTIF(Table2[[#This Row],[1. Checks that sink areas are supplied with soap and paper towels]:[13. Skin is intact without open wounds or rashes]],"NO"))</f>
        <v/>
      </c>
    </row>
    <row r="247" spans="2:21">
      <c r="B247" s="17"/>
      <c r="C247" s="17"/>
      <c r="D247" s="17"/>
      <c r="E247" s="18"/>
      <c r="F247" s="44"/>
      <c r="G247" s="17"/>
      <c r="H247" s="17"/>
      <c r="I247" s="17"/>
      <c r="J247" s="17"/>
      <c r="K247" s="17"/>
      <c r="L247" s="17"/>
      <c r="M247" s="17"/>
      <c r="N247" s="17"/>
      <c r="O247" s="17"/>
      <c r="P247" s="17"/>
      <c r="Q247" s="17"/>
      <c r="R247" s="17"/>
      <c r="S247" s="17"/>
      <c r="T247" s="17"/>
      <c r="U247" t="str">
        <f>IF(COUNTA(Table2[[#This Row],[Employee Name]:[13. Skin is intact without open wounds or rashes]])=0,"",COUNTIF(Table2[[#This Row],[1. Checks that sink areas are supplied with soap and paper towels]:[13. Skin is intact without open wounds or rashes]],"NO"))</f>
        <v/>
      </c>
    </row>
    <row r="248" spans="2:21">
      <c r="B248" s="17"/>
      <c r="C248" s="17"/>
      <c r="D248" s="17"/>
      <c r="E248" s="18"/>
      <c r="F248" s="44"/>
      <c r="G248" s="17"/>
      <c r="H248" s="17"/>
      <c r="I248" s="17"/>
      <c r="J248" s="17"/>
      <c r="K248" s="17"/>
      <c r="L248" s="17"/>
      <c r="M248" s="17"/>
      <c r="N248" s="17"/>
      <c r="O248" s="17"/>
      <c r="P248" s="17"/>
      <c r="Q248" s="17"/>
      <c r="R248" s="17"/>
      <c r="S248" s="17"/>
      <c r="T248" s="17"/>
      <c r="U248" t="str">
        <f>IF(COUNTA(Table2[[#This Row],[Employee Name]:[13. Skin is intact without open wounds or rashes]])=0,"",COUNTIF(Table2[[#This Row],[1. Checks that sink areas are supplied with soap and paper towels]:[13. Skin is intact without open wounds or rashes]],"NO"))</f>
        <v/>
      </c>
    </row>
    <row r="249" spans="2:21">
      <c r="B249" s="17"/>
      <c r="C249" s="17"/>
      <c r="D249" s="17"/>
      <c r="E249" s="18"/>
      <c r="F249" s="44"/>
      <c r="G249" s="17"/>
      <c r="H249" s="17"/>
      <c r="I249" s="17"/>
      <c r="J249" s="17"/>
      <c r="K249" s="17"/>
      <c r="L249" s="17"/>
      <c r="M249" s="17"/>
      <c r="N249" s="17"/>
      <c r="O249" s="17"/>
      <c r="P249" s="17"/>
      <c r="Q249" s="17"/>
      <c r="R249" s="17"/>
      <c r="S249" s="17"/>
      <c r="T249" s="17"/>
      <c r="U249" t="str">
        <f>IF(COUNTA(Table2[[#This Row],[Employee Name]:[13. Skin is intact without open wounds or rashes]])=0,"",COUNTIF(Table2[[#This Row],[1. Checks that sink areas are supplied with soap and paper towels]:[13. Skin is intact without open wounds or rashes]],"NO"))</f>
        <v/>
      </c>
    </row>
    <row r="250" spans="2:21">
      <c r="B250" s="17"/>
      <c r="C250" s="17"/>
      <c r="D250" s="17"/>
      <c r="E250" s="18"/>
      <c r="F250" s="44"/>
      <c r="G250" s="17"/>
      <c r="H250" s="17"/>
      <c r="I250" s="17"/>
      <c r="J250" s="17"/>
      <c r="K250" s="17"/>
      <c r="L250" s="17"/>
      <c r="M250" s="17"/>
      <c r="N250" s="17"/>
      <c r="O250" s="17"/>
      <c r="P250" s="17"/>
      <c r="Q250" s="17"/>
      <c r="R250" s="17"/>
      <c r="S250" s="17"/>
      <c r="T250" s="17"/>
      <c r="U250" t="str">
        <f>IF(COUNTA(Table2[[#This Row],[Employee Name]:[13. Skin is intact without open wounds or rashes]])=0,"",COUNTIF(Table2[[#This Row],[1. Checks that sink areas are supplied with soap and paper towels]:[13. Skin is intact without open wounds or rashes]],"NO"))</f>
        <v/>
      </c>
    </row>
  </sheetData>
  <sheetProtection sheet="1" objects="1" scenarios="1"/>
  <mergeCells count="5">
    <mergeCell ref="H2:O2"/>
    <mergeCell ref="P2:Q2"/>
    <mergeCell ref="R2:T2"/>
    <mergeCell ref="B2:G2"/>
    <mergeCell ref="A1:G1"/>
  </mergeCells>
  <dataValidations count="3">
    <dataValidation type="list" allowBlank="1" showInputMessage="1" showErrorMessage="1" sqref="G4:G250" xr:uid="{6157864F-2B16-43D6-BE00-1243CEF11516}">
      <formula1>"Orientation,Annual,Other"</formula1>
    </dataValidation>
    <dataValidation type="list" allowBlank="1" showInputMessage="1" showErrorMessage="1" sqref="H4:T250" xr:uid="{6137C6D9-1A8D-4BBF-B3DF-2A2EC4763EC6}">
      <formula1>"YES,NO"</formula1>
    </dataValidation>
    <dataValidation type="list" allowBlank="1" showInputMessage="1" showErrorMessage="1" sqref="F4:F250" xr:uid="{CDDF49D2-E824-4D7C-9DA8-B19A0638DD9B}">
      <formula1>"7a - 11a,11a - 3p,3p - 7p,7p - 11p,11p - 3a,3a - 7a"</formula1>
    </dataValidation>
  </dataValidations>
  <pageMargins left="0.7" right="0.7" top="0.5" bottom="0.5" header="0.3" footer="0.3"/>
  <pageSetup scale="69" fitToWidth="2"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5e617e0-9ae6-48ae-8c0a-f049dce7ee5d">
      <Terms xmlns="http://schemas.microsoft.com/office/infopath/2007/PartnerControls"/>
    </lcf76f155ced4ddcb4097134ff3c332f>
    <TaxCatchAll xmlns="b6698f20-16d8-4387-8fa1-6bd4bb26deb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D11B6B9F23254468F6D1ED128359F2E" ma:contentTypeVersion="19" ma:contentTypeDescription="Create a new document." ma:contentTypeScope="" ma:versionID="0c8808ed2273d4d211416612b83ba884">
  <xsd:schema xmlns:xsd="http://www.w3.org/2001/XMLSchema" xmlns:xs="http://www.w3.org/2001/XMLSchema" xmlns:p="http://schemas.microsoft.com/office/2006/metadata/properties" xmlns:ns2="f5e617e0-9ae6-48ae-8c0a-f049dce7ee5d" xmlns:ns3="b6698f20-16d8-4387-8fa1-6bd4bb26deb7" targetNamespace="http://schemas.microsoft.com/office/2006/metadata/properties" ma:root="true" ma:fieldsID="12a45af8cd69a195e07be0fa7a2bd7a6" ns2:_="" ns3:_="">
    <xsd:import namespace="f5e617e0-9ae6-48ae-8c0a-f049dce7ee5d"/>
    <xsd:import namespace="b6698f20-16d8-4387-8fa1-6bd4bb26deb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e617e0-9ae6-48ae-8c0a-f049dce7ee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3a94b52-c727-4669-9169-33f01e01f537"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698f20-16d8-4387-8fa1-6bd4bb26deb7"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d60fa02-844e-4010-beb4-7603f52e3dcf}" ma:internalName="TaxCatchAll" ma:showField="CatchAllData" ma:web="b6698f20-16d8-4387-8fa1-6bd4bb26de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CEA4F61-4C77-418C-A42E-47568D20CA09}">
  <ds:schemaRefs>
    <ds:schemaRef ds:uri="http://schemas.microsoft.com/sharepoint/v3/contenttype/forms"/>
  </ds:schemaRefs>
</ds:datastoreItem>
</file>

<file path=customXml/itemProps2.xml><?xml version="1.0" encoding="utf-8"?>
<ds:datastoreItem xmlns:ds="http://schemas.openxmlformats.org/officeDocument/2006/customXml" ds:itemID="{5A5515F7-66A8-4030-9F6D-16CDCE9AE17A}">
  <ds:schemaRefs>
    <ds:schemaRef ds:uri="http://schemas.microsoft.com/office/2006/documentManagement/types"/>
    <ds:schemaRef ds:uri="f5e617e0-9ae6-48ae-8c0a-f049dce7ee5d"/>
    <ds:schemaRef ds:uri="http://purl.org/dc/terms/"/>
    <ds:schemaRef ds:uri="http://purl.org/dc/dcmitype/"/>
    <ds:schemaRef ds:uri="b6698f20-16d8-4387-8fa1-6bd4bb26deb7"/>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elements/1.1/"/>
  </ds:schemaRefs>
</ds:datastoreItem>
</file>

<file path=customXml/itemProps3.xml><?xml version="1.0" encoding="utf-8"?>
<ds:datastoreItem xmlns:ds="http://schemas.openxmlformats.org/officeDocument/2006/customXml" ds:itemID="{1A60F184-03DC-4597-A238-F11EC03921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e617e0-9ae6-48ae-8c0a-f049dce7ee5d"/>
    <ds:schemaRef ds:uri="b6698f20-16d8-4387-8fa1-6bd4bb26de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18</vt:i4>
      </vt:variant>
    </vt:vector>
  </HeadingPairs>
  <TitlesOfParts>
    <vt:vector size="38" baseType="lpstr">
      <vt:lpstr>Ref</vt:lpstr>
      <vt:lpstr>INSTRUCTIONS</vt:lpstr>
      <vt:lpstr>HIDDEN</vt:lpstr>
      <vt:lpstr>SUMMARY Rates</vt:lpstr>
      <vt:lpstr>BY JOB Rates</vt:lpstr>
      <vt:lpstr>BY LOC Rates</vt:lpstr>
      <vt:lpstr>BY STAFF Rates</vt:lpstr>
      <vt:lpstr>BY TIME Rates</vt:lpstr>
      <vt:lpstr>Month_1</vt:lpstr>
      <vt:lpstr>Month_2</vt:lpstr>
      <vt:lpstr>Month_3</vt:lpstr>
      <vt:lpstr>Month_4</vt:lpstr>
      <vt:lpstr>Month_5</vt:lpstr>
      <vt:lpstr>Month_6</vt:lpstr>
      <vt:lpstr>Month_7</vt:lpstr>
      <vt:lpstr>Month_8</vt:lpstr>
      <vt:lpstr>Month_9</vt:lpstr>
      <vt:lpstr>Month_10</vt:lpstr>
      <vt:lpstr>Month_11</vt:lpstr>
      <vt:lpstr>Month_12</vt:lpstr>
      <vt:lpstr>KS_NH</vt:lpstr>
      <vt:lpstr>MO_NH</vt:lpstr>
      <vt:lpstr>month_list</vt:lpstr>
      <vt:lpstr>'BY JOB Rates'!Print_Area</vt:lpstr>
      <vt:lpstr>'BY LOC Rates'!Print_Area</vt:lpstr>
      <vt:lpstr>'BY STAFF Rates'!Print_Area</vt:lpstr>
      <vt:lpstr>'BY TIME Rates'!Print_Area</vt:lpstr>
      <vt:lpstr>'SUMMARY Rates'!Print_Area</vt:lpstr>
      <vt:lpstr>'BY JOB Rates'!Print_Titles</vt:lpstr>
      <vt:lpstr>'BY LOC Rates'!Print_Titles</vt:lpstr>
      <vt:lpstr>'BY STAFF Rates'!Print_Titles</vt:lpstr>
      <vt:lpstr>'BY TIME Rates'!Print_Titles</vt:lpstr>
      <vt:lpstr>INSTRUCTIONS!Print_Titles</vt:lpstr>
      <vt:lpstr>Month_1!Print_Titles</vt:lpstr>
      <vt:lpstr>'SUMMARY Rates'!Print_Titles</vt:lpstr>
      <vt:lpstr>SC_NH</vt:lpstr>
      <vt:lpstr>timeframe</vt:lpstr>
      <vt:lpstr>VA_NH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HQIN Hand Hygiene Competency Tracking Tool</dc:title>
  <dc:creator>Health Quality Innovators</dc:creator>
  <cp:keywords>hand hygiene, nursing home</cp:keywords>
  <cp:lastModifiedBy>Sarah MacCready</cp:lastModifiedBy>
  <cp:lastPrinted>2020-07-14T17:47:15Z</cp:lastPrinted>
  <dcterms:created xsi:type="dcterms:W3CDTF">2020-06-03T19:10:16Z</dcterms:created>
  <dcterms:modified xsi:type="dcterms:W3CDTF">2026-06-09T12:41:36Z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0x0101005D11B6B9F23254468F6D1ED128359F2E</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dlc_DocIdItemGuid">
    <vt:lpwstr>1669cfbb-32cb-4b7c-b588-022051248efc</vt:lpwstr>
  </property>
  <property fmtid="{D5CDD505-2E9C-101B-9397-08002B2CF9AE}" pid="8" name="MediaServiceImageTags">
    <vt:lpwstr/>
  </property>
</Properties>
</file>